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.maria.palacio/Documents/Projects_RSMAS/2017-Nutrients/Nutrients_Caribbean/2.Growth/"/>
    </mc:Choice>
  </mc:AlternateContent>
  <xr:revisionPtr revIDLastSave="0" documentId="13_ncr:1_{6679A758-40DF-D641-88B8-66B169C83F7B}" xr6:coauthVersionLast="45" xr6:coauthVersionMax="45" xr10:uidLastSave="{00000000-0000-0000-0000-000000000000}"/>
  <bookViews>
    <workbookView xWindow="-36820" yWindow="1120" windowWidth="24400" windowHeight="16360" tabRatio="500" xr2:uid="{00000000-000D-0000-FFFF-FFFF00000000}"/>
  </bookViews>
  <sheets>
    <sheet name="CALCULATIONS" sheetId="1" r:id="rId1"/>
    <sheet name="Long_data" sheetId="2" r:id="rId2"/>
  </sheets>
  <definedNames>
    <definedName name="_xlnm._FilterDatabase" localSheetId="0">CALCULATIONS!$A$1:$BG$361</definedName>
    <definedName name="_xlnm._FilterDatabase" localSheetId="1" hidden="1">Long_data!$A$1:$AD$773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2" i="1"/>
  <c r="R3" i="1"/>
  <c r="R5" i="1"/>
  <c r="R6" i="1"/>
  <c r="R10" i="1"/>
  <c r="R14" i="1"/>
  <c r="R21" i="1"/>
  <c r="R22" i="1"/>
  <c r="R26" i="1"/>
  <c r="R30" i="1"/>
  <c r="R33" i="1"/>
  <c r="R37" i="1"/>
  <c r="R38" i="1"/>
  <c r="R42" i="1"/>
  <c r="R46" i="1"/>
  <c r="R49" i="1"/>
  <c r="R53" i="1"/>
  <c r="R54" i="1"/>
  <c r="R58" i="1"/>
  <c r="R6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N3" i="1"/>
  <c r="R1561" i="1"/>
  <c r="R1560" i="1"/>
  <c r="R1559" i="1"/>
  <c r="R1558" i="1"/>
  <c r="R1557" i="1"/>
  <c r="R1556" i="1"/>
  <c r="R1555" i="1"/>
  <c r="R1554" i="1"/>
  <c r="R1553" i="1"/>
  <c r="U1552" i="1"/>
  <c r="W1552" i="1" s="1"/>
  <c r="T1552" i="1"/>
  <c r="S1552" i="1"/>
  <c r="M1552" i="1"/>
  <c r="L1552" i="1"/>
  <c r="K1552" i="1"/>
  <c r="N1552" i="1" s="1"/>
  <c r="U1551" i="1"/>
  <c r="R1551" i="1"/>
  <c r="U1550" i="1"/>
  <c r="V1550" i="1" s="1"/>
  <c r="T1550" i="1"/>
  <c r="W1550" i="1" s="1"/>
  <c r="S1550" i="1"/>
  <c r="N1550" i="1"/>
  <c r="R1550" i="1" s="1"/>
  <c r="M1550" i="1"/>
  <c r="L1550" i="1"/>
  <c r="K1550" i="1"/>
  <c r="R1549" i="1"/>
  <c r="U1548" i="1"/>
  <c r="W1548" i="1" s="1"/>
  <c r="T1548" i="1"/>
  <c r="S1548" i="1"/>
  <c r="M1548" i="1"/>
  <c r="L1548" i="1"/>
  <c r="K1548" i="1"/>
  <c r="N1548" i="1" s="1"/>
  <c r="R1547" i="1"/>
  <c r="W1546" i="1"/>
  <c r="V1546" i="1"/>
  <c r="U1546" i="1"/>
  <c r="T1546" i="1"/>
  <c r="S1546" i="1"/>
  <c r="M1546" i="1"/>
  <c r="L1546" i="1"/>
  <c r="N1546" i="1" s="1"/>
  <c r="K1546" i="1"/>
  <c r="U1545" i="1"/>
  <c r="R1545" i="1"/>
  <c r="U1544" i="1"/>
  <c r="W1544" i="1" s="1"/>
  <c r="T1544" i="1"/>
  <c r="S1544" i="1"/>
  <c r="N1544" i="1"/>
  <c r="R1544" i="1" s="1"/>
  <c r="M1544" i="1"/>
  <c r="L1544" i="1"/>
  <c r="K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U1522" i="1"/>
  <c r="W1522" i="1" s="1"/>
  <c r="T1522" i="1"/>
  <c r="S1522" i="1"/>
  <c r="M1522" i="1"/>
  <c r="L1522" i="1"/>
  <c r="K1522" i="1"/>
  <c r="N1522" i="1" s="1"/>
  <c r="U1521" i="1"/>
  <c r="W1521" i="1" s="1"/>
  <c r="T1521" i="1"/>
  <c r="S1521" i="1"/>
  <c r="M1521" i="1"/>
  <c r="L1521" i="1"/>
  <c r="K1521" i="1"/>
  <c r="N1521" i="1" s="1"/>
  <c r="U1520" i="1"/>
  <c r="W1520" i="1" s="1"/>
  <c r="T1520" i="1"/>
  <c r="S1520" i="1"/>
  <c r="M1520" i="1"/>
  <c r="L1520" i="1"/>
  <c r="K1520" i="1"/>
  <c r="N1520" i="1" s="1"/>
  <c r="R1519" i="1"/>
  <c r="W1518" i="1"/>
  <c r="V1518" i="1"/>
  <c r="U1518" i="1"/>
  <c r="T1518" i="1"/>
  <c r="S1518" i="1"/>
  <c r="M1518" i="1"/>
  <c r="L1518" i="1"/>
  <c r="N1518" i="1" s="1"/>
  <c r="K1518" i="1"/>
  <c r="W1517" i="1"/>
  <c r="V1517" i="1"/>
  <c r="U1517" i="1"/>
  <c r="T1517" i="1"/>
  <c r="S1517" i="1"/>
  <c r="M1517" i="1"/>
  <c r="L1517" i="1"/>
  <c r="N1517" i="1" s="1"/>
  <c r="K1517" i="1"/>
  <c r="W1516" i="1"/>
  <c r="V1516" i="1"/>
  <c r="U1516" i="1"/>
  <c r="T1516" i="1"/>
  <c r="S1516" i="1"/>
  <c r="M1516" i="1"/>
  <c r="L1516" i="1"/>
  <c r="N1516" i="1" s="1"/>
  <c r="K1516" i="1"/>
  <c r="W1515" i="1"/>
  <c r="V1515" i="1"/>
  <c r="U1515" i="1"/>
  <c r="T1515" i="1"/>
  <c r="S1515" i="1"/>
  <c r="M1515" i="1"/>
  <c r="L1515" i="1"/>
  <c r="N1515" i="1" s="1"/>
  <c r="K1515" i="1"/>
  <c r="W1514" i="1"/>
  <c r="V1514" i="1"/>
  <c r="U1514" i="1"/>
  <c r="T1514" i="1"/>
  <c r="S1514" i="1"/>
  <c r="M1514" i="1"/>
  <c r="L1514" i="1"/>
  <c r="N1514" i="1" s="1"/>
  <c r="K1514" i="1"/>
  <c r="R1513" i="1"/>
  <c r="U1512" i="1"/>
  <c r="V1512" i="1" s="1"/>
  <c r="T1512" i="1"/>
  <c r="W1512" i="1" s="1"/>
  <c r="S1512" i="1"/>
  <c r="M1512" i="1"/>
  <c r="L1512" i="1"/>
  <c r="N1512" i="1" s="1"/>
  <c r="K1512" i="1"/>
  <c r="V1511" i="1"/>
  <c r="U1511" i="1"/>
  <c r="T1511" i="1"/>
  <c r="W1511" i="1" s="1"/>
  <c r="S1511" i="1"/>
  <c r="M1511" i="1"/>
  <c r="L1511" i="1"/>
  <c r="N1511" i="1" s="1"/>
  <c r="K1511" i="1"/>
  <c r="V1510" i="1"/>
  <c r="U1510" i="1"/>
  <c r="T1510" i="1"/>
  <c r="W1510" i="1" s="1"/>
  <c r="S1510" i="1"/>
  <c r="R1510" i="1"/>
  <c r="M1510" i="1"/>
  <c r="L1510" i="1"/>
  <c r="N1510" i="1" s="1"/>
  <c r="P1510" i="1" s="1"/>
  <c r="K1510" i="1"/>
  <c r="R1509" i="1"/>
  <c r="W1508" i="1"/>
  <c r="U1508" i="1"/>
  <c r="V1508" i="1" s="1"/>
  <c r="T1508" i="1"/>
  <c r="S1508" i="1"/>
  <c r="M1508" i="1"/>
  <c r="L1508" i="1"/>
  <c r="K1508" i="1"/>
  <c r="N1508" i="1" s="1"/>
  <c r="W1507" i="1"/>
  <c r="U1507" i="1"/>
  <c r="V1507" i="1" s="1"/>
  <c r="T1507" i="1"/>
  <c r="S1507" i="1"/>
  <c r="M1507" i="1"/>
  <c r="L1507" i="1"/>
  <c r="K1507" i="1"/>
  <c r="N1507" i="1" s="1"/>
  <c r="W1506" i="1"/>
  <c r="U1506" i="1"/>
  <c r="V1506" i="1" s="1"/>
  <c r="T1506" i="1"/>
  <c r="S1506" i="1"/>
  <c r="M1506" i="1"/>
  <c r="L1506" i="1"/>
  <c r="K1506" i="1"/>
  <c r="N1506" i="1" s="1"/>
  <c r="W1505" i="1"/>
  <c r="U1505" i="1"/>
  <c r="V1505" i="1" s="1"/>
  <c r="T1505" i="1"/>
  <c r="S1505" i="1"/>
  <c r="M1505" i="1"/>
  <c r="L1505" i="1"/>
  <c r="K1505" i="1"/>
  <c r="N1505" i="1" s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U1462" i="1"/>
  <c r="T1462" i="1"/>
  <c r="S1462" i="1"/>
  <c r="M1462" i="1"/>
  <c r="L1462" i="1"/>
  <c r="K1462" i="1"/>
  <c r="N1462" i="1" s="1"/>
  <c r="R1462" i="1" s="1"/>
  <c r="U1461" i="1"/>
  <c r="T1461" i="1"/>
  <c r="S1461" i="1"/>
  <c r="M1461" i="1"/>
  <c r="L1461" i="1"/>
  <c r="K1461" i="1"/>
  <c r="N1461" i="1" s="1"/>
  <c r="R1461" i="1" s="1"/>
  <c r="U1460" i="1"/>
  <c r="T1460" i="1"/>
  <c r="S1460" i="1"/>
  <c r="M1460" i="1"/>
  <c r="L1460" i="1"/>
  <c r="K1460" i="1"/>
  <c r="N1460" i="1" s="1"/>
  <c r="R1460" i="1" s="1"/>
  <c r="U1459" i="1"/>
  <c r="T1459" i="1"/>
  <c r="S1459" i="1"/>
  <c r="M1459" i="1"/>
  <c r="L1459" i="1"/>
  <c r="K1459" i="1"/>
  <c r="N1459" i="1" s="1"/>
  <c r="R1459" i="1" s="1"/>
  <c r="R1458" i="1"/>
  <c r="V1457" i="1"/>
  <c r="U1457" i="1"/>
  <c r="T1457" i="1"/>
  <c r="W1457" i="1" s="1"/>
  <c r="S1457" i="1"/>
  <c r="R1457" i="1"/>
  <c r="M1457" i="1"/>
  <c r="L1457" i="1"/>
  <c r="N1457" i="1" s="1"/>
  <c r="P1457" i="1" s="1"/>
  <c r="K1457" i="1"/>
  <c r="V1456" i="1"/>
  <c r="U1456" i="1"/>
  <c r="T1456" i="1"/>
  <c r="W1456" i="1" s="1"/>
  <c r="S1456" i="1"/>
  <c r="R1456" i="1"/>
  <c r="M1456" i="1"/>
  <c r="L1456" i="1"/>
  <c r="N1456" i="1" s="1"/>
  <c r="P1456" i="1" s="1"/>
  <c r="K1456" i="1"/>
  <c r="W1455" i="1"/>
  <c r="V1455" i="1"/>
  <c r="U1455" i="1"/>
  <c r="T1455" i="1"/>
  <c r="S1455" i="1"/>
  <c r="M1455" i="1"/>
  <c r="L1455" i="1"/>
  <c r="N1455" i="1" s="1"/>
  <c r="P1455" i="1" s="1"/>
  <c r="K1455" i="1"/>
  <c r="W1454" i="1"/>
  <c r="V1454" i="1"/>
  <c r="U1454" i="1"/>
  <c r="T1454" i="1"/>
  <c r="S1454" i="1"/>
  <c r="R1454" i="1"/>
  <c r="M1454" i="1"/>
  <c r="L1454" i="1"/>
  <c r="N1454" i="1" s="1"/>
  <c r="P1454" i="1" s="1"/>
  <c r="K1454" i="1"/>
  <c r="W1453" i="1"/>
  <c r="V1453" i="1"/>
  <c r="U1453" i="1"/>
  <c r="T1453" i="1"/>
  <c r="S1453" i="1"/>
  <c r="M1453" i="1"/>
  <c r="L1453" i="1"/>
  <c r="N1453" i="1" s="1"/>
  <c r="P1453" i="1" s="1"/>
  <c r="K1453" i="1"/>
  <c r="R1452" i="1"/>
  <c r="W1451" i="1"/>
  <c r="U1451" i="1"/>
  <c r="V1451" i="1" s="1"/>
  <c r="T1451" i="1"/>
  <c r="S1451" i="1"/>
  <c r="M1451" i="1"/>
  <c r="N1451" i="1" s="1"/>
  <c r="L1451" i="1"/>
  <c r="K1451" i="1"/>
  <c r="W1450" i="1"/>
  <c r="V1450" i="1"/>
  <c r="U1450" i="1"/>
  <c r="T1450" i="1"/>
  <c r="S1450" i="1"/>
  <c r="M1450" i="1"/>
  <c r="N1450" i="1" s="1"/>
  <c r="L1450" i="1"/>
  <c r="K1450" i="1"/>
  <c r="R1449" i="1"/>
  <c r="U1448" i="1"/>
  <c r="T1448" i="1"/>
  <c r="S1448" i="1"/>
  <c r="M1448" i="1"/>
  <c r="L1448" i="1"/>
  <c r="K1448" i="1"/>
  <c r="N1448" i="1" s="1"/>
  <c r="U1447" i="1"/>
  <c r="T1447" i="1"/>
  <c r="S1447" i="1"/>
  <c r="N1447" i="1"/>
  <c r="M1447" i="1"/>
  <c r="L1447" i="1"/>
  <c r="K1447" i="1"/>
  <c r="W1446" i="1"/>
  <c r="V1446" i="1"/>
  <c r="U1446" i="1"/>
  <c r="T1446" i="1"/>
  <c r="S1446" i="1"/>
  <c r="M1446" i="1"/>
  <c r="L1446" i="1"/>
  <c r="K1446" i="1"/>
  <c r="W1445" i="1"/>
  <c r="V1445" i="1"/>
  <c r="U1445" i="1"/>
  <c r="T1445" i="1"/>
  <c r="S1445" i="1"/>
  <c r="M1445" i="1"/>
  <c r="L1445" i="1"/>
  <c r="N1445" i="1" s="1"/>
  <c r="K1445" i="1"/>
  <c r="R1444" i="1"/>
  <c r="U1443" i="1"/>
  <c r="V1443" i="1" s="1"/>
  <c r="T1443" i="1"/>
  <c r="W1443" i="1" s="1"/>
  <c r="S1443" i="1"/>
  <c r="N1443" i="1"/>
  <c r="M1443" i="1"/>
  <c r="L1443" i="1"/>
  <c r="K1443" i="1"/>
  <c r="U1442" i="1"/>
  <c r="V1442" i="1" s="1"/>
  <c r="T1442" i="1"/>
  <c r="W1442" i="1" s="1"/>
  <c r="S1442" i="1"/>
  <c r="N1442" i="1"/>
  <c r="M1442" i="1"/>
  <c r="L1442" i="1"/>
  <c r="K1442" i="1"/>
  <c r="R1441" i="1"/>
  <c r="T1440" i="1"/>
  <c r="M1440" i="1"/>
  <c r="L1440" i="1"/>
  <c r="N1440" i="1" s="1"/>
  <c r="R1440" i="1" s="1"/>
  <c r="K1440" i="1"/>
  <c r="R1439" i="1"/>
  <c r="T1438" i="1"/>
  <c r="M1438" i="1"/>
  <c r="L1438" i="1"/>
  <c r="K1438" i="1"/>
  <c r="N1438" i="1" s="1"/>
  <c r="R1438" i="1" s="1"/>
  <c r="T1437" i="1"/>
  <c r="N1437" i="1"/>
  <c r="R1437" i="1" s="1"/>
  <c r="M1437" i="1"/>
  <c r="L1437" i="1"/>
  <c r="K1437" i="1"/>
  <c r="R1436" i="1"/>
  <c r="T1435" i="1"/>
  <c r="M1435" i="1"/>
  <c r="L1435" i="1"/>
  <c r="K1435" i="1"/>
  <c r="T1434" i="1"/>
  <c r="R1434" i="1"/>
  <c r="M1434" i="1"/>
  <c r="L1434" i="1"/>
  <c r="K1434" i="1"/>
  <c r="N1434" i="1" s="1"/>
  <c r="T1433" i="1"/>
  <c r="M1433" i="1"/>
  <c r="L1433" i="1"/>
  <c r="N1433" i="1" s="1"/>
  <c r="R1433" i="1" s="1"/>
  <c r="K1433" i="1"/>
  <c r="W1432" i="1"/>
  <c r="V1432" i="1"/>
  <c r="U1432" i="1"/>
  <c r="T1432" i="1"/>
  <c r="S1432" i="1"/>
  <c r="M1432" i="1"/>
  <c r="L1432" i="1"/>
  <c r="K1432" i="1"/>
  <c r="W1431" i="1"/>
  <c r="V1431" i="1"/>
  <c r="U1431" i="1"/>
  <c r="T1431" i="1"/>
  <c r="S1431" i="1"/>
  <c r="M1431" i="1"/>
  <c r="L1431" i="1"/>
  <c r="N1431" i="1" s="1"/>
  <c r="K1431" i="1"/>
  <c r="W1430" i="1"/>
  <c r="V1430" i="1"/>
  <c r="U1430" i="1"/>
  <c r="T1430" i="1"/>
  <c r="S1430" i="1"/>
  <c r="M1430" i="1"/>
  <c r="L1430" i="1"/>
  <c r="K1430" i="1"/>
  <c r="R1429" i="1"/>
  <c r="U1428" i="1"/>
  <c r="V1428" i="1" s="1"/>
  <c r="T1428" i="1"/>
  <c r="W1428" i="1" s="1"/>
  <c r="S1428" i="1"/>
  <c r="N1428" i="1"/>
  <c r="M1428" i="1"/>
  <c r="L1428" i="1"/>
  <c r="K1428" i="1"/>
  <c r="R1427" i="1"/>
  <c r="U1426" i="1"/>
  <c r="T1426" i="1"/>
  <c r="S1426" i="1"/>
  <c r="P1426" i="1"/>
  <c r="M1426" i="1"/>
  <c r="L1426" i="1"/>
  <c r="K1426" i="1"/>
  <c r="N1426" i="1" s="1"/>
  <c r="R1426" i="1" s="1"/>
  <c r="U1425" i="1"/>
  <c r="T1425" i="1"/>
  <c r="S1425" i="1"/>
  <c r="P1425" i="1"/>
  <c r="M1425" i="1"/>
  <c r="L1425" i="1"/>
  <c r="K1425" i="1"/>
  <c r="N1425" i="1" s="1"/>
  <c r="R1425" i="1" s="1"/>
  <c r="U1424" i="1"/>
  <c r="T1424" i="1"/>
  <c r="S1424" i="1"/>
  <c r="P1424" i="1"/>
  <c r="M1424" i="1"/>
  <c r="L1424" i="1"/>
  <c r="K1424" i="1"/>
  <c r="N1424" i="1" s="1"/>
  <c r="R1424" i="1" s="1"/>
  <c r="R1423" i="1"/>
  <c r="R1422" i="1"/>
  <c r="T1421" i="1"/>
  <c r="R1421" i="1"/>
  <c r="M1421" i="1"/>
  <c r="L1421" i="1"/>
  <c r="K1421" i="1"/>
  <c r="N1421" i="1" s="1"/>
  <c r="R1420" i="1"/>
  <c r="R1419" i="1"/>
  <c r="R1418" i="1"/>
  <c r="R1417" i="1"/>
  <c r="T1416" i="1"/>
  <c r="M1416" i="1"/>
  <c r="L1416" i="1"/>
  <c r="K1416" i="1"/>
  <c r="R1415" i="1"/>
  <c r="T1414" i="1"/>
  <c r="M1414" i="1"/>
  <c r="L1414" i="1"/>
  <c r="K1414" i="1"/>
  <c r="N1414" i="1" s="1"/>
  <c r="R1414" i="1" s="1"/>
  <c r="R1413" i="1"/>
  <c r="T1412" i="1"/>
  <c r="N1412" i="1"/>
  <c r="R1412" i="1" s="1"/>
  <c r="M1412" i="1"/>
  <c r="L1412" i="1"/>
  <c r="K1412" i="1"/>
  <c r="U1411" i="1"/>
  <c r="T1411" i="1"/>
  <c r="S1411" i="1"/>
  <c r="N1411" i="1"/>
  <c r="R1411" i="1" s="1"/>
  <c r="M1411" i="1"/>
  <c r="L1411" i="1"/>
  <c r="K1411" i="1"/>
  <c r="U1410" i="1"/>
  <c r="T1410" i="1"/>
  <c r="S1410" i="1"/>
  <c r="N1410" i="1"/>
  <c r="R1410" i="1" s="1"/>
  <c r="M1410" i="1"/>
  <c r="L1410" i="1"/>
  <c r="K1410" i="1"/>
  <c r="R1409" i="1"/>
  <c r="U1408" i="1"/>
  <c r="W1408" i="1" s="1"/>
  <c r="T1408" i="1"/>
  <c r="S1408" i="1"/>
  <c r="M1408" i="1"/>
  <c r="L1408" i="1"/>
  <c r="K1408" i="1"/>
  <c r="T1407" i="1"/>
  <c r="S1407" i="1"/>
  <c r="M1407" i="1"/>
  <c r="L1407" i="1"/>
  <c r="K1407" i="1"/>
  <c r="N1407" i="1" s="1"/>
  <c r="U1406" i="1"/>
  <c r="T1406" i="1"/>
  <c r="S1406" i="1"/>
  <c r="P1406" i="1"/>
  <c r="M1406" i="1"/>
  <c r="L1406" i="1"/>
  <c r="K1406" i="1"/>
  <c r="N1406" i="1" s="1"/>
  <c r="R1406" i="1" s="1"/>
  <c r="U1405" i="1"/>
  <c r="W1405" i="1" s="1"/>
  <c r="T1405" i="1"/>
  <c r="S1405" i="1"/>
  <c r="P1405" i="1"/>
  <c r="M1405" i="1"/>
  <c r="L1405" i="1"/>
  <c r="K1405" i="1"/>
  <c r="N1405" i="1" s="1"/>
  <c r="R1405" i="1" s="1"/>
  <c r="U1404" i="1"/>
  <c r="W1404" i="1" s="1"/>
  <c r="T1404" i="1"/>
  <c r="S1404" i="1"/>
  <c r="M1404" i="1"/>
  <c r="L1404" i="1"/>
  <c r="K1404" i="1"/>
  <c r="R1403" i="1"/>
  <c r="W1402" i="1"/>
  <c r="V1402" i="1"/>
  <c r="U1402" i="1"/>
  <c r="T1402" i="1"/>
  <c r="S1402" i="1"/>
  <c r="M1402" i="1"/>
  <c r="L1402" i="1"/>
  <c r="K1402" i="1"/>
  <c r="W1401" i="1"/>
  <c r="V1401" i="1"/>
  <c r="U1401" i="1"/>
  <c r="T1401" i="1"/>
  <c r="S1401" i="1"/>
  <c r="M1401" i="1"/>
  <c r="L1401" i="1"/>
  <c r="K1401" i="1"/>
  <c r="N1401" i="1" s="1"/>
  <c r="W1400" i="1"/>
  <c r="V1400" i="1"/>
  <c r="U1400" i="1"/>
  <c r="T1400" i="1"/>
  <c r="S1400" i="1"/>
  <c r="R1400" i="1"/>
  <c r="M1400" i="1"/>
  <c r="L1400" i="1"/>
  <c r="K1400" i="1"/>
  <c r="N1400" i="1" s="1"/>
  <c r="P1400" i="1" s="1"/>
  <c r="R1399" i="1"/>
  <c r="W1398" i="1"/>
  <c r="U1398" i="1"/>
  <c r="V1398" i="1" s="1"/>
  <c r="T1398" i="1"/>
  <c r="S1398" i="1"/>
  <c r="N1398" i="1"/>
  <c r="M1398" i="1"/>
  <c r="L1398" i="1"/>
  <c r="K1398" i="1"/>
  <c r="U1397" i="1"/>
  <c r="V1397" i="1" s="1"/>
  <c r="T1397" i="1"/>
  <c r="W1397" i="1" s="1"/>
  <c r="S1397" i="1"/>
  <c r="M1397" i="1"/>
  <c r="N1397" i="1" s="1"/>
  <c r="L1397" i="1"/>
  <c r="K1397" i="1"/>
  <c r="U1396" i="1"/>
  <c r="V1396" i="1" s="1"/>
  <c r="T1396" i="1"/>
  <c r="W1396" i="1" s="1"/>
  <c r="S1396" i="1"/>
  <c r="M1396" i="1"/>
  <c r="N1396" i="1" s="1"/>
  <c r="L1396" i="1"/>
  <c r="K1396" i="1"/>
  <c r="W1395" i="1"/>
  <c r="U1395" i="1"/>
  <c r="V1395" i="1" s="1"/>
  <c r="T1395" i="1"/>
  <c r="S1395" i="1"/>
  <c r="N1395" i="1"/>
  <c r="M1395" i="1"/>
  <c r="L1395" i="1"/>
  <c r="K1395" i="1"/>
  <c r="W1394" i="1"/>
  <c r="U1394" i="1"/>
  <c r="V1394" i="1" s="1"/>
  <c r="T1394" i="1"/>
  <c r="S1394" i="1"/>
  <c r="N1394" i="1"/>
  <c r="M1394" i="1"/>
  <c r="L1394" i="1"/>
  <c r="K1394" i="1"/>
  <c r="R1393" i="1"/>
  <c r="U1392" i="1"/>
  <c r="T1392" i="1"/>
  <c r="S1392" i="1"/>
  <c r="N1392" i="1"/>
  <c r="M1392" i="1"/>
  <c r="L1392" i="1"/>
  <c r="K1392" i="1"/>
  <c r="U1391" i="1"/>
  <c r="T1391" i="1"/>
  <c r="S1391" i="1"/>
  <c r="N1391" i="1"/>
  <c r="M1391" i="1"/>
  <c r="L1391" i="1"/>
  <c r="K1391" i="1"/>
  <c r="W1390" i="1"/>
  <c r="V1390" i="1"/>
  <c r="U1390" i="1"/>
  <c r="T1390" i="1"/>
  <c r="S1390" i="1"/>
  <c r="M1390" i="1"/>
  <c r="L1390" i="1"/>
  <c r="K1390" i="1"/>
  <c r="R1389" i="1"/>
  <c r="U1388" i="1"/>
  <c r="V1388" i="1" s="1"/>
  <c r="T1388" i="1"/>
  <c r="W1388" i="1" s="1"/>
  <c r="S1388" i="1"/>
  <c r="N1388" i="1"/>
  <c r="M1388" i="1"/>
  <c r="L1388" i="1"/>
  <c r="K1388" i="1"/>
  <c r="U1387" i="1"/>
  <c r="V1387" i="1" s="1"/>
  <c r="T1387" i="1"/>
  <c r="W1387" i="1" s="1"/>
  <c r="S1387" i="1"/>
  <c r="N1387" i="1"/>
  <c r="M1387" i="1"/>
  <c r="L1387" i="1"/>
  <c r="K1387" i="1"/>
  <c r="U1386" i="1"/>
  <c r="V1386" i="1" s="1"/>
  <c r="T1386" i="1"/>
  <c r="W1386" i="1" s="1"/>
  <c r="S1386" i="1"/>
  <c r="N1386" i="1"/>
  <c r="M1386" i="1"/>
  <c r="L1386" i="1"/>
  <c r="K1386" i="1"/>
  <c r="U1385" i="1"/>
  <c r="V1385" i="1" s="1"/>
  <c r="T1385" i="1"/>
  <c r="W1385" i="1" s="1"/>
  <c r="S1385" i="1"/>
  <c r="N1385" i="1"/>
  <c r="M1385" i="1"/>
  <c r="L1385" i="1"/>
  <c r="K1385" i="1"/>
  <c r="T1384" i="1"/>
  <c r="S1384" i="1"/>
  <c r="N1384" i="1"/>
  <c r="M1384" i="1"/>
  <c r="L1384" i="1"/>
  <c r="K1384" i="1"/>
  <c r="R1383" i="1"/>
  <c r="T1382" i="1"/>
  <c r="S1382" i="1"/>
  <c r="M1382" i="1"/>
  <c r="L1382" i="1"/>
  <c r="K1382" i="1"/>
  <c r="N1382" i="1" s="1"/>
  <c r="T1381" i="1"/>
  <c r="S1381" i="1"/>
  <c r="M1381" i="1"/>
  <c r="L1381" i="1"/>
  <c r="K1381" i="1"/>
  <c r="N1381" i="1" s="1"/>
  <c r="R1381" i="1" s="1"/>
  <c r="R1380" i="1"/>
  <c r="T1379" i="1"/>
  <c r="S1379" i="1"/>
  <c r="M1379" i="1"/>
  <c r="L1379" i="1"/>
  <c r="K1379" i="1"/>
  <c r="T1378" i="1"/>
  <c r="S1378" i="1"/>
  <c r="M1378" i="1"/>
  <c r="L1378" i="1"/>
  <c r="K1378" i="1"/>
  <c r="T1377" i="1"/>
  <c r="S1377" i="1"/>
  <c r="M1377" i="1"/>
  <c r="L1377" i="1"/>
  <c r="K1377" i="1"/>
  <c r="V1376" i="1"/>
  <c r="U1376" i="1"/>
  <c r="W1376" i="1" s="1"/>
  <c r="T1376" i="1"/>
  <c r="S1376" i="1"/>
  <c r="M1376" i="1"/>
  <c r="L1376" i="1"/>
  <c r="K1376" i="1"/>
  <c r="R1375" i="1"/>
  <c r="T1374" i="1"/>
  <c r="S1374" i="1"/>
  <c r="M1374" i="1"/>
  <c r="L1374" i="1"/>
  <c r="K1374" i="1"/>
  <c r="N1374" i="1" s="1"/>
  <c r="W1373" i="1"/>
  <c r="V1373" i="1"/>
  <c r="U1373" i="1"/>
  <c r="T1373" i="1"/>
  <c r="S1373" i="1"/>
  <c r="M1373" i="1"/>
  <c r="L1373" i="1"/>
  <c r="K1373" i="1"/>
  <c r="N1373" i="1" s="1"/>
  <c r="W1372" i="1"/>
  <c r="V1372" i="1"/>
  <c r="U1372" i="1"/>
  <c r="T1372" i="1"/>
  <c r="S1372" i="1"/>
  <c r="M1372" i="1"/>
  <c r="L1372" i="1"/>
  <c r="K1372" i="1"/>
  <c r="R1371" i="1"/>
  <c r="U1370" i="1"/>
  <c r="V1370" i="1" s="1"/>
  <c r="T1370" i="1"/>
  <c r="W1370" i="1" s="1"/>
  <c r="S1370" i="1"/>
  <c r="N1370" i="1"/>
  <c r="M1370" i="1"/>
  <c r="L1370" i="1"/>
  <c r="K1370" i="1"/>
  <c r="U1369" i="1"/>
  <c r="V1369" i="1" s="1"/>
  <c r="T1369" i="1"/>
  <c r="W1369" i="1" s="1"/>
  <c r="S1369" i="1"/>
  <c r="N1369" i="1"/>
  <c r="M1369" i="1"/>
  <c r="L1369" i="1"/>
  <c r="K1369" i="1"/>
  <c r="U1368" i="1"/>
  <c r="V1368" i="1" s="1"/>
  <c r="T1368" i="1"/>
  <c r="W1368" i="1" s="1"/>
  <c r="S1368" i="1"/>
  <c r="N1368" i="1"/>
  <c r="M1368" i="1"/>
  <c r="L1368" i="1"/>
  <c r="K1368" i="1"/>
  <c r="R1367" i="1"/>
  <c r="U1366" i="1"/>
  <c r="T1366" i="1"/>
  <c r="S1366" i="1"/>
  <c r="P1366" i="1"/>
  <c r="M1366" i="1"/>
  <c r="L1366" i="1"/>
  <c r="K1366" i="1"/>
  <c r="N1366" i="1" s="1"/>
  <c r="R1366" i="1" s="1"/>
  <c r="U1365" i="1"/>
  <c r="T1365" i="1"/>
  <c r="S1365" i="1"/>
  <c r="P1365" i="1"/>
  <c r="M1365" i="1"/>
  <c r="L1365" i="1"/>
  <c r="K1365" i="1"/>
  <c r="N1365" i="1" s="1"/>
  <c r="R1365" i="1" s="1"/>
  <c r="U1364" i="1"/>
  <c r="T1364" i="1"/>
  <c r="S1364" i="1"/>
  <c r="P1364" i="1"/>
  <c r="M1364" i="1"/>
  <c r="L1364" i="1"/>
  <c r="K1364" i="1"/>
  <c r="N1364" i="1" s="1"/>
  <c r="R1364" i="1" s="1"/>
  <c r="M1363" i="1"/>
  <c r="L1363" i="1"/>
  <c r="K1363" i="1"/>
  <c r="R1362" i="1"/>
  <c r="N1361" i="1"/>
  <c r="R1361" i="1" s="1"/>
  <c r="M1361" i="1"/>
  <c r="L1361" i="1"/>
  <c r="K1361" i="1"/>
  <c r="R1360" i="1"/>
  <c r="M1360" i="1"/>
  <c r="L1360" i="1"/>
  <c r="K1360" i="1"/>
  <c r="N1360" i="1" s="1"/>
  <c r="R1359" i="1"/>
  <c r="M1358" i="1"/>
  <c r="L1358" i="1"/>
  <c r="K1358" i="1"/>
  <c r="N1357" i="1"/>
  <c r="R1357" i="1" s="1"/>
  <c r="M1357" i="1"/>
  <c r="L1357" i="1"/>
  <c r="K1357" i="1"/>
  <c r="R1356" i="1"/>
  <c r="M1356" i="1"/>
  <c r="L1356" i="1"/>
  <c r="K1356" i="1"/>
  <c r="N1356" i="1" s="1"/>
  <c r="M1355" i="1"/>
  <c r="L1355" i="1"/>
  <c r="K1355" i="1"/>
  <c r="R1354" i="1"/>
  <c r="W1353" i="1"/>
  <c r="V1353" i="1"/>
  <c r="U1353" i="1"/>
  <c r="T1353" i="1"/>
  <c r="S1353" i="1"/>
  <c r="M1353" i="1"/>
  <c r="L1353" i="1"/>
  <c r="K1353" i="1"/>
  <c r="N1353" i="1" s="1"/>
  <c r="R1352" i="1"/>
  <c r="U1351" i="1"/>
  <c r="V1351" i="1" s="1"/>
  <c r="T1351" i="1"/>
  <c r="W1351" i="1" s="1"/>
  <c r="S1351" i="1"/>
  <c r="N1351" i="1"/>
  <c r="M1351" i="1"/>
  <c r="L1351" i="1"/>
  <c r="K1351" i="1"/>
  <c r="U1350" i="1"/>
  <c r="V1350" i="1" s="1"/>
  <c r="T1350" i="1"/>
  <c r="W1350" i="1" s="1"/>
  <c r="S1350" i="1"/>
  <c r="N1350" i="1"/>
  <c r="M1350" i="1"/>
  <c r="L1350" i="1"/>
  <c r="K1350" i="1"/>
  <c r="U1349" i="1"/>
  <c r="V1349" i="1" s="1"/>
  <c r="T1349" i="1"/>
  <c r="W1349" i="1" s="1"/>
  <c r="S1349" i="1"/>
  <c r="N1349" i="1"/>
  <c r="M1349" i="1"/>
  <c r="L1349" i="1"/>
  <c r="K1349" i="1"/>
  <c r="W1348" i="1"/>
  <c r="U1348" i="1"/>
  <c r="V1348" i="1" s="1"/>
  <c r="T1348" i="1"/>
  <c r="S1348" i="1"/>
  <c r="N1348" i="1"/>
  <c r="M1348" i="1"/>
  <c r="L1348" i="1"/>
  <c r="K1348" i="1"/>
  <c r="U1347" i="1"/>
  <c r="V1347" i="1" s="1"/>
  <c r="T1347" i="1"/>
  <c r="W1347" i="1" s="1"/>
  <c r="S1347" i="1"/>
  <c r="M1347" i="1"/>
  <c r="N1347" i="1" s="1"/>
  <c r="L1347" i="1"/>
  <c r="K1347" i="1"/>
  <c r="U1346" i="1"/>
  <c r="V1346" i="1" s="1"/>
  <c r="T1346" i="1"/>
  <c r="W1346" i="1" s="1"/>
  <c r="S1346" i="1"/>
  <c r="M1346" i="1"/>
  <c r="N1346" i="1" s="1"/>
  <c r="L1346" i="1"/>
  <c r="K1346" i="1"/>
  <c r="W1345" i="1"/>
  <c r="U1345" i="1"/>
  <c r="V1345" i="1" s="1"/>
  <c r="T1345" i="1"/>
  <c r="S1345" i="1"/>
  <c r="N1345" i="1"/>
  <c r="M1345" i="1"/>
  <c r="L1345" i="1"/>
  <c r="K1345" i="1"/>
  <c r="R1344" i="1"/>
  <c r="U1343" i="1"/>
  <c r="T1343" i="1"/>
  <c r="S1343" i="1"/>
  <c r="P1343" i="1"/>
  <c r="M1343" i="1"/>
  <c r="L1343" i="1"/>
  <c r="K1343" i="1"/>
  <c r="N1343" i="1" s="1"/>
  <c r="R1343" i="1" s="1"/>
  <c r="U1342" i="1"/>
  <c r="T1342" i="1"/>
  <c r="S1342" i="1"/>
  <c r="N1342" i="1"/>
  <c r="M1342" i="1"/>
  <c r="L1342" i="1"/>
  <c r="K1342" i="1"/>
  <c r="U1341" i="1"/>
  <c r="T1341" i="1"/>
  <c r="S1341" i="1"/>
  <c r="N1341" i="1"/>
  <c r="R1341" i="1" s="1"/>
  <c r="M1341" i="1"/>
  <c r="L1341" i="1"/>
  <c r="K1341" i="1"/>
  <c r="U1340" i="1"/>
  <c r="T1340" i="1"/>
  <c r="S1340" i="1"/>
  <c r="M1340" i="1"/>
  <c r="L1340" i="1"/>
  <c r="K1340" i="1"/>
  <c r="N1340" i="1" s="1"/>
  <c r="U1339" i="1"/>
  <c r="T1339" i="1"/>
  <c r="S1339" i="1"/>
  <c r="M1339" i="1"/>
  <c r="L1339" i="1"/>
  <c r="K1339" i="1"/>
  <c r="N1339" i="1" s="1"/>
  <c r="R1339" i="1" s="1"/>
  <c r="R1338" i="1"/>
  <c r="V1337" i="1"/>
  <c r="U1337" i="1"/>
  <c r="W1337" i="1" s="1"/>
  <c r="T1337" i="1"/>
  <c r="S1337" i="1"/>
  <c r="R1337" i="1"/>
  <c r="M1337" i="1"/>
  <c r="L1337" i="1"/>
  <c r="K1337" i="1"/>
  <c r="N1337" i="1" s="1"/>
  <c r="P1337" i="1" s="1"/>
  <c r="U1336" i="1"/>
  <c r="T1336" i="1"/>
  <c r="S1336" i="1"/>
  <c r="P1336" i="1"/>
  <c r="M1336" i="1"/>
  <c r="L1336" i="1"/>
  <c r="K1336" i="1"/>
  <c r="N1336" i="1" s="1"/>
  <c r="R1336" i="1" s="1"/>
  <c r="U1335" i="1"/>
  <c r="W1335" i="1" s="1"/>
  <c r="T1335" i="1"/>
  <c r="S1335" i="1"/>
  <c r="M1335" i="1"/>
  <c r="L1335" i="1"/>
  <c r="K1335" i="1"/>
  <c r="V1334" i="1"/>
  <c r="U1334" i="1"/>
  <c r="W1334" i="1" s="1"/>
  <c r="T1334" i="1"/>
  <c r="S1334" i="1"/>
  <c r="M1334" i="1"/>
  <c r="L1334" i="1"/>
  <c r="K1334" i="1"/>
  <c r="V1333" i="1"/>
  <c r="U1333" i="1"/>
  <c r="W1333" i="1" s="1"/>
  <c r="T1333" i="1"/>
  <c r="S1333" i="1"/>
  <c r="M1333" i="1"/>
  <c r="L1333" i="1"/>
  <c r="K1333" i="1"/>
  <c r="N1333" i="1" s="1"/>
  <c r="P1333" i="1" s="1"/>
  <c r="R1332" i="1"/>
  <c r="W1331" i="1"/>
  <c r="V1331" i="1"/>
  <c r="U1331" i="1"/>
  <c r="T1331" i="1"/>
  <c r="S1331" i="1"/>
  <c r="M1331" i="1"/>
  <c r="L1331" i="1"/>
  <c r="K1331" i="1"/>
  <c r="N1331" i="1" s="1"/>
  <c r="W1330" i="1"/>
  <c r="V1330" i="1"/>
  <c r="U1330" i="1"/>
  <c r="T1330" i="1"/>
  <c r="S1330" i="1"/>
  <c r="M1330" i="1"/>
  <c r="L1330" i="1"/>
  <c r="K1330" i="1"/>
  <c r="R1329" i="1"/>
  <c r="W1328" i="1"/>
  <c r="U1328" i="1"/>
  <c r="V1328" i="1" s="1"/>
  <c r="T1328" i="1"/>
  <c r="S1328" i="1"/>
  <c r="N1328" i="1"/>
  <c r="M1328" i="1"/>
  <c r="L1328" i="1"/>
  <c r="K1328" i="1"/>
  <c r="U1327" i="1"/>
  <c r="V1327" i="1" s="1"/>
  <c r="T1327" i="1"/>
  <c r="W1327" i="1" s="1"/>
  <c r="S1327" i="1"/>
  <c r="M1327" i="1"/>
  <c r="N1327" i="1" s="1"/>
  <c r="L1327" i="1"/>
  <c r="K1327" i="1"/>
  <c r="U1326" i="1"/>
  <c r="V1326" i="1" s="1"/>
  <c r="T1326" i="1"/>
  <c r="W1326" i="1" s="1"/>
  <c r="S1326" i="1"/>
  <c r="M1326" i="1"/>
  <c r="N1326" i="1" s="1"/>
  <c r="L1326" i="1"/>
  <c r="K1326" i="1"/>
  <c r="W1325" i="1"/>
  <c r="U1325" i="1"/>
  <c r="V1325" i="1" s="1"/>
  <c r="T1325" i="1"/>
  <c r="S1325" i="1"/>
  <c r="N1325" i="1"/>
  <c r="M1325" i="1"/>
  <c r="L1325" i="1"/>
  <c r="K1325" i="1"/>
  <c r="R1324" i="1"/>
  <c r="U1323" i="1"/>
  <c r="T1323" i="1"/>
  <c r="S1323" i="1"/>
  <c r="P1323" i="1"/>
  <c r="M1323" i="1"/>
  <c r="L1323" i="1"/>
  <c r="K1323" i="1"/>
  <c r="N1323" i="1" s="1"/>
  <c r="R1323" i="1" s="1"/>
  <c r="U1322" i="1"/>
  <c r="T1322" i="1"/>
  <c r="S1322" i="1"/>
  <c r="N1322" i="1"/>
  <c r="M1322" i="1"/>
  <c r="L1322" i="1"/>
  <c r="K1322" i="1"/>
  <c r="R1321" i="1"/>
  <c r="U1320" i="1"/>
  <c r="T1320" i="1"/>
  <c r="S1320" i="1"/>
  <c r="P1320" i="1"/>
  <c r="M1320" i="1"/>
  <c r="L1320" i="1"/>
  <c r="K1320" i="1"/>
  <c r="N1320" i="1" s="1"/>
  <c r="R1320" i="1" s="1"/>
  <c r="R1319" i="1"/>
  <c r="W1318" i="1"/>
  <c r="V1318" i="1"/>
  <c r="U1318" i="1"/>
  <c r="T1318" i="1"/>
  <c r="S1318" i="1"/>
  <c r="M1318" i="1"/>
  <c r="L1318" i="1"/>
  <c r="K1318" i="1"/>
  <c r="W1317" i="1"/>
  <c r="V1317" i="1"/>
  <c r="U1317" i="1"/>
  <c r="T1317" i="1"/>
  <c r="S1317" i="1"/>
  <c r="M1317" i="1"/>
  <c r="L1317" i="1"/>
  <c r="K1317" i="1"/>
  <c r="R1316" i="1"/>
  <c r="U1315" i="1"/>
  <c r="V1315" i="1" s="1"/>
  <c r="T1315" i="1"/>
  <c r="W1315" i="1" s="1"/>
  <c r="S1315" i="1"/>
  <c r="M1315" i="1"/>
  <c r="N1315" i="1" s="1"/>
  <c r="L1315" i="1"/>
  <c r="K1315" i="1"/>
  <c r="AB1314" i="1"/>
  <c r="T1314" i="1"/>
  <c r="S1314" i="1"/>
  <c r="N1314" i="1"/>
  <c r="R1314" i="1" s="1"/>
  <c r="M1314" i="1"/>
  <c r="L1314" i="1"/>
  <c r="K1314" i="1"/>
  <c r="U1313" i="1"/>
  <c r="T1313" i="1"/>
  <c r="S1313" i="1"/>
  <c r="M1313" i="1"/>
  <c r="L1313" i="1"/>
  <c r="K1313" i="1"/>
  <c r="N1313" i="1" s="1"/>
  <c r="U1312" i="1"/>
  <c r="T1312" i="1"/>
  <c r="S1312" i="1"/>
  <c r="P1312" i="1"/>
  <c r="M1312" i="1"/>
  <c r="L1312" i="1"/>
  <c r="K1312" i="1"/>
  <c r="N1312" i="1" s="1"/>
  <c r="R1312" i="1" s="1"/>
  <c r="U1311" i="1"/>
  <c r="T1311" i="1"/>
  <c r="S1311" i="1"/>
  <c r="N1311" i="1"/>
  <c r="M1311" i="1"/>
  <c r="L1311" i="1"/>
  <c r="K1311" i="1"/>
  <c r="U1310" i="1"/>
  <c r="T1310" i="1"/>
  <c r="S1310" i="1"/>
  <c r="N1310" i="1"/>
  <c r="R1310" i="1" s="1"/>
  <c r="M1310" i="1"/>
  <c r="L1310" i="1"/>
  <c r="K1310" i="1"/>
  <c r="R1309" i="1"/>
  <c r="U1308" i="1"/>
  <c r="W1308" i="1" s="1"/>
  <c r="T1308" i="1"/>
  <c r="S1308" i="1"/>
  <c r="M1308" i="1"/>
  <c r="L1308" i="1"/>
  <c r="K1308" i="1"/>
  <c r="R1307" i="1"/>
  <c r="W1306" i="1"/>
  <c r="V1306" i="1"/>
  <c r="U1306" i="1"/>
  <c r="T1306" i="1"/>
  <c r="S1306" i="1"/>
  <c r="M1306" i="1"/>
  <c r="L1306" i="1"/>
  <c r="K1306" i="1"/>
  <c r="W1305" i="1"/>
  <c r="V1305" i="1"/>
  <c r="U1305" i="1"/>
  <c r="T1305" i="1"/>
  <c r="S1305" i="1"/>
  <c r="M1305" i="1"/>
  <c r="L1305" i="1"/>
  <c r="N1305" i="1" s="1"/>
  <c r="K1305" i="1"/>
  <c r="W1304" i="1"/>
  <c r="V1304" i="1"/>
  <c r="U1304" i="1"/>
  <c r="T1304" i="1"/>
  <c r="S1304" i="1"/>
  <c r="R1304" i="1"/>
  <c r="M1304" i="1"/>
  <c r="L1304" i="1"/>
  <c r="N1304" i="1" s="1"/>
  <c r="P1304" i="1" s="1"/>
  <c r="K1304" i="1"/>
  <c r="R1303" i="1"/>
  <c r="R1302" i="1"/>
  <c r="AB1301" i="1"/>
  <c r="T1301" i="1"/>
  <c r="S1301" i="1"/>
  <c r="M1301" i="1"/>
  <c r="L1301" i="1"/>
  <c r="K1301" i="1"/>
  <c r="R1300" i="1"/>
  <c r="R1299" i="1"/>
  <c r="R1298" i="1"/>
  <c r="R1297" i="1"/>
  <c r="AB1296" i="1"/>
  <c r="T1296" i="1"/>
  <c r="S1296" i="1"/>
  <c r="M1296" i="1"/>
  <c r="L1296" i="1"/>
  <c r="K1296" i="1"/>
  <c r="N1296" i="1" s="1"/>
  <c r="R1295" i="1"/>
  <c r="U1294" i="1"/>
  <c r="T1294" i="1"/>
  <c r="S1294" i="1"/>
  <c r="M1294" i="1"/>
  <c r="L1294" i="1"/>
  <c r="K1294" i="1"/>
  <c r="N1294" i="1" s="1"/>
  <c r="R1294" i="1" s="1"/>
  <c r="R1293" i="1"/>
  <c r="W1292" i="1"/>
  <c r="U1292" i="1"/>
  <c r="V1292" i="1" s="1"/>
  <c r="T1292" i="1"/>
  <c r="S1292" i="1"/>
  <c r="M1292" i="1"/>
  <c r="L1292" i="1"/>
  <c r="K1292" i="1"/>
  <c r="U1291" i="1"/>
  <c r="T1291" i="1"/>
  <c r="S1291" i="1"/>
  <c r="P1291" i="1"/>
  <c r="M1291" i="1"/>
  <c r="L1291" i="1"/>
  <c r="K1291" i="1"/>
  <c r="N1291" i="1" s="1"/>
  <c r="R1291" i="1" s="1"/>
  <c r="U1290" i="1"/>
  <c r="T1290" i="1"/>
  <c r="S1290" i="1"/>
  <c r="P1290" i="1"/>
  <c r="M1290" i="1"/>
  <c r="L1290" i="1"/>
  <c r="K1290" i="1"/>
  <c r="N1290" i="1" s="1"/>
  <c r="R1290" i="1" s="1"/>
  <c r="R1289" i="1"/>
  <c r="V1288" i="1"/>
  <c r="U1288" i="1"/>
  <c r="W1288" i="1" s="1"/>
  <c r="T1288" i="1"/>
  <c r="S1288" i="1"/>
  <c r="M1288" i="1"/>
  <c r="L1288" i="1"/>
  <c r="K1288" i="1"/>
  <c r="N1288" i="1" s="1"/>
  <c r="P1288" i="1" s="1"/>
  <c r="V1287" i="1"/>
  <c r="U1287" i="1"/>
  <c r="W1287" i="1" s="1"/>
  <c r="T1287" i="1"/>
  <c r="S1287" i="1"/>
  <c r="M1287" i="1"/>
  <c r="L1287" i="1"/>
  <c r="K1287" i="1"/>
  <c r="V1286" i="1"/>
  <c r="U1286" i="1"/>
  <c r="W1286" i="1" s="1"/>
  <c r="T1286" i="1"/>
  <c r="S1286" i="1"/>
  <c r="M1286" i="1"/>
  <c r="L1286" i="1"/>
  <c r="K1286" i="1"/>
  <c r="V1285" i="1"/>
  <c r="U1285" i="1"/>
  <c r="W1285" i="1" s="1"/>
  <c r="T1285" i="1"/>
  <c r="S1285" i="1"/>
  <c r="R1285" i="1"/>
  <c r="M1285" i="1"/>
  <c r="L1285" i="1"/>
  <c r="K1285" i="1"/>
  <c r="N1285" i="1" s="1"/>
  <c r="P1285" i="1" s="1"/>
  <c r="V1284" i="1"/>
  <c r="U1284" i="1"/>
  <c r="W1284" i="1" s="1"/>
  <c r="T1284" i="1"/>
  <c r="S1284" i="1"/>
  <c r="M1284" i="1"/>
  <c r="L1284" i="1"/>
  <c r="K1284" i="1"/>
  <c r="N1284" i="1" s="1"/>
  <c r="P1284" i="1" s="1"/>
  <c r="R1283" i="1"/>
  <c r="W1282" i="1"/>
  <c r="V1282" i="1"/>
  <c r="U1282" i="1"/>
  <c r="T1282" i="1"/>
  <c r="S1282" i="1"/>
  <c r="M1282" i="1"/>
  <c r="L1282" i="1"/>
  <c r="K1282" i="1"/>
  <c r="W1281" i="1"/>
  <c r="V1281" i="1"/>
  <c r="U1281" i="1"/>
  <c r="T1281" i="1"/>
  <c r="S1281" i="1"/>
  <c r="M1281" i="1"/>
  <c r="L1281" i="1"/>
  <c r="K1281" i="1"/>
  <c r="W1280" i="1"/>
  <c r="V1280" i="1"/>
  <c r="U1280" i="1"/>
  <c r="T1280" i="1"/>
  <c r="S1280" i="1"/>
  <c r="M1280" i="1"/>
  <c r="L1280" i="1"/>
  <c r="N1280" i="1" s="1"/>
  <c r="K1280" i="1"/>
  <c r="R1279" i="1"/>
  <c r="U1278" i="1"/>
  <c r="V1278" i="1" s="1"/>
  <c r="T1278" i="1"/>
  <c r="W1278" i="1" s="1"/>
  <c r="S1278" i="1"/>
  <c r="N1278" i="1"/>
  <c r="M1278" i="1"/>
  <c r="L1278" i="1"/>
  <c r="K1278" i="1"/>
  <c r="U1277" i="1"/>
  <c r="V1277" i="1" s="1"/>
  <c r="T1277" i="1"/>
  <c r="W1277" i="1" s="1"/>
  <c r="S1277" i="1"/>
  <c r="N1277" i="1"/>
  <c r="M1277" i="1"/>
  <c r="L1277" i="1"/>
  <c r="K1277" i="1"/>
  <c r="U1276" i="1"/>
  <c r="V1276" i="1" s="1"/>
  <c r="T1276" i="1"/>
  <c r="W1276" i="1" s="1"/>
  <c r="S1276" i="1"/>
  <c r="M1276" i="1"/>
  <c r="N1276" i="1" s="1"/>
  <c r="L1276" i="1"/>
  <c r="K1276" i="1"/>
  <c r="W1275" i="1"/>
  <c r="U1275" i="1"/>
  <c r="V1275" i="1" s="1"/>
  <c r="T1275" i="1"/>
  <c r="S1275" i="1"/>
  <c r="N1275" i="1"/>
  <c r="M1275" i="1"/>
  <c r="L1275" i="1"/>
  <c r="K1275" i="1"/>
  <c r="W1274" i="1"/>
  <c r="U1274" i="1"/>
  <c r="V1274" i="1" s="1"/>
  <c r="T1274" i="1"/>
  <c r="S1274" i="1"/>
  <c r="N1274" i="1"/>
  <c r="M1274" i="1"/>
  <c r="L1274" i="1"/>
  <c r="K1274" i="1"/>
  <c r="R1273" i="1"/>
  <c r="U1272" i="1"/>
  <c r="T1272" i="1"/>
  <c r="S1272" i="1"/>
  <c r="N1272" i="1"/>
  <c r="R1272" i="1" s="1"/>
  <c r="M1272" i="1"/>
  <c r="L1272" i="1"/>
  <c r="K1272" i="1"/>
  <c r="U1271" i="1"/>
  <c r="T1271" i="1"/>
  <c r="S1271" i="1"/>
  <c r="N1271" i="1"/>
  <c r="R1271" i="1" s="1"/>
  <c r="M1271" i="1"/>
  <c r="L1271" i="1"/>
  <c r="K1271" i="1"/>
  <c r="U1270" i="1"/>
  <c r="T1270" i="1"/>
  <c r="S1270" i="1"/>
  <c r="M1270" i="1"/>
  <c r="L1270" i="1"/>
  <c r="K1270" i="1"/>
  <c r="N1270" i="1" s="1"/>
  <c r="R1269" i="1"/>
  <c r="V1268" i="1"/>
  <c r="U1268" i="1"/>
  <c r="W1268" i="1" s="1"/>
  <c r="T1268" i="1"/>
  <c r="S1268" i="1"/>
  <c r="M1268" i="1"/>
  <c r="L1268" i="1"/>
  <c r="K1268" i="1"/>
  <c r="V1267" i="1"/>
  <c r="U1267" i="1"/>
  <c r="W1267" i="1" s="1"/>
  <c r="T1267" i="1"/>
  <c r="S1267" i="1"/>
  <c r="M1267" i="1"/>
  <c r="L1267" i="1"/>
  <c r="K1267" i="1"/>
  <c r="N1267" i="1" s="1"/>
  <c r="P1267" i="1" s="1"/>
  <c r="U1266" i="1"/>
  <c r="W1266" i="1" s="1"/>
  <c r="T1266" i="1"/>
  <c r="S1266" i="1"/>
  <c r="P1266" i="1"/>
  <c r="M1266" i="1"/>
  <c r="L1266" i="1"/>
  <c r="K1266" i="1"/>
  <c r="N1266" i="1" s="1"/>
  <c r="R1266" i="1" s="1"/>
  <c r="U1265" i="1"/>
  <c r="W1265" i="1" s="1"/>
  <c r="T1265" i="1"/>
  <c r="S1265" i="1"/>
  <c r="M1265" i="1"/>
  <c r="L1265" i="1"/>
  <c r="K1265" i="1"/>
  <c r="V1264" i="1"/>
  <c r="U1264" i="1"/>
  <c r="W1264" i="1" s="1"/>
  <c r="T1264" i="1"/>
  <c r="S1264" i="1"/>
  <c r="M1264" i="1"/>
  <c r="L1264" i="1"/>
  <c r="K1264" i="1"/>
  <c r="R1263" i="1"/>
  <c r="W1262" i="1"/>
  <c r="V1262" i="1"/>
  <c r="U1262" i="1"/>
  <c r="T1262" i="1"/>
  <c r="S1262" i="1"/>
  <c r="M1262" i="1"/>
  <c r="L1262" i="1"/>
  <c r="K1262" i="1"/>
  <c r="W1261" i="1"/>
  <c r="V1261" i="1"/>
  <c r="U1261" i="1"/>
  <c r="T1261" i="1"/>
  <c r="S1261" i="1"/>
  <c r="M1261" i="1"/>
  <c r="L1261" i="1"/>
  <c r="K1261" i="1"/>
  <c r="N1261" i="1" s="1"/>
  <c r="P1261" i="1" s="1"/>
  <c r="R1260" i="1"/>
  <c r="U1259" i="1"/>
  <c r="W1259" i="1" s="1"/>
  <c r="T1259" i="1"/>
  <c r="S1259" i="1"/>
  <c r="M1259" i="1"/>
  <c r="L1259" i="1"/>
  <c r="K1259" i="1"/>
  <c r="N1259" i="1" s="1"/>
  <c r="U1258" i="1"/>
  <c r="W1258" i="1" s="1"/>
  <c r="T1258" i="1"/>
  <c r="S1258" i="1"/>
  <c r="M1258" i="1"/>
  <c r="L1258" i="1"/>
  <c r="K1258" i="1"/>
  <c r="N1258" i="1" s="1"/>
  <c r="U1257" i="1"/>
  <c r="W1257" i="1" s="1"/>
  <c r="T1257" i="1"/>
  <c r="S1257" i="1"/>
  <c r="M1257" i="1"/>
  <c r="L1257" i="1"/>
  <c r="K1257" i="1"/>
  <c r="N1257" i="1" s="1"/>
  <c r="U1256" i="1"/>
  <c r="W1256" i="1" s="1"/>
  <c r="T1256" i="1"/>
  <c r="S1256" i="1"/>
  <c r="M1256" i="1"/>
  <c r="L1256" i="1"/>
  <c r="K1256" i="1"/>
  <c r="N1256" i="1" s="1"/>
  <c r="R1255" i="1"/>
  <c r="V1254" i="1"/>
  <c r="U1254" i="1"/>
  <c r="W1254" i="1" s="1"/>
  <c r="T1254" i="1"/>
  <c r="S1254" i="1"/>
  <c r="M1254" i="1"/>
  <c r="L1254" i="1"/>
  <c r="K1254" i="1"/>
  <c r="N1254" i="1" s="1"/>
  <c r="V1253" i="1"/>
  <c r="U1253" i="1"/>
  <c r="W1253" i="1" s="1"/>
  <c r="T1253" i="1"/>
  <c r="S1253" i="1"/>
  <c r="M1253" i="1"/>
  <c r="L1253" i="1"/>
  <c r="K1253" i="1"/>
  <c r="N1253" i="1" s="1"/>
  <c r="V1252" i="1"/>
  <c r="U1252" i="1"/>
  <c r="W1252" i="1" s="1"/>
  <c r="T1252" i="1"/>
  <c r="S1252" i="1"/>
  <c r="M1252" i="1"/>
  <c r="L1252" i="1"/>
  <c r="K1252" i="1"/>
  <c r="N1252" i="1" s="1"/>
  <c r="R1251" i="1"/>
  <c r="W1250" i="1"/>
  <c r="V1250" i="1"/>
  <c r="U1250" i="1"/>
  <c r="T1250" i="1"/>
  <c r="S1250" i="1"/>
  <c r="M1250" i="1"/>
  <c r="L1250" i="1"/>
  <c r="N1250" i="1" s="1"/>
  <c r="K1250" i="1"/>
  <c r="W1249" i="1"/>
  <c r="V1249" i="1"/>
  <c r="U1249" i="1"/>
  <c r="T1249" i="1"/>
  <c r="S1249" i="1"/>
  <c r="M1249" i="1"/>
  <c r="L1249" i="1"/>
  <c r="N1249" i="1" s="1"/>
  <c r="K1249" i="1"/>
  <c r="W1248" i="1"/>
  <c r="V1248" i="1"/>
  <c r="U1248" i="1"/>
  <c r="T1248" i="1"/>
  <c r="S1248" i="1"/>
  <c r="M1248" i="1"/>
  <c r="L1248" i="1"/>
  <c r="N1248" i="1" s="1"/>
  <c r="K1248" i="1"/>
  <c r="R1247" i="1"/>
  <c r="U1246" i="1"/>
  <c r="V1246" i="1" s="1"/>
  <c r="T1246" i="1"/>
  <c r="W1246" i="1" s="1"/>
  <c r="S1246" i="1"/>
  <c r="N1246" i="1"/>
  <c r="R1246" i="1" s="1"/>
  <c r="M1246" i="1"/>
  <c r="L1246" i="1"/>
  <c r="K1246" i="1"/>
  <c r="U1245" i="1"/>
  <c r="V1245" i="1" s="1"/>
  <c r="T1245" i="1"/>
  <c r="W1245" i="1" s="1"/>
  <c r="S1245" i="1"/>
  <c r="N1245" i="1"/>
  <c r="R1245" i="1" s="1"/>
  <c r="M1245" i="1"/>
  <c r="L1245" i="1"/>
  <c r="K1245" i="1"/>
  <c r="U1244" i="1"/>
  <c r="V1244" i="1" s="1"/>
  <c r="T1244" i="1"/>
  <c r="W1244" i="1" s="1"/>
  <c r="S1244" i="1"/>
  <c r="N1244" i="1"/>
  <c r="R1244" i="1" s="1"/>
  <c r="M1244" i="1"/>
  <c r="L1244" i="1"/>
  <c r="K1244" i="1"/>
  <c r="U1243" i="1"/>
  <c r="V1243" i="1" s="1"/>
  <c r="T1243" i="1"/>
  <c r="W1243" i="1" s="1"/>
  <c r="S1243" i="1"/>
  <c r="N1243" i="1"/>
  <c r="R1243" i="1" s="1"/>
  <c r="M1243" i="1"/>
  <c r="L1243" i="1"/>
  <c r="K1243" i="1"/>
  <c r="R1242" i="1"/>
  <c r="U1241" i="1"/>
  <c r="W1241" i="1" s="1"/>
  <c r="T1241" i="1"/>
  <c r="S1241" i="1"/>
  <c r="M1241" i="1"/>
  <c r="L1241" i="1"/>
  <c r="K1241" i="1"/>
  <c r="N1241" i="1" s="1"/>
  <c r="U1240" i="1"/>
  <c r="W1240" i="1" s="1"/>
  <c r="T1240" i="1"/>
  <c r="S1240" i="1"/>
  <c r="M1240" i="1"/>
  <c r="L1240" i="1"/>
  <c r="K1240" i="1"/>
  <c r="N1240" i="1" s="1"/>
  <c r="R1239" i="1"/>
  <c r="V1238" i="1"/>
  <c r="U1238" i="1"/>
  <c r="W1238" i="1" s="1"/>
  <c r="T1238" i="1"/>
  <c r="S1238" i="1"/>
  <c r="M1238" i="1"/>
  <c r="L1238" i="1"/>
  <c r="K1238" i="1"/>
  <c r="N1238" i="1" s="1"/>
  <c r="V1237" i="1"/>
  <c r="U1237" i="1"/>
  <c r="W1237" i="1" s="1"/>
  <c r="T1237" i="1"/>
  <c r="S1237" i="1"/>
  <c r="M1237" i="1"/>
  <c r="L1237" i="1"/>
  <c r="K1237" i="1"/>
  <c r="N1237" i="1" s="1"/>
  <c r="M1236" i="1"/>
  <c r="L1236" i="1"/>
  <c r="N1236" i="1" s="1"/>
  <c r="R1236" i="1" s="1"/>
  <c r="K1236" i="1"/>
  <c r="W1235" i="1"/>
  <c r="V1235" i="1"/>
  <c r="U1235" i="1"/>
  <c r="T1235" i="1"/>
  <c r="S1235" i="1"/>
  <c r="M1235" i="1"/>
  <c r="L1235" i="1"/>
  <c r="N1235" i="1" s="1"/>
  <c r="K1235" i="1"/>
  <c r="R1234" i="1"/>
  <c r="U1233" i="1"/>
  <c r="V1233" i="1" s="1"/>
  <c r="T1233" i="1"/>
  <c r="W1233" i="1" s="1"/>
  <c r="S1233" i="1"/>
  <c r="N1233" i="1"/>
  <c r="R1233" i="1" s="1"/>
  <c r="M1233" i="1"/>
  <c r="L1233" i="1"/>
  <c r="K1233" i="1"/>
  <c r="R1232" i="1"/>
  <c r="U1231" i="1"/>
  <c r="T1231" i="1"/>
  <c r="S1231" i="1"/>
  <c r="M1231" i="1"/>
  <c r="L1231" i="1"/>
  <c r="K1231" i="1"/>
  <c r="N1231" i="1" s="1"/>
  <c r="R1231" i="1" s="1"/>
  <c r="U1230" i="1"/>
  <c r="T1230" i="1"/>
  <c r="S1230" i="1"/>
  <c r="M1230" i="1"/>
  <c r="L1230" i="1"/>
  <c r="K1230" i="1"/>
  <c r="N1230" i="1" s="1"/>
  <c r="R1230" i="1" s="1"/>
  <c r="U1229" i="1"/>
  <c r="T1229" i="1"/>
  <c r="S1229" i="1"/>
  <c r="M1229" i="1"/>
  <c r="L1229" i="1"/>
  <c r="K1229" i="1"/>
  <c r="N1229" i="1" s="1"/>
  <c r="R1229" i="1" s="1"/>
  <c r="U1228" i="1"/>
  <c r="T1228" i="1"/>
  <c r="S1228" i="1"/>
  <c r="M1228" i="1"/>
  <c r="L1228" i="1"/>
  <c r="K1228" i="1"/>
  <c r="N1228" i="1" s="1"/>
  <c r="R1228" i="1" s="1"/>
  <c r="U1227" i="1"/>
  <c r="T1227" i="1"/>
  <c r="S1227" i="1"/>
  <c r="M1227" i="1"/>
  <c r="L1227" i="1"/>
  <c r="K1227" i="1"/>
  <c r="N1227" i="1" s="1"/>
  <c r="R1227" i="1" s="1"/>
  <c r="U1226" i="1"/>
  <c r="T1226" i="1"/>
  <c r="S1226" i="1"/>
  <c r="M1226" i="1"/>
  <c r="L1226" i="1"/>
  <c r="K1226" i="1"/>
  <c r="N1226" i="1" s="1"/>
  <c r="R1226" i="1" s="1"/>
  <c r="U1225" i="1"/>
  <c r="T1225" i="1"/>
  <c r="S1225" i="1"/>
  <c r="M1225" i="1"/>
  <c r="L1225" i="1"/>
  <c r="K1225" i="1"/>
  <c r="N1225" i="1" s="1"/>
  <c r="R1225" i="1" s="1"/>
  <c r="R1224" i="1"/>
  <c r="V1223" i="1"/>
  <c r="U1223" i="1"/>
  <c r="W1223" i="1" s="1"/>
  <c r="T1223" i="1"/>
  <c r="S1223" i="1"/>
  <c r="M1223" i="1"/>
  <c r="L1223" i="1"/>
  <c r="K1223" i="1"/>
  <c r="N1223" i="1" s="1"/>
  <c r="P1223" i="1" s="1"/>
  <c r="V1222" i="1"/>
  <c r="U1222" i="1"/>
  <c r="W1222" i="1" s="1"/>
  <c r="T1222" i="1"/>
  <c r="S1222" i="1"/>
  <c r="M1222" i="1"/>
  <c r="L1222" i="1"/>
  <c r="K1222" i="1"/>
  <c r="V1221" i="1"/>
  <c r="U1221" i="1"/>
  <c r="W1221" i="1" s="1"/>
  <c r="T1221" i="1"/>
  <c r="S1221" i="1"/>
  <c r="M1221" i="1"/>
  <c r="L1221" i="1"/>
  <c r="K1221" i="1"/>
  <c r="V1220" i="1"/>
  <c r="U1220" i="1"/>
  <c r="W1220" i="1" s="1"/>
  <c r="T1220" i="1"/>
  <c r="S1220" i="1"/>
  <c r="M1220" i="1"/>
  <c r="L1220" i="1"/>
  <c r="K1220" i="1"/>
  <c r="V1219" i="1"/>
  <c r="U1219" i="1"/>
  <c r="W1219" i="1" s="1"/>
  <c r="T1219" i="1"/>
  <c r="S1219" i="1"/>
  <c r="M1219" i="1"/>
  <c r="L1219" i="1"/>
  <c r="K1219" i="1"/>
  <c r="N1219" i="1" s="1"/>
  <c r="P1219" i="1" s="1"/>
  <c r="R1218" i="1"/>
  <c r="W1217" i="1"/>
  <c r="V1217" i="1"/>
  <c r="U1217" i="1"/>
  <c r="T1217" i="1"/>
  <c r="S1217" i="1"/>
  <c r="M1217" i="1"/>
  <c r="L1217" i="1"/>
  <c r="K1217" i="1"/>
  <c r="W1216" i="1"/>
  <c r="V1216" i="1"/>
  <c r="U1216" i="1"/>
  <c r="T1216" i="1"/>
  <c r="S1216" i="1"/>
  <c r="M1216" i="1"/>
  <c r="L1216" i="1"/>
  <c r="N1216" i="1" s="1"/>
  <c r="P1216" i="1" s="1"/>
  <c r="K1216" i="1"/>
  <c r="W1215" i="1"/>
  <c r="V1215" i="1"/>
  <c r="U1215" i="1"/>
  <c r="T1215" i="1"/>
  <c r="S1215" i="1"/>
  <c r="M1215" i="1"/>
  <c r="L1215" i="1"/>
  <c r="K1215" i="1"/>
  <c r="W1214" i="1"/>
  <c r="V1214" i="1"/>
  <c r="U1214" i="1"/>
  <c r="T1214" i="1"/>
  <c r="S1214" i="1"/>
  <c r="M1214" i="1"/>
  <c r="L1214" i="1"/>
  <c r="K1214" i="1"/>
  <c r="W1213" i="1"/>
  <c r="V1213" i="1"/>
  <c r="U1213" i="1"/>
  <c r="T1213" i="1"/>
  <c r="S1213" i="1"/>
  <c r="M1213" i="1"/>
  <c r="L1213" i="1"/>
  <c r="K1213" i="1"/>
  <c r="R1212" i="1"/>
  <c r="U1211" i="1"/>
  <c r="V1211" i="1" s="1"/>
  <c r="T1211" i="1"/>
  <c r="W1211" i="1" s="1"/>
  <c r="S1211" i="1"/>
  <c r="M1211" i="1"/>
  <c r="N1211" i="1" s="1"/>
  <c r="L1211" i="1"/>
  <c r="K1211" i="1"/>
  <c r="U1210" i="1"/>
  <c r="V1210" i="1" s="1"/>
  <c r="T1210" i="1"/>
  <c r="W1210" i="1" s="1"/>
  <c r="S1210" i="1"/>
  <c r="N1210" i="1"/>
  <c r="M1210" i="1"/>
  <c r="L1210" i="1"/>
  <c r="K1210" i="1"/>
  <c r="R1209" i="1"/>
  <c r="U1208" i="1"/>
  <c r="T1208" i="1"/>
  <c r="S1208" i="1"/>
  <c r="M1208" i="1"/>
  <c r="L1208" i="1"/>
  <c r="K1208" i="1"/>
  <c r="N1208" i="1" s="1"/>
  <c r="U1207" i="1"/>
  <c r="T1207" i="1"/>
  <c r="S1207" i="1"/>
  <c r="M1207" i="1"/>
  <c r="L1207" i="1"/>
  <c r="K1207" i="1"/>
  <c r="N1207" i="1" s="1"/>
  <c r="U1206" i="1"/>
  <c r="T1206" i="1"/>
  <c r="S1206" i="1"/>
  <c r="N1206" i="1"/>
  <c r="R1206" i="1" s="1"/>
  <c r="M1206" i="1"/>
  <c r="L1206" i="1"/>
  <c r="K1206" i="1"/>
  <c r="U1205" i="1"/>
  <c r="T1205" i="1"/>
  <c r="S1205" i="1"/>
  <c r="M1205" i="1"/>
  <c r="L1205" i="1"/>
  <c r="K1205" i="1"/>
  <c r="N1205" i="1" s="1"/>
  <c r="R1204" i="1"/>
  <c r="V1203" i="1"/>
  <c r="U1203" i="1"/>
  <c r="W1203" i="1" s="1"/>
  <c r="T1203" i="1"/>
  <c r="S1203" i="1"/>
  <c r="M1203" i="1"/>
  <c r="L1203" i="1"/>
  <c r="K1203" i="1"/>
  <c r="V1202" i="1"/>
  <c r="U1202" i="1"/>
  <c r="W1202" i="1" s="1"/>
  <c r="T1202" i="1"/>
  <c r="S1202" i="1"/>
  <c r="M1202" i="1"/>
  <c r="L1202" i="1"/>
  <c r="K1202" i="1"/>
  <c r="S1201" i="1"/>
  <c r="N1201" i="1"/>
  <c r="R1201" i="1" s="1"/>
  <c r="M1201" i="1"/>
  <c r="L1201" i="1"/>
  <c r="K1201" i="1"/>
  <c r="J1201" i="1"/>
  <c r="S1200" i="1"/>
  <c r="M1200" i="1"/>
  <c r="L1200" i="1"/>
  <c r="K1200" i="1"/>
  <c r="N1200" i="1" s="1"/>
  <c r="J1200" i="1"/>
  <c r="S1199" i="1"/>
  <c r="M1199" i="1"/>
  <c r="L1199" i="1"/>
  <c r="K1199" i="1"/>
  <c r="N1199" i="1" s="1"/>
  <c r="S1198" i="1"/>
  <c r="M1198" i="1"/>
  <c r="N1198" i="1" s="1"/>
  <c r="L1198" i="1"/>
  <c r="K1198" i="1"/>
  <c r="S1197" i="1"/>
  <c r="M1197" i="1"/>
  <c r="L1197" i="1"/>
  <c r="K1197" i="1"/>
  <c r="J1197" i="1"/>
  <c r="S1196" i="1"/>
  <c r="M1196" i="1"/>
  <c r="L1196" i="1"/>
  <c r="N1196" i="1" s="1"/>
  <c r="K1196" i="1"/>
  <c r="J1196" i="1"/>
  <c r="S1195" i="1"/>
  <c r="M1195" i="1"/>
  <c r="L1195" i="1"/>
  <c r="N1195" i="1" s="1"/>
  <c r="K1195" i="1"/>
  <c r="J1195" i="1"/>
  <c r="S1194" i="1"/>
  <c r="R1194" i="1"/>
  <c r="N1194" i="1"/>
  <c r="P1194" i="1" s="1"/>
  <c r="M1194" i="1"/>
  <c r="L1194" i="1"/>
  <c r="K1194" i="1"/>
  <c r="J1194" i="1"/>
  <c r="S1193" i="1"/>
  <c r="N1193" i="1"/>
  <c r="P1193" i="1" s="1"/>
  <c r="M1193" i="1"/>
  <c r="L1193" i="1"/>
  <c r="K1193" i="1"/>
  <c r="J1193" i="1"/>
  <c r="S1192" i="1"/>
  <c r="M1192" i="1"/>
  <c r="L1192" i="1"/>
  <c r="N1192" i="1" s="1"/>
  <c r="K1192" i="1"/>
  <c r="J1192" i="1"/>
  <c r="S1191" i="1"/>
  <c r="M1191" i="1"/>
  <c r="L1191" i="1"/>
  <c r="N1191" i="1" s="1"/>
  <c r="K1191" i="1"/>
  <c r="S1190" i="1"/>
  <c r="M1190" i="1"/>
  <c r="L1190" i="1"/>
  <c r="K1190" i="1"/>
  <c r="N1190" i="1" s="1"/>
  <c r="J1190" i="1"/>
  <c r="S1189" i="1"/>
  <c r="M1189" i="1"/>
  <c r="L1189" i="1"/>
  <c r="K1189" i="1"/>
  <c r="N1189" i="1" s="1"/>
  <c r="J1189" i="1"/>
  <c r="S1188" i="1"/>
  <c r="M1188" i="1"/>
  <c r="L1188" i="1"/>
  <c r="K1188" i="1"/>
  <c r="N1188" i="1" s="1"/>
  <c r="J1188" i="1"/>
  <c r="S1187" i="1"/>
  <c r="M1187" i="1"/>
  <c r="L1187" i="1"/>
  <c r="K1187" i="1"/>
  <c r="N1187" i="1" s="1"/>
  <c r="J1187" i="1"/>
  <c r="S1186" i="1"/>
  <c r="M1186" i="1"/>
  <c r="L1186" i="1"/>
  <c r="K1186" i="1"/>
  <c r="N1186" i="1" s="1"/>
  <c r="J1186" i="1"/>
  <c r="S1185" i="1"/>
  <c r="M1185" i="1"/>
  <c r="L1185" i="1"/>
  <c r="K1185" i="1"/>
  <c r="N1185" i="1" s="1"/>
  <c r="J1185" i="1"/>
  <c r="S1184" i="1"/>
  <c r="M1184" i="1"/>
  <c r="L1184" i="1"/>
  <c r="K1184" i="1"/>
  <c r="N1184" i="1" s="1"/>
  <c r="J1184" i="1"/>
  <c r="S1183" i="1"/>
  <c r="M1183" i="1"/>
  <c r="L1183" i="1"/>
  <c r="K1183" i="1"/>
  <c r="N1183" i="1" s="1"/>
  <c r="J1183" i="1"/>
  <c r="S1182" i="1"/>
  <c r="M1182" i="1"/>
  <c r="L1182" i="1"/>
  <c r="K1182" i="1"/>
  <c r="N1182" i="1" s="1"/>
  <c r="J1182" i="1"/>
  <c r="S1181" i="1"/>
  <c r="M1181" i="1"/>
  <c r="L1181" i="1"/>
  <c r="K1181" i="1"/>
  <c r="N1181" i="1" s="1"/>
  <c r="J1181" i="1"/>
  <c r="R1180" i="1"/>
  <c r="R1179" i="1"/>
  <c r="S1178" i="1"/>
  <c r="M1178" i="1"/>
  <c r="L1178" i="1"/>
  <c r="K1178" i="1"/>
  <c r="N1178" i="1" s="1"/>
  <c r="J1178" i="1"/>
  <c r="S1177" i="1"/>
  <c r="M1177" i="1"/>
  <c r="L1177" i="1"/>
  <c r="K1177" i="1"/>
  <c r="N1177" i="1" s="1"/>
  <c r="J1177" i="1"/>
  <c r="S1176" i="1"/>
  <c r="M1176" i="1"/>
  <c r="L1176" i="1"/>
  <c r="K1176" i="1"/>
  <c r="N1176" i="1" s="1"/>
  <c r="R1175" i="1"/>
  <c r="S1174" i="1"/>
  <c r="M1174" i="1"/>
  <c r="L1174" i="1"/>
  <c r="K1174" i="1"/>
  <c r="N1174" i="1" s="1"/>
  <c r="J1174" i="1"/>
  <c r="S1173" i="1"/>
  <c r="M1173" i="1"/>
  <c r="L1173" i="1"/>
  <c r="K1173" i="1"/>
  <c r="N1173" i="1" s="1"/>
  <c r="S1172" i="1"/>
  <c r="M1172" i="1"/>
  <c r="L1172" i="1"/>
  <c r="K1172" i="1"/>
  <c r="N1172" i="1" s="1"/>
  <c r="J1172" i="1"/>
  <c r="S1171" i="1"/>
  <c r="M1171" i="1"/>
  <c r="L1171" i="1"/>
  <c r="K1171" i="1"/>
  <c r="N1171" i="1" s="1"/>
  <c r="J1171" i="1"/>
  <c r="S1170" i="1"/>
  <c r="M1170" i="1"/>
  <c r="L1170" i="1"/>
  <c r="K1170" i="1"/>
  <c r="N1170" i="1" s="1"/>
  <c r="J1170" i="1"/>
  <c r="S1169" i="1"/>
  <c r="M1169" i="1"/>
  <c r="L1169" i="1"/>
  <c r="K1169" i="1"/>
  <c r="N1169" i="1" s="1"/>
  <c r="J1169" i="1"/>
  <c r="S1168" i="1"/>
  <c r="M1168" i="1"/>
  <c r="L1168" i="1"/>
  <c r="K1168" i="1"/>
  <c r="N1168" i="1" s="1"/>
  <c r="J1168" i="1"/>
  <c r="S1167" i="1"/>
  <c r="M1167" i="1"/>
  <c r="L1167" i="1"/>
  <c r="K1167" i="1"/>
  <c r="N1167" i="1" s="1"/>
  <c r="J1167" i="1"/>
  <c r="S1166" i="1"/>
  <c r="M1166" i="1"/>
  <c r="L1166" i="1"/>
  <c r="K1166" i="1"/>
  <c r="N1166" i="1" s="1"/>
  <c r="J1166" i="1"/>
  <c r="S1165" i="1"/>
  <c r="M1165" i="1"/>
  <c r="L1165" i="1"/>
  <c r="K1165" i="1"/>
  <c r="N1165" i="1" s="1"/>
  <c r="J1165" i="1"/>
  <c r="S1164" i="1"/>
  <c r="M1164" i="1"/>
  <c r="L1164" i="1"/>
  <c r="K1164" i="1"/>
  <c r="N1164" i="1" s="1"/>
  <c r="J1164" i="1"/>
  <c r="S1163" i="1"/>
  <c r="M1163" i="1"/>
  <c r="L1163" i="1"/>
  <c r="K1163" i="1"/>
  <c r="N1163" i="1" s="1"/>
  <c r="J1163" i="1"/>
  <c r="S1162" i="1"/>
  <c r="M1162" i="1"/>
  <c r="L1162" i="1"/>
  <c r="K1162" i="1"/>
  <c r="N1162" i="1" s="1"/>
  <c r="J1162" i="1"/>
  <c r="S1161" i="1"/>
  <c r="M1161" i="1"/>
  <c r="L1161" i="1"/>
  <c r="K1161" i="1"/>
  <c r="N1161" i="1" s="1"/>
  <c r="J1161" i="1"/>
  <c r="S1160" i="1"/>
  <c r="M1160" i="1"/>
  <c r="L1160" i="1"/>
  <c r="K1160" i="1"/>
  <c r="N1160" i="1" s="1"/>
  <c r="J1160" i="1"/>
  <c r="S1159" i="1"/>
  <c r="M1159" i="1"/>
  <c r="L1159" i="1"/>
  <c r="K1159" i="1"/>
  <c r="N1159" i="1" s="1"/>
  <c r="J1159" i="1"/>
  <c r="S1158" i="1"/>
  <c r="M1158" i="1"/>
  <c r="L1158" i="1"/>
  <c r="K1158" i="1"/>
  <c r="N1158" i="1" s="1"/>
  <c r="J1158" i="1"/>
  <c r="S1157" i="1"/>
  <c r="M1157" i="1"/>
  <c r="L1157" i="1"/>
  <c r="K1157" i="1"/>
  <c r="N1157" i="1" s="1"/>
  <c r="J1157" i="1"/>
  <c r="S1156" i="1"/>
  <c r="M1156" i="1"/>
  <c r="L1156" i="1"/>
  <c r="K1156" i="1"/>
  <c r="N1156" i="1" s="1"/>
  <c r="J1156" i="1"/>
  <c r="S1155" i="1"/>
  <c r="M1155" i="1"/>
  <c r="L1155" i="1"/>
  <c r="K1155" i="1"/>
  <c r="N1155" i="1" s="1"/>
  <c r="J1155" i="1"/>
  <c r="S1154" i="1"/>
  <c r="M1154" i="1"/>
  <c r="L1154" i="1"/>
  <c r="K1154" i="1"/>
  <c r="N1154" i="1" s="1"/>
  <c r="J1154" i="1"/>
  <c r="S1153" i="1"/>
  <c r="M1153" i="1"/>
  <c r="L1153" i="1"/>
  <c r="K1153" i="1"/>
  <c r="N1153" i="1" s="1"/>
  <c r="J1153" i="1"/>
  <c r="S1152" i="1"/>
  <c r="M1152" i="1"/>
  <c r="L1152" i="1"/>
  <c r="K1152" i="1"/>
  <c r="N1152" i="1" s="1"/>
  <c r="J1152" i="1"/>
  <c r="S1151" i="1"/>
  <c r="M1151" i="1"/>
  <c r="L1151" i="1"/>
  <c r="K1151" i="1"/>
  <c r="N1151" i="1" s="1"/>
  <c r="J1151" i="1"/>
  <c r="S1150" i="1"/>
  <c r="M1150" i="1"/>
  <c r="L1150" i="1"/>
  <c r="K1150" i="1"/>
  <c r="N1150" i="1" s="1"/>
  <c r="J1150" i="1"/>
  <c r="S1149" i="1"/>
  <c r="M1149" i="1"/>
  <c r="L1149" i="1"/>
  <c r="K1149" i="1"/>
  <c r="N1149" i="1" s="1"/>
  <c r="J1149" i="1"/>
  <c r="S1148" i="1"/>
  <c r="M1148" i="1"/>
  <c r="L1148" i="1"/>
  <c r="K1148" i="1"/>
  <c r="N1148" i="1" s="1"/>
  <c r="J1148" i="1"/>
  <c r="S1147" i="1"/>
  <c r="M1147" i="1"/>
  <c r="L1147" i="1"/>
  <c r="K1147" i="1"/>
  <c r="N1147" i="1" s="1"/>
  <c r="J1147" i="1"/>
  <c r="S1146" i="1"/>
  <c r="M1146" i="1"/>
  <c r="L1146" i="1"/>
  <c r="K1146" i="1"/>
  <c r="J1146" i="1"/>
  <c r="S1145" i="1"/>
  <c r="M1145" i="1"/>
  <c r="L1145" i="1"/>
  <c r="K1145" i="1"/>
  <c r="J1145" i="1"/>
  <c r="S1144" i="1"/>
  <c r="M1144" i="1"/>
  <c r="L1144" i="1"/>
  <c r="K1144" i="1"/>
  <c r="J1144" i="1"/>
  <c r="S1142" i="1"/>
  <c r="M1142" i="1"/>
  <c r="L1142" i="1"/>
  <c r="K1142" i="1"/>
  <c r="S1141" i="1"/>
  <c r="M1141" i="1"/>
  <c r="L1141" i="1"/>
  <c r="K1141" i="1"/>
  <c r="N1141" i="1" s="1"/>
  <c r="R1141" i="1" s="1"/>
  <c r="J1141" i="1"/>
  <c r="S1140" i="1"/>
  <c r="M1140" i="1"/>
  <c r="L1140" i="1"/>
  <c r="K1140" i="1"/>
  <c r="N1140" i="1" s="1"/>
  <c r="R1140" i="1" s="1"/>
  <c r="J1140" i="1"/>
  <c r="S1139" i="1"/>
  <c r="M1139" i="1"/>
  <c r="L1139" i="1"/>
  <c r="K1139" i="1"/>
  <c r="N1139" i="1" s="1"/>
  <c r="R1139" i="1" s="1"/>
  <c r="J1139" i="1"/>
  <c r="S1138" i="1"/>
  <c r="M1138" i="1"/>
  <c r="L1138" i="1"/>
  <c r="K1138" i="1"/>
  <c r="N1138" i="1" s="1"/>
  <c r="R1138" i="1" s="1"/>
  <c r="J1138" i="1"/>
  <c r="S1137" i="1"/>
  <c r="M1137" i="1"/>
  <c r="L1137" i="1"/>
  <c r="K1137" i="1"/>
  <c r="N1137" i="1" s="1"/>
  <c r="R1137" i="1" s="1"/>
  <c r="J1137" i="1"/>
  <c r="S1136" i="1"/>
  <c r="M1136" i="1"/>
  <c r="L1136" i="1"/>
  <c r="K1136" i="1"/>
  <c r="N1136" i="1" s="1"/>
  <c r="R1136" i="1" s="1"/>
  <c r="J1136" i="1"/>
  <c r="S1135" i="1"/>
  <c r="M1135" i="1"/>
  <c r="L1135" i="1"/>
  <c r="K1135" i="1"/>
  <c r="N1135" i="1" s="1"/>
  <c r="R1135" i="1" s="1"/>
  <c r="J1135" i="1"/>
  <c r="S1134" i="1"/>
  <c r="M1134" i="1"/>
  <c r="L1134" i="1"/>
  <c r="K1134" i="1"/>
  <c r="N1134" i="1" s="1"/>
  <c r="R1134" i="1" s="1"/>
  <c r="J1134" i="1"/>
  <c r="S1133" i="1"/>
  <c r="M1133" i="1"/>
  <c r="L1133" i="1"/>
  <c r="K1133" i="1"/>
  <c r="N1133" i="1" s="1"/>
  <c r="R1133" i="1" s="1"/>
  <c r="J1133" i="1"/>
  <c r="S1132" i="1"/>
  <c r="M1132" i="1"/>
  <c r="L1132" i="1"/>
  <c r="K1132" i="1"/>
  <c r="N1132" i="1" s="1"/>
  <c r="R1132" i="1" s="1"/>
  <c r="J1132" i="1"/>
  <c r="S1131" i="1"/>
  <c r="M1131" i="1"/>
  <c r="L1131" i="1"/>
  <c r="K1131" i="1"/>
  <c r="N1131" i="1" s="1"/>
  <c r="R1131" i="1" s="1"/>
  <c r="J1131" i="1"/>
  <c r="S1130" i="1"/>
  <c r="M1130" i="1"/>
  <c r="L1130" i="1"/>
  <c r="K1130" i="1"/>
  <c r="N1130" i="1" s="1"/>
  <c r="R1130" i="1" s="1"/>
  <c r="J1130" i="1"/>
  <c r="S1129" i="1"/>
  <c r="M1129" i="1"/>
  <c r="L1129" i="1"/>
  <c r="K1129" i="1"/>
  <c r="N1129" i="1" s="1"/>
  <c r="R1129" i="1" s="1"/>
  <c r="J1129" i="1"/>
  <c r="S1128" i="1"/>
  <c r="M1128" i="1"/>
  <c r="L1128" i="1"/>
  <c r="K1128" i="1"/>
  <c r="N1128" i="1" s="1"/>
  <c r="R1128" i="1" s="1"/>
  <c r="J1128" i="1"/>
  <c r="S1127" i="1"/>
  <c r="M1127" i="1"/>
  <c r="L1127" i="1"/>
  <c r="K1127" i="1"/>
  <c r="N1127" i="1" s="1"/>
  <c r="R1127" i="1" s="1"/>
  <c r="J1127" i="1"/>
  <c r="S1126" i="1"/>
  <c r="M1126" i="1"/>
  <c r="L1126" i="1"/>
  <c r="K1126" i="1"/>
  <c r="N1126" i="1" s="1"/>
  <c r="J1126" i="1"/>
  <c r="S1125" i="1"/>
  <c r="M1125" i="1"/>
  <c r="L1125" i="1"/>
  <c r="K1125" i="1"/>
  <c r="N1125" i="1" s="1"/>
  <c r="J1125" i="1"/>
  <c r="S1124" i="1"/>
  <c r="N1124" i="1"/>
  <c r="R1124" i="1" s="1"/>
  <c r="M1124" i="1"/>
  <c r="L1124" i="1"/>
  <c r="K1124" i="1"/>
  <c r="J1124" i="1"/>
  <c r="S1123" i="1"/>
  <c r="M1123" i="1"/>
  <c r="L1123" i="1"/>
  <c r="K1123" i="1"/>
  <c r="N1123" i="1" s="1"/>
  <c r="J1123" i="1"/>
  <c r="R1122" i="1"/>
  <c r="S1121" i="1"/>
  <c r="M1121" i="1"/>
  <c r="L1121" i="1"/>
  <c r="K1121" i="1"/>
  <c r="S1120" i="1"/>
  <c r="M1120" i="1"/>
  <c r="L1120" i="1"/>
  <c r="K1120" i="1"/>
  <c r="N1120" i="1" s="1"/>
  <c r="J1120" i="1"/>
  <c r="S1119" i="1"/>
  <c r="N1119" i="1"/>
  <c r="R1119" i="1" s="1"/>
  <c r="M1119" i="1"/>
  <c r="L1119" i="1"/>
  <c r="K1119" i="1"/>
  <c r="J1119" i="1"/>
  <c r="S1118" i="1"/>
  <c r="M1118" i="1"/>
  <c r="L1118" i="1"/>
  <c r="K1118" i="1"/>
  <c r="N1118" i="1" s="1"/>
  <c r="J1118" i="1"/>
  <c r="S1117" i="1"/>
  <c r="M1117" i="1"/>
  <c r="L1117" i="1"/>
  <c r="K1117" i="1"/>
  <c r="N1117" i="1" s="1"/>
  <c r="J1117" i="1"/>
  <c r="S1116" i="1"/>
  <c r="M1116" i="1"/>
  <c r="L1116" i="1"/>
  <c r="K1116" i="1"/>
  <c r="N1116" i="1" s="1"/>
  <c r="J1116" i="1"/>
  <c r="S1115" i="1"/>
  <c r="N1115" i="1"/>
  <c r="R1115" i="1" s="1"/>
  <c r="M1115" i="1"/>
  <c r="L1115" i="1"/>
  <c r="K1115" i="1"/>
  <c r="J1115" i="1"/>
  <c r="S1114" i="1"/>
  <c r="M1114" i="1"/>
  <c r="L1114" i="1"/>
  <c r="K1114" i="1"/>
  <c r="N1114" i="1" s="1"/>
  <c r="J1114" i="1"/>
  <c r="S1113" i="1"/>
  <c r="M1113" i="1"/>
  <c r="L1113" i="1"/>
  <c r="K1113" i="1"/>
  <c r="N1113" i="1" s="1"/>
  <c r="J1113" i="1"/>
  <c r="S1112" i="1"/>
  <c r="M1112" i="1"/>
  <c r="L1112" i="1"/>
  <c r="K1112" i="1"/>
  <c r="N1112" i="1" s="1"/>
  <c r="J1112" i="1"/>
  <c r="S1111" i="1"/>
  <c r="N1111" i="1"/>
  <c r="R1111" i="1" s="1"/>
  <c r="M1111" i="1"/>
  <c r="L1111" i="1"/>
  <c r="K1111" i="1"/>
  <c r="S1110" i="1"/>
  <c r="N1110" i="1"/>
  <c r="M1110" i="1"/>
  <c r="L1110" i="1"/>
  <c r="K1110" i="1"/>
  <c r="J1110" i="1"/>
  <c r="S1109" i="1"/>
  <c r="M1109" i="1"/>
  <c r="N1109" i="1" s="1"/>
  <c r="L1109" i="1"/>
  <c r="K1109" i="1"/>
  <c r="J1109" i="1"/>
  <c r="S1108" i="1"/>
  <c r="N1108" i="1"/>
  <c r="M1108" i="1"/>
  <c r="L1108" i="1"/>
  <c r="K1108" i="1"/>
  <c r="J1108" i="1"/>
  <c r="S1107" i="1"/>
  <c r="M1107" i="1"/>
  <c r="N1107" i="1" s="1"/>
  <c r="L1107" i="1"/>
  <c r="K1107" i="1"/>
  <c r="J1107" i="1"/>
  <c r="S1106" i="1"/>
  <c r="N1106" i="1"/>
  <c r="M1106" i="1"/>
  <c r="L1106" i="1"/>
  <c r="K1106" i="1"/>
  <c r="J1106" i="1"/>
  <c r="S1105" i="1"/>
  <c r="M1105" i="1"/>
  <c r="N1105" i="1" s="1"/>
  <c r="L1105" i="1"/>
  <c r="K1105" i="1"/>
  <c r="J1105" i="1"/>
  <c r="S1104" i="1"/>
  <c r="N1104" i="1"/>
  <c r="M1104" i="1"/>
  <c r="L1104" i="1"/>
  <c r="K1104" i="1"/>
  <c r="J1104" i="1"/>
  <c r="S1103" i="1"/>
  <c r="M1103" i="1"/>
  <c r="N1103" i="1" s="1"/>
  <c r="L1103" i="1"/>
  <c r="K1103" i="1"/>
  <c r="J1103" i="1"/>
  <c r="S1102" i="1"/>
  <c r="N1102" i="1"/>
  <c r="M1102" i="1"/>
  <c r="L1102" i="1"/>
  <c r="K1102" i="1"/>
  <c r="J1102" i="1"/>
  <c r="S1101" i="1"/>
  <c r="M1101" i="1"/>
  <c r="N1101" i="1" s="1"/>
  <c r="L1101" i="1"/>
  <c r="K1101" i="1"/>
  <c r="J1101" i="1"/>
  <c r="S1100" i="1"/>
  <c r="M1100" i="1"/>
  <c r="L1100" i="1"/>
  <c r="K1100" i="1"/>
  <c r="N1100" i="1" s="1"/>
  <c r="J1100" i="1"/>
  <c r="S1099" i="1"/>
  <c r="M1099" i="1"/>
  <c r="L1099" i="1"/>
  <c r="K1099" i="1"/>
  <c r="N1099" i="1" s="1"/>
  <c r="J1099" i="1"/>
  <c r="S1098" i="1"/>
  <c r="N1098" i="1"/>
  <c r="R1098" i="1" s="1"/>
  <c r="M1098" i="1"/>
  <c r="L1098" i="1"/>
  <c r="K1098" i="1"/>
  <c r="J1098" i="1"/>
  <c r="S1097" i="1"/>
  <c r="M1097" i="1"/>
  <c r="L1097" i="1"/>
  <c r="K1097" i="1"/>
  <c r="N1097" i="1" s="1"/>
  <c r="J1097" i="1"/>
  <c r="S1096" i="1"/>
  <c r="M1096" i="1"/>
  <c r="L1096" i="1"/>
  <c r="K1096" i="1"/>
  <c r="N1096" i="1" s="1"/>
  <c r="J1096" i="1"/>
  <c r="S1095" i="1"/>
  <c r="M1095" i="1"/>
  <c r="L1095" i="1"/>
  <c r="K1095" i="1"/>
  <c r="N1095" i="1" s="1"/>
  <c r="J1095" i="1"/>
  <c r="S1094" i="1"/>
  <c r="M1094" i="1"/>
  <c r="L1094" i="1"/>
  <c r="K1094" i="1"/>
  <c r="N1094" i="1" s="1"/>
  <c r="J1094" i="1"/>
  <c r="S1093" i="1"/>
  <c r="M1093" i="1"/>
  <c r="L1093" i="1"/>
  <c r="K1093" i="1"/>
  <c r="N1093" i="1" s="1"/>
  <c r="J1093" i="1"/>
  <c r="S1092" i="1"/>
  <c r="M1092" i="1"/>
  <c r="L1092" i="1"/>
  <c r="K1092" i="1"/>
  <c r="N1092" i="1" s="1"/>
  <c r="J1092" i="1"/>
  <c r="S1091" i="1"/>
  <c r="M1091" i="1"/>
  <c r="L1091" i="1"/>
  <c r="K1091" i="1"/>
  <c r="N1091" i="1" s="1"/>
  <c r="J1091" i="1"/>
  <c r="S1090" i="1"/>
  <c r="M1090" i="1"/>
  <c r="L1090" i="1"/>
  <c r="K1090" i="1"/>
  <c r="N1090" i="1" s="1"/>
  <c r="J1090" i="1"/>
  <c r="S1089" i="1"/>
  <c r="M1089" i="1"/>
  <c r="L1089" i="1"/>
  <c r="K1089" i="1"/>
  <c r="N1089" i="1" s="1"/>
  <c r="J1089" i="1"/>
  <c r="S1088" i="1"/>
  <c r="M1088" i="1"/>
  <c r="L1088" i="1"/>
  <c r="K1088" i="1"/>
  <c r="N1088" i="1" s="1"/>
  <c r="J1088" i="1"/>
  <c r="S1087" i="1"/>
  <c r="M1087" i="1"/>
  <c r="L1087" i="1"/>
  <c r="K1087" i="1"/>
  <c r="N1087" i="1" s="1"/>
  <c r="J1087" i="1"/>
  <c r="S1086" i="1"/>
  <c r="M1086" i="1"/>
  <c r="L1086" i="1"/>
  <c r="K1086" i="1"/>
  <c r="N1086" i="1" s="1"/>
  <c r="J1086" i="1"/>
  <c r="S1085" i="1"/>
  <c r="M1085" i="1"/>
  <c r="L1085" i="1"/>
  <c r="K1085" i="1"/>
  <c r="N1085" i="1" s="1"/>
  <c r="J1085" i="1"/>
  <c r="S1084" i="1"/>
  <c r="M1084" i="1"/>
  <c r="L1084" i="1"/>
  <c r="K1084" i="1"/>
  <c r="N1084" i="1" s="1"/>
  <c r="J1084" i="1"/>
  <c r="S1083" i="1"/>
  <c r="M1083" i="1"/>
  <c r="L1083" i="1"/>
  <c r="K1083" i="1"/>
  <c r="N1083" i="1" s="1"/>
  <c r="J1083" i="1"/>
  <c r="S1082" i="1"/>
  <c r="M1082" i="1"/>
  <c r="L1082" i="1"/>
  <c r="K1082" i="1"/>
  <c r="N1082" i="1" s="1"/>
  <c r="J1082" i="1"/>
  <c r="W1081" i="1"/>
  <c r="V1081" i="1"/>
  <c r="U1081" i="1"/>
  <c r="T1081" i="1"/>
  <c r="S1081" i="1"/>
  <c r="M1081" i="1"/>
  <c r="L1081" i="1"/>
  <c r="K1081" i="1"/>
  <c r="N1081" i="1" s="1"/>
  <c r="W1080" i="1"/>
  <c r="V1080" i="1"/>
  <c r="U1080" i="1"/>
  <c r="T1080" i="1"/>
  <c r="S1080" i="1"/>
  <c r="M1080" i="1"/>
  <c r="L1080" i="1"/>
  <c r="K1080" i="1"/>
  <c r="N1080" i="1" s="1"/>
  <c r="W1079" i="1"/>
  <c r="V1079" i="1"/>
  <c r="U1079" i="1"/>
  <c r="T1079" i="1"/>
  <c r="S1079" i="1"/>
  <c r="M1079" i="1"/>
  <c r="L1079" i="1"/>
  <c r="K1079" i="1"/>
  <c r="N1079" i="1" s="1"/>
  <c r="W1078" i="1"/>
  <c r="V1078" i="1"/>
  <c r="U1078" i="1"/>
  <c r="T1078" i="1"/>
  <c r="S1078" i="1"/>
  <c r="M1078" i="1"/>
  <c r="L1078" i="1"/>
  <c r="K1078" i="1"/>
  <c r="N1078" i="1" s="1"/>
  <c r="W1077" i="1"/>
  <c r="V1077" i="1"/>
  <c r="U1077" i="1"/>
  <c r="T1077" i="1"/>
  <c r="S1077" i="1"/>
  <c r="M1077" i="1"/>
  <c r="L1077" i="1"/>
  <c r="K1077" i="1"/>
  <c r="N1077" i="1" s="1"/>
  <c r="W1076" i="1"/>
  <c r="V1076" i="1"/>
  <c r="U1076" i="1"/>
  <c r="T1076" i="1"/>
  <c r="S1076" i="1"/>
  <c r="M1076" i="1"/>
  <c r="L1076" i="1"/>
  <c r="K1076" i="1"/>
  <c r="N1076" i="1" s="1"/>
  <c r="W1075" i="1"/>
  <c r="V1075" i="1"/>
  <c r="U1075" i="1"/>
  <c r="T1075" i="1"/>
  <c r="S1075" i="1"/>
  <c r="M1075" i="1"/>
  <c r="L1075" i="1"/>
  <c r="K1075" i="1"/>
  <c r="N1075" i="1" s="1"/>
  <c r="W1074" i="1"/>
  <c r="V1074" i="1"/>
  <c r="U1074" i="1"/>
  <c r="T1074" i="1"/>
  <c r="S1074" i="1"/>
  <c r="M1074" i="1"/>
  <c r="L1074" i="1"/>
  <c r="K1074" i="1"/>
  <c r="W1073" i="1"/>
  <c r="V1073" i="1"/>
  <c r="U1073" i="1"/>
  <c r="T1073" i="1"/>
  <c r="S1073" i="1"/>
  <c r="M1073" i="1"/>
  <c r="L1073" i="1"/>
  <c r="K1073" i="1"/>
  <c r="W1072" i="1"/>
  <c r="V1072" i="1"/>
  <c r="U1072" i="1"/>
  <c r="T1072" i="1"/>
  <c r="S1072" i="1"/>
  <c r="M1072" i="1"/>
  <c r="L1072" i="1"/>
  <c r="K1072" i="1"/>
  <c r="N1072" i="1" s="1"/>
  <c r="W1071" i="1"/>
  <c r="V1071" i="1"/>
  <c r="U1071" i="1"/>
  <c r="T1071" i="1"/>
  <c r="S1071" i="1"/>
  <c r="M1071" i="1"/>
  <c r="L1071" i="1"/>
  <c r="K1071" i="1"/>
  <c r="N1071" i="1" s="1"/>
  <c r="W1070" i="1"/>
  <c r="V1070" i="1"/>
  <c r="U1070" i="1"/>
  <c r="T1070" i="1"/>
  <c r="S1070" i="1"/>
  <c r="M1070" i="1"/>
  <c r="L1070" i="1"/>
  <c r="K1070" i="1"/>
  <c r="W1069" i="1"/>
  <c r="V1069" i="1"/>
  <c r="U1069" i="1"/>
  <c r="T1069" i="1"/>
  <c r="S1069" i="1"/>
  <c r="M1069" i="1"/>
  <c r="L1069" i="1"/>
  <c r="K1069" i="1"/>
  <c r="W1068" i="1"/>
  <c r="V1068" i="1"/>
  <c r="U1068" i="1"/>
  <c r="T1068" i="1"/>
  <c r="S1068" i="1"/>
  <c r="M1068" i="1"/>
  <c r="L1068" i="1"/>
  <c r="K1068" i="1"/>
  <c r="N1068" i="1" s="1"/>
  <c r="W1067" i="1"/>
  <c r="V1067" i="1"/>
  <c r="U1067" i="1"/>
  <c r="T1067" i="1"/>
  <c r="S1067" i="1"/>
  <c r="M1067" i="1"/>
  <c r="L1067" i="1"/>
  <c r="K1067" i="1"/>
  <c r="N1067" i="1" s="1"/>
  <c r="W1066" i="1"/>
  <c r="V1066" i="1"/>
  <c r="U1066" i="1"/>
  <c r="T1066" i="1"/>
  <c r="S1066" i="1"/>
  <c r="M1066" i="1"/>
  <c r="L1066" i="1"/>
  <c r="K1066" i="1"/>
  <c r="W1065" i="1"/>
  <c r="V1065" i="1"/>
  <c r="U1065" i="1"/>
  <c r="T1065" i="1"/>
  <c r="S1065" i="1"/>
  <c r="M1065" i="1"/>
  <c r="L1065" i="1"/>
  <c r="K1065" i="1"/>
  <c r="W1064" i="1"/>
  <c r="V1064" i="1"/>
  <c r="U1064" i="1"/>
  <c r="T1064" i="1"/>
  <c r="S1064" i="1"/>
  <c r="M1064" i="1"/>
  <c r="L1064" i="1"/>
  <c r="K1064" i="1"/>
  <c r="N1064" i="1" s="1"/>
  <c r="P1064" i="1" s="1"/>
  <c r="W1063" i="1"/>
  <c r="V1063" i="1"/>
  <c r="U1063" i="1"/>
  <c r="T1063" i="1"/>
  <c r="S1063" i="1"/>
  <c r="M1063" i="1"/>
  <c r="L1063" i="1"/>
  <c r="K1063" i="1"/>
  <c r="W1062" i="1"/>
  <c r="V1062" i="1"/>
  <c r="U1062" i="1"/>
  <c r="T1062" i="1"/>
  <c r="S1062" i="1"/>
  <c r="M1062" i="1"/>
  <c r="L1062" i="1"/>
  <c r="K1062" i="1"/>
  <c r="W1061" i="1"/>
  <c r="V1061" i="1"/>
  <c r="U1061" i="1"/>
  <c r="T1061" i="1"/>
  <c r="S1061" i="1"/>
  <c r="M1061" i="1"/>
  <c r="L1061" i="1"/>
  <c r="K1061" i="1"/>
  <c r="R1060" i="1"/>
  <c r="R1059" i="1"/>
  <c r="U1058" i="1"/>
  <c r="T1058" i="1"/>
  <c r="S1058" i="1"/>
  <c r="N1058" i="1"/>
  <c r="R1058" i="1" s="1"/>
  <c r="M1058" i="1"/>
  <c r="L1058" i="1"/>
  <c r="K1058" i="1"/>
  <c r="U1057" i="1"/>
  <c r="T1057" i="1"/>
  <c r="S1057" i="1"/>
  <c r="M1057" i="1"/>
  <c r="L1057" i="1"/>
  <c r="K1057" i="1"/>
  <c r="N1057" i="1" s="1"/>
  <c r="U1056" i="1"/>
  <c r="T1056" i="1"/>
  <c r="S1056" i="1"/>
  <c r="M1056" i="1"/>
  <c r="L1056" i="1"/>
  <c r="K1056" i="1"/>
  <c r="N1056" i="1" s="1"/>
  <c r="R1055" i="1"/>
  <c r="U1054" i="1"/>
  <c r="W1054" i="1" s="1"/>
  <c r="T1054" i="1"/>
  <c r="S1054" i="1"/>
  <c r="P1054" i="1"/>
  <c r="M1054" i="1"/>
  <c r="L1054" i="1"/>
  <c r="K1054" i="1"/>
  <c r="N1054" i="1" s="1"/>
  <c r="R1054" i="1" s="1"/>
  <c r="U1053" i="1"/>
  <c r="W1053" i="1" s="1"/>
  <c r="T1053" i="1"/>
  <c r="S1053" i="1"/>
  <c r="P1053" i="1"/>
  <c r="M1053" i="1"/>
  <c r="L1053" i="1"/>
  <c r="K1053" i="1"/>
  <c r="N1053" i="1" s="1"/>
  <c r="R1053" i="1" s="1"/>
  <c r="U1052" i="1"/>
  <c r="W1052" i="1" s="1"/>
  <c r="T1052" i="1"/>
  <c r="S1052" i="1"/>
  <c r="M1052" i="1"/>
  <c r="L1052" i="1"/>
  <c r="K1052" i="1"/>
  <c r="V1051" i="1"/>
  <c r="U1051" i="1"/>
  <c r="W1051" i="1" s="1"/>
  <c r="T1051" i="1"/>
  <c r="S1051" i="1"/>
  <c r="M1051" i="1"/>
  <c r="L1051" i="1"/>
  <c r="K1051" i="1"/>
  <c r="N1051" i="1" s="1"/>
  <c r="R1051" i="1" s="1"/>
  <c r="U1050" i="1"/>
  <c r="W1050" i="1" s="1"/>
  <c r="T1050" i="1"/>
  <c r="S1050" i="1"/>
  <c r="P1050" i="1"/>
  <c r="M1050" i="1"/>
  <c r="L1050" i="1"/>
  <c r="K1050" i="1"/>
  <c r="N1050" i="1" s="1"/>
  <c r="R1050" i="1" s="1"/>
  <c r="U1049" i="1"/>
  <c r="W1049" i="1" s="1"/>
  <c r="T1049" i="1"/>
  <c r="S1049" i="1"/>
  <c r="P1049" i="1"/>
  <c r="M1049" i="1"/>
  <c r="L1049" i="1"/>
  <c r="K1049" i="1"/>
  <c r="N1049" i="1" s="1"/>
  <c r="R1049" i="1" s="1"/>
  <c r="U1048" i="1"/>
  <c r="W1048" i="1" s="1"/>
  <c r="T1048" i="1"/>
  <c r="S1048" i="1"/>
  <c r="M1048" i="1"/>
  <c r="L1048" i="1"/>
  <c r="K1048" i="1"/>
  <c r="V1047" i="1"/>
  <c r="U1047" i="1"/>
  <c r="W1047" i="1" s="1"/>
  <c r="T1047" i="1"/>
  <c r="S1047" i="1"/>
  <c r="M1047" i="1"/>
  <c r="L1047" i="1"/>
  <c r="K1047" i="1"/>
  <c r="N1047" i="1" s="1"/>
  <c r="R1047" i="1" s="1"/>
  <c r="U1046" i="1"/>
  <c r="W1046" i="1" s="1"/>
  <c r="T1046" i="1"/>
  <c r="S1046" i="1"/>
  <c r="P1046" i="1"/>
  <c r="M1046" i="1"/>
  <c r="L1046" i="1"/>
  <c r="K1046" i="1"/>
  <c r="N1046" i="1" s="1"/>
  <c r="R1046" i="1" s="1"/>
  <c r="U1045" i="1"/>
  <c r="W1045" i="1" s="1"/>
  <c r="T1045" i="1"/>
  <c r="S1045" i="1"/>
  <c r="P1045" i="1"/>
  <c r="M1045" i="1"/>
  <c r="L1045" i="1"/>
  <c r="K1045" i="1"/>
  <c r="N1045" i="1" s="1"/>
  <c r="R1045" i="1" s="1"/>
  <c r="U1044" i="1"/>
  <c r="W1044" i="1" s="1"/>
  <c r="T1044" i="1"/>
  <c r="S1044" i="1"/>
  <c r="M1044" i="1"/>
  <c r="L1044" i="1"/>
  <c r="K1044" i="1"/>
  <c r="V1043" i="1"/>
  <c r="U1043" i="1"/>
  <c r="W1043" i="1" s="1"/>
  <c r="T1043" i="1"/>
  <c r="S1043" i="1"/>
  <c r="M1043" i="1"/>
  <c r="L1043" i="1"/>
  <c r="K1043" i="1"/>
  <c r="N1043" i="1" s="1"/>
  <c r="R1043" i="1" s="1"/>
  <c r="U1042" i="1"/>
  <c r="W1042" i="1" s="1"/>
  <c r="T1042" i="1"/>
  <c r="S1042" i="1"/>
  <c r="P1042" i="1"/>
  <c r="M1042" i="1"/>
  <c r="L1042" i="1"/>
  <c r="K1042" i="1"/>
  <c r="N1042" i="1" s="1"/>
  <c r="R1042" i="1" s="1"/>
  <c r="U1041" i="1"/>
  <c r="W1041" i="1" s="1"/>
  <c r="T1041" i="1"/>
  <c r="S1041" i="1"/>
  <c r="P1041" i="1"/>
  <c r="M1041" i="1"/>
  <c r="L1041" i="1"/>
  <c r="K1041" i="1"/>
  <c r="N1041" i="1" s="1"/>
  <c r="R1041" i="1" s="1"/>
  <c r="U1040" i="1"/>
  <c r="W1040" i="1" s="1"/>
  <c r="T1040" i="1"/>
  <c r="S1040" i="1"/>
  <c r="M1040" i="1"/>
  <c r="L1040" i="1"/>
  <c r="K1040" i="1"/>
  <c r="V1039" i="1"/>
  <c r="U1039" i="1"/>
  <c r="W1039" i="1" s="1"/>
  <c r="T1039" i="1"/>
  <c r="S1039" i="1"/>
  <c r="M1039" i="1"/>
  <c r="L1039" i="1"/>
  <c r="K1039" i="1"/>
  <c r="N1039" i="1" s="1"/>
  <c r="R1039" i="1" s="1"/>
  <c r="U1038" i="1"/>
  <c r="W1038" i="1" s="1"/>
  <c r="T1038" i="1"/>
  <c r="S1038" i="1"/>
  <c r="P1038" i="1"/>
  <c r="M1038" i="1"/>
  <c r="L1038" i="1"/>
  <c r="K1038" i="1"/>
  <c r="N1038" i="1" s="1"/>
  <c r="R1038" i="1" s="1"/>
  <c r="U1037" i="1"/>
  <c r="W1037" i="1" s="1"/>
  <c r="T1037" i="1"/>
  <c r="S1037" i="1"/>
  <c r="P1037" i="1"/>
  <c r="M1037" i="1"/>
  <c r="L1037" i="1"/>
  <c r="K1037" i="1"/>
  <c r="N1037" i="1" s="1"/>
  <c r="R1037" i="1" s="1"/>
  <c r="U1036" i="1"/>
  <c r="W1036" i="1" s="1"/>
  <c r="T1036" i="1"/>
  <c r="S1036" i="1"/>
  <c r="M1036" i="1"/>
  <c r="L1036" i="1"/>
  <c r="K1036" i="1"/>
  <c r="V1035" i="1"/>
  <c r="U1035" i="1"/>
  <c r="W1035" i="1" s="1"/>
  <c r="T1035" i="1"/>
  <c r="S1035" i="1"/>
  <c r="M1035" i="1"/>
  <c r="L1035" i="1"/>
  <c r="K1035" i="1"/>
  <c r="N1035" i="1" s="1"/>
  <c r="R1035" i="1" s="1"/>
  <c r="U1034" i="1"/>
  <c r="W1034" i="1" s="1"/>
  <c r="T1034" i="1"/>
  <c r="S1034" i="1"/>
  <c r="P1034" i="1"/>
  <c r="M1034" i="1"/>
  <c r="L1034" i="1"/>
  <c r="K1034" i="1"/>
  <c r="N1034" i="1" s="1"/>
  <c r="R1034" i="1" s="1"/>
  <c r="U1033" i="1"/>
  <c r="W1033" i="1" s="1"/>
  <c r="T1033" i="1"/>
  <c r="S1033" i="1"/>
  <c r="P1033" i="1"/>
  <c r="M1033" i="1"/>
  <c r="L1033" i="1"/>
  <c r="K1033" i="1"/>
  <c r="N1033" i="1" s="1"/>
  <c r="R1033" i="1" s="1"/>
  <c r="U1032" i="1"/>
  <c r="W1032" i="1" s="1"/>
  <c r="T1032" i="1"/>
  <c r="S1032" i="1"/>
  <c r="M1032" i="1"/>
  <c r="L1032" i="1"/>
  <c r="K1032" i="1"/>
  <c r="V1031" i="1"/>
  <c r="U1031" i="1"/>
  <c r="W1031" i="1" s="1"/>
  <c r="T1031" i="1"/>
  <c r="S1031" i="1"/>
  <c r="M1031" i="1"/>
  <c r="L1031" i="1"/>
  <c r="K1031" i="1"/>
  <c r="N1031" i="1" s="1"/>
  <c r="R1031" i="1" s="1"/>
  <c r="U1030" i="1"/>
  <c r="W1030" i="1" s="1"/>
  <c r="T1030" i="1"/>
  <c r="S1030" i="1"/>
  <c r="P1030" i="1"/>
  <c r="M1030" i="1"/>
  <c r="L1030" i="1"/>
  <c r="K1030" i="1"/>
  <c r="N1030" i="1" s="1"/>
  <c r="R1030" i="1" s="1"/>
  <c r="U1029" i="1"/>
  <c r="W1029" i="1" s="1"/>
  <c r="T1029" i="1"/>
  <c r="S1029" i="1"/>
  <c r="P1029" i="1"/>
  <c r="M1029" i="1"/>
  <c r="L1029" i="1"/>
  <c r="K1029" i="1"/>
  <c r="N1029" i="1" s="1"/>
  <c r="R1029" i="1" s="1"/>
  <c r="U1028" i="1"/>
  <c r="W1028" i="1" s="1"/>
  <c r="T1028" i="1"/>
  <c r="S1028" i="1"/>
  <c r="M1028" i="1"/>
  <c r="L1028" i="1"/>
  <c r="K1028" i="1"/>
  <c r="V1027" i="1"/>
  <c r="U1027" i="1"/>
  <c r="W1027" i="1" s="1"/>
  <c r="T1027" i="1"/>
  <c r="S1027" i="1"/>
  <c r="M1027" i="1"/>
  <c r="L1027" i="1"/>
  <c r="K1027" i="1"/>
  <c r="N1027" i="1" s="1"/>
  <c r="R1027" i="1" s="1"/>
  <c r="U1026" i="1"/>
  <c r="W1026" i="1" s="1"/>
  <c r="T1026" i="1"/>
  <c r="S1026" i="1"/>
  <c r="P1026" i="1"/>
  <c r="M1026" i="1"/>
  <c r="L1026" i="1"/>
  <c r="K1026" i="1"/>
  <c r="N1026" i="1" s="1"/>
  <c r="R1026" i="1" s="1"/>
  <c r="U1025" i="1"/>
  <c r="W1025" i="1" s="1"/>
  <c r="T1025" i="1"/>
  <c r="S1025" i="1"/>
  <c r="P1025" i="1"/>
  <c r="M1025" i="1"/>
  <c r="L1025" i="1"/>
  <c r="K1025" i="1"/>
  <c r="N1025" i="1" s="1"/>
  <c r="R1025" i="1" s="1"/>
  <c r="U1024" i="1"/>
  <c r="W1024" i="1" s="1"/>
  <c r="T1024" i="1"/>
  <c r="S1024" i="1"/>
  <c r="M1024" i="1"/>
  <c r="L1024" i="1"/>
  <c r="K1024" i="1"/>
  <c r="N1024" i="1" s="1"/>
  <c r="V1022" i="1"/>
  <c r="U1022" i="1"/>
  <c r="W1022" i="1" s="1"/>
  <c r="T1022" i="1"/>
  <c r="S1022" i="1"/>
  <c r="M1022" i="1"/>
  <c r="L1022" i="1"/>
  <c r="K1022" i="1"/>
  <c r="N1022" i="1" s="1"/>
  <c r="V1021" i="1"/>
  <c r="U1021" i="1"/>
  <c r="W1021" i="1" s="1"/>
  <c r="T1021" i="1"/>
  <c r="S1021" i="1"/>
  <c r="M1021" i="1"/>
  <c r="L1021" i="1"/>
  <c r="K1021" i="1"/>
  <c r="N1021" i="1" s="1"/>
  <c r="V1020" i="1"/>
  <c r="U1020" i="1"/>
  <c r="W1020" i="1" s="1"/>
  <c r="T1020" i="1"/>
  <c r="S1020" i="1"/>
  <c r="M1020" i="1"/>
  <c r="L1020" i="1"/>
  <c r="K1020" i="1"/>
  <c r="N1020" i="1" s="1"/>
  <c r="V1019" i="1"/>
  <c r="U1019" i="1"/>
  <c r="W1019" i="1" s="1"/>
  <c r="T1019" i="1"/>
  <c r="S1019" i="1"/>
  <c r="M1019" i="1"/>
  <c r="L1019" i="1"/>
  <c r="K1019" i="1"/>
  <c r="N1019" i="1" s="1"/>
  <c r="V1018" i="1"/>
  <c r="U1018" i="1"/>
  <c r="W1018" i="1" s="1"/>
  <c r="T1018" i="1"/>
  <c r="S1018" i="1"/>
  <c r="M1018" i="1"/>
  <c r="L1018" i="1"/>
  <c r="K1018" i="1"/>
  <c r="N1018" i="1" s="1"/>
  <c r="V1017" i="1"/>
  <c r="U1017" i="1"/>
  <c r="W1017" i="1" s="1"/>
  <c r="T1017" i="1"/>
  <c r="S1017" i="1"/>
  <c r="M1017" i="1"/>
  <c r="L1017" i="1"/>
  <c r="K1017" i="1"/>
  <c r="N1017" i="1" s="1"/>
  <c r="V1016" i="1"/>
  <c r="U1016" i="1"/>
  <c r="W1016" i="1" s="1"/>
  <c r="T1016" i="1"/>
  <c r="S1016" i="1"/>
  <c r="M1016" i="1"/>
  <c r="L1016" i="1"/>
  <c r="K1016" i="1"/>
  <c r="N1016" i="1" s="1"/>
  <c r="V1015" i="1"/>
  <c r="U1015" i="1"/>
  <c r="W1015" i="1" s="1"/>
  <c r="T1015" i="1"/>
  <c r="S1015" i="1"/>
  <c r="M1015" i="1"/>
  <c r="L1015" i="1"/>
  <c r="K1015" i="1"/>
  <c r="N1015" i="1" s="1"/>
  <c r="V1014" i="1"/>
  <c r="U1014" i="1"/>
  <c r="W1014" i="1" s="1"/>
  <c r="T1014" i="1"/>
  <c r="S1014" i="1"/>
  <c r="M1014" i="1"/>
  <c r="L1014" i="1"/>
  <c r="K1014" i="1"/>
  <c r="N1014" i="1" s="1"/>
  <c r="V1013" i="1"/>
  <c r="U1013" i="1"/>
  <c r="W1013" i="1" s="1"/>
  <c r="T1013" i="1"/>
  <c r="S1013" i="1"/>
  <c r="M1013" i="1"/>
  <c r="L1013" i="1"/>
  <c r="K1013" i="1"/>
  <c r="N1013" i="1" s="1"/>
  <c r="V1012" i="1"/>
  <c r="U1012" i="1"/>
  <c r="W1012" i="1" s="1"/>
  <c r="T1012" i="1"/>
  <c r="S1012" i="1"/>
  <c r="M1012" i="1"/>
  <c r="L1012" i="1"/>
  <c r="K1012" i="1"/>
  <c r="N1012" i="1" s="1"/>
  <c r="V1011" i="1"/>
  <c r="U1011" i="1"/>
  <c r="W1011" i="1" s="1"/>
  <c r="T1011" i="1"/>
  <c r="S1011" i="1"/>
  <c r="M1011" i="1"/>
  <c r="L1011" i="1"/>
  <c r="K1011" i="1"/>
  <c r="N1011" i="1" s="1"/>
  <c r="V1010" i="1"/>
  <c r="U1010" i="1"/>
  <c r="W1010" i="1" s="1"/>
  <c r="T1010" i="1"/>
  <c r="S1010" i="1"/>
  <c r="M1010" i="1"/>
  <c r="L1010" i="1"/>
  <c r="K1010" i="1"/>
  <c r="N1010" i="1" s="1"/>
  <c r="V1009" i="1"/>
  <c r="U1009" i="1"/>
  <c r="W1009" i="1" s="1"/>
  <c r="T1009" i="1"/>
  <c r="S1009" i="1"/>
  <c r="M1009" i="1"/>
  <c r="L1009" i="1"/>
  <c r="K1009" i="1"/>
  <c r="N1009" i="1" s="1"/>
  <c r="V1008" i="1"/>
  <c r="U1008" i="1"/>
  <c r="W1008" i="1" s="1"/>
  <c r="T1008" i="1"/>
  <c r="S1008" i="1"/>
  <c r="M1008" i="1"/>
  <c r="L1008" i="1"/>
  <c r="K1008" i="1"/>
  <c r="N1008" i="1" s="1"/>
  <c r="V1007" i="1"/>
  <c r="U1007" i="1"/>
  <c r="W1007" i="1" s="1"/>
  <c r="T1007" i="1"/>
  <c r="S1007" i="1"/>
  <c r="M1007" i="1"/>
  <c r="L1007" i="1"/>
  <c r="K1007" i="1"/>
  <c r="N1007" i="1" s="1"/>
  <c r="V1006" i="1"/>
  <c r="U1006" i="1"/>
  <c r="W1006" i="1" s="1"/>
  <c r="T1006" i="1"/>
  <c r="S1006" i="1"/>
  <c r="M1006" i="1"/>
  <c r="L1006" i="1"/>
  <c r="K1006" i="1"/>
  <c r="N1006" i="1" s="1"/>
  <c r="V1005" i="1"/>
  <c r="U1005" i="1"/>
  <c r="W1005" i="1" s="1"/>
  <c r="T1005" i="1"/>
  <c r="S1005" i="1"/>
  <c r="M1005" i="1"/>
  <c r="L1005" i="1"/>
  <c r="K1005" i="1"/>
  <c r="N1005" i="1" s="1"/>
  <c r="V1004" i="1"/>
  <c r="U1004" i="1"/>
  <c r="W1004" i="1" s="1"/>
  <c r="T1004" i="1"/>
  <c r="S1004" i="1"/>
  <c r="M1004" i="1"/>
  <c r="L1004" i="1"/>
  <c r="K1004" i="1"/>
  <c r="N1004" i="1" s="1"/>
  <c r="V1003" i="1"/>
  <c r="U1003" i="1"/>
  <c r="W1003" i="1" s="1"/>
  <c r="T1003" i="1"/>
  <c r="S1003" i="1"/>
  <c r="M1003" i="1"/>
  <c r="L1003" i="1"/>
  <c r="K1003" i="1"/>
  <c r="N1003" i="1" s="1"/>
  <c r="W1001" i="1"/>
  <c r="V1001" i="1"/>
  <c r="U1001" i="1"/>
  <c r="T1001" i="1"/>
  <c r="S1001" i="1"/>
  <c r="M1001" i="1"/>
  <c r="L1001" i="1"/>
  <c r="N1001" i="1" s="1"/>
  <c r="K1001" i="1"/>
  <c r="W1000" i="1"/>
  <c r="V1000" i="1"/>
  <c r="U1000" i="1"/>
  <c r="T1000" i="1"/>
  <c r="S1000" i="1"/>
  <c r="M1000" i="1"/>
  <c r="L1000" i="1"/>
  <c r="N1000" i="1" s="1"/>
  <c r="K1000" i="1"/>
  <c r="W999" i="1"/>
  <c r="V999" i="1"/>
  <c r="U999" i="1"/>
  <c r="T999" i="1"/>
  <c r="S999" i="1"/>
  <c r="M999" i="1"/>
  <c r="L999" i="1"/>
  <c r="N999" i="1" s="1"/>
  <c r="K999" i="1"/>
  <c r="W998" i="1"/>
  <c r="V998" i="1"/>
  <c r="U998" i="1"/>
  <c r="T998" i="1"/>
  <c r="S998" i="1"/>
  <c r="M998" i="1"/>
  <c r="L998" i="1"/>
  <c r="N998" i="1" s="1"/>
  <c r="K998" i="1"/>
  <c r="W997" i="1"/>
  <c r="V997" i="1"/>
  <c r="U997" i="1"/>
  <c r="T997" i="1"/>
  <c r="S997" i="1"/>
  <c r="M997" i="1"/>
  <c r="L997" i="1"/>
  <c r="K997" i="1"/>
  <c r="N997" i="1" s="1"/>
  <c r="W996" i="1"/>
  <c r="V996" i="1"/>
  <c r="U996" i="1"/>
  <c r="T996" i="1"/>
  <c r="S996" i="1"/>
  <c r="M996" i="1"/>
  <c r="L996" i="1"/>
  <c r="K996" i="1"/>
  <c r="N996" i="1" s="1"/>
  <c r="W995" i="1"/>
  <c r="V995" i="1"/>
  <c r="U995" i="1"/>
  <c r="T995" i="1"/>
  <c r="S995" i="1"/>
  <c r="M995" i="1"/>
  <c r="L995" i="1"/>
  <c r="K995" i="1"/>
  <c r="N995" i="1" s="1"/>
  <c r="W994" i="1"/>
  <c r="V994" i="1"/>
  <c r="U994" i="1"/>
  <c r="T994" i="1"/>
  <c r="S994" i="1"/>
  <c r="M994" i="1"/>
  <c r="L994" i="1"/>
  <c r="K994" i="1"/>
  <c r="N994" i="1" s="1"/>
  <c r="W993" i="1"/>
  <c r="V993" i="1"/>
  <c r="U993" i="1"/>
  <c r="T993" i="1"/>
  <c r="S993" i="1"/>
  <c r="M993" i="1"/>
  <c r="L993" i="1"/>
  <c r="K993" i="1"/>
  <c r="N993" i="1" s="1"/>
  <c r="W992" i="1"/>
  <c r="V992" i="1"/>
  <c r="U992" i="1"/>
  <c r="T992" i="1"/>
  <c r="S992" i="1"/>
  <c r="M992" i="1"/>
  <c r="L992" i="1"/>
  <c r="K992" i="1"/>
  <c r="N992" i="1" s="1"/>
  <c r="W991" i="1"/>
  <c r="V991" i="1"/>
  <c r="U991" i="1"/>
  <c r="T991" i="1"/>
  <c r="S991" i="1"/>
  <c r="M991" i="1"/>
  <c r="L991" i="1"/>
  <c r="K991" i="1"/>
  <c r="N991" i="1" s="1"/>
  <c r="W990" i="1"/>
  <c r="V990" i="1"/>
  <c r="U990" i="1"/>
  <c r="T990" i="1"/>
  <c r="S990" i="1"/>
  <c r="M990" i="1"/>
  <c r="L990" i="1"/>
  <c r="K990" i="1"/>
  <c r="N990" i="1" s="1"/>
  <c r="W989" i="1"/>
  <c r="V989" i="1"/>
  <c r="U989" i="1"/>
  <c r="T989" i="1"/>
  <c r="S989" i="1"/>
  <c r="M989" i="1"/>
  <c r="L989" i="1"/>
  <c r="K989" i="1"/>
  <c r="N989" i="1" s="1"/>
  <c r="W988" i="1"/>
  <c r="V988" i="1"/>
  <c r="U988" i="1"/>
  <c r="T988" i="1"/>
  <c r="S988" i="1"/>
  <c r="M988" i="1"/>
  <c r="L988" i="1"/>
  <c r="K988" i="1"/>
  <c r="N988" i="1" s="1"/>
  <c r="W987" i="1"/>
  <c r="V987" i="1"/>
  <c r="U987" i="1"/>
  <c r="T987" i="1"/>
  <c r="S987" i="1"/>
  <c r="M987" i="1"/>
  <c r="L987" i="1"/>
  <c r="K987" i="1"/>
  <c r="N987" i="1" s="1"/>
  <c r="W986" i="1"/>
  <c r="V986" i="1"/>
  <c r="U986" i="1"/>
  <c r="T986" i="1"/>
  <c r="S986" i="1"/>
  <c r="M986" i="1"/>
  <c r="L986" i="1"/>
  <c r="K986" i="1"/>
  <c r="W985" i="1"/>
  <c r="V985" i="1"/>
  <c r="U985" i="1"/>
  <c r="T985" i="1"/>
  <c r="S985" i="1"/>
  <c r="M985" i="1"/>
  <c r="L985" i="1"/>
  <c r="K985" i="1"/>
  <c r="W984" i="1"/>
  <c r="V984" i="1"/>
  <c r="U984" i="1"/>
  <c r="T984" i="1"/>
  <c r="S984" i="1"/>
  <c r="M984" i="1"/>
  <c r="L984" i="1"/>
  <c r="K984" i="1"/>
  <c r="N984" i="1" s="1"/>
  <c r="W983" i="1"/>
  <c r="V983" i="1"/>
  <c r="U983" i="1"/>
  <c r="T983" i="1"/>
  <c r="S983" i="1"/>
  <c r="M983" i="1"/>
  <c r="L983" i="1"/>
  <c r="K983" i="1"/>
  <c r="N983" i="1" s="1"/>
  <c r="W982" i="1"/>
  <c r="V982" i="1"/>
  <c r="U982" i="1"/>
  <c r="T982" i="1"/>
  <c r="S982" i="1"/>
  <c r="M982" i="1"/>
  <c r="L982" i="1"/>
  <c r="K982" i="1"/>
  <c r="W981" i="1"/>
  <c r="V981" i="1"/>
  <c r="U981" i="1"/>
  <c r="T981" i="1"/>
  <c r="S981" i="1"/>
  <c r="M981" i="1"/>
  <c r="L981" i="1"/>
  <c r="K981" i="1"/>
  <c r="N981" i="1" s="1"/>
  <c r="P981" i="1" s="1"/>
  <c r="W980" i="1"/>
  <c r="V980" i="1"/>
  <c r="U980" i="1"/>
  <c r="T980" i="1"/>
  <c r="S980" i="1"/>
  <c r="M980" i="1"/>
  <c r="L980" i="1"/>
  <c r="K980" i="1"/>
  <c r="N980" i="1" s="1"/>
  <c r="P980" i="1" s="1"/>
  <c r="W979" i="1"/>
  <c r="V979" i="1"/>
  <c r="U979" i="1"/>
  <c r="T979" i="1"/>
  <c r="S979" i="1"/>
  <c r="M979" i="1"/>
  <c r="L979" i="1"/>
  <c r="K979" i="1"/>
  <c r="W978" i="1"/>
  <c r="V978" i="1"/>
  <c r="U978" i="1"/>
  <c r="T978" i="1"/>
  <c r="S978" i="1"/>
  <c r="M978" i="1"/>
  <c r="L978" i="1"/>
  <c r="K978" i="1"/>
  <c r="V977" i="1"/>
  <c r="U977" i="1"/>
  <c r="W977" i="1" s="1"/>
  <c r="T977" i="1"/>
  <c r="S977" i="1"/>
  <c r="M977" i="1"/>
  <c r="L977" i="1"/>
  <c r="K977" i="1"/>
  <c r="N977" i="1" s="1"/>
  <c r="P977" i="1" s="1"/>
  <c r="U976" i="1"/>
  <c r="W976" i="1" s="1"/>
  <c r="T976" i="1"/>
  <c r="S976" i="1"/>
  <c r="P976" i="1"/>
  <c r="M976" i="1"/>
  <c r="L976" i="1"/>
  <c r="K976" i="1"/>
  <c r="N976" i="1" s="1"/>
  <c r="U975" i="1"/>
  <c r="W975" i="1" s="1"/>
  <c r="T975" i="1"/>
  <c r="S975" i="1"/>
  <c r="P975" i="1"/>
  <c r="M975" i="1"/>
  <c r="L975" i="1"/>
  <c r="K975" i="1"/>
  <c r="N975" i="1" s="1"/>
  <c r="U974" i="1"/>
  <c r="W974" i="1" s="1"/>
  <c r="T974" i="1"/>
  <c r="S974" i="1"/>
  <c r="M974" i="1"/>
  <c r="L974" i="1"/>
  <c r="K974" i="1"/>
  <c r="V973" i="1"/>
  <c r="U973" i="1"/>
  <c r="W973" i="1" s="1"/>
  <c r="T973" i="1"/>
  <c r="S973" i="1"/>
  <c r="M973" i="1"/>
  <c r="L973" i="1"/>
  <c r="K973" i="1"/>
  <c r="N973" i="1" s="1"/>
  <c r="P973" i="1" s="1"/>
  <c r="U972" i="1"/>
  <c r="W972" i="1" s="1"/>
  <c r="T972" i="1"/>
  <c r="S972" i="1"/>
  <c r="P972" i="1"/>
  <c r="M972" i="1"/>
  <c r="L972" i="1"/>
  <c r="K972" i="1"/>
  <c r="N972" i="1" s="1"/>
  <c r="U971" i="1"/>
  <c r="W971" i="1" s="1"/>
  <c r="T971" i="1"/>
  <c r="S971" i="1"/>
  <c r="P971" i="1"/>
  <c r="M971" i="1"/>
  <c r="L971" i="1"/>
  <c r="K971" i="1"/>
  <c r="N971" i="1" s="1"/>
  <c r="U970" i="1"/>
  <c r="W970" i="1" s="1"/>
  <c r="T970" i="1"/>
  <c r="S970" i="1"/>
  <c r="M970" i="1"/>
  <c r="L970" i="1"/>
  <c r="K970" i="1"/>
  <c r="V969" i="1"/>
  <c r="U969" i="1"/>
  <c r="W969" i="1" s="1"/>
  <c r="T969" i="1"/>
  <c r="S969" i="1"/>
  <c r="M969" i="1"/>
  <c r="L969" i="1"/>
  <c r="K969" i="1"/>
  <c r="N969" i="1" s="1"/>
  <c r="P969" i="1" s="1"/>
  <c r="U968" i="1"/>
  <c r="W968" i="1" s="1"/>
  <c r="T968" i="1"/>
  <c r="S968" i="1"/>
  <c r="P968" i="1"/>
  <c r="M968" i="1"/>
  <c r="L968" i="1"/>
  <c r="K968" i="1"/>
  <c r="N968" i="1" s="1"/>
  <c r="U967" i="1"/>
  <c r="W967" i="1" s="1"/>
  <c r="T967" i="1"/>
  <c r="S967" i="1"/>
  <c r="P967" i="1"/>
  <c r="M967" i="1"/>
  <c r="L967" i="1"/>
  <c r="K967" i="1"/>
  <c r="N967" i="1" s="1"/>
  <c r="U966" i="1"/>
  <c r="W966" i="1" s="1"/>
  <c r="T966" i="1"/>
  <c r="S966" i="1"/>
  <c r="M966" i="1"/>
  <c r="L966" i="1"/>
  <c r="K966" i="1"/>
  <c r="V965" i="1"/>
  <c r="U965" i="1"/>
  <c r="W965" i="1" s="1"/>
  <c r="T965" i="1"/>
  <c r="S965" i="1"/>
  <c r="M965" i="1"/>
  <c r="L965" i="1"/>
  <c r="K965" i="1"/>
  <c r="N965" i="1" s="1"/>
  <c r="P965" i="1" s="1"/>
  <c r="U964" i="1"/>
  <c r="W964" i="1" s="1"/>
  <c r="T964" i="1"/>
  <c r="S964" i="1"/>
  <c r="P964" i="1"/>
  <c r="M964" i="1"/>
  <c r="L964" i="1"/>
  <c r="K964" i="1"/>
  <c r="N964" i="1" s="1"/>
  <c r="U963" i="1"/>
  <c r="W963" i="1" s="1"/>
  <c r="T963" i="1"/>
  <c r="S963" i="1"/>
  <c r="P963" i="1"/>
  <c r="M963" i="1"/>
  <c r="L963" i="1"/>
  <c r="K963" i="1"/>
  <c r="N963" i="1" s="1"/>
  <c r="U962" i="1"/>
  <c r="W962" i="1" s="1"/>
  <c r="T962" i="1"/>
  <c r="S962" i="1"/>
  <c r="M962" i="1"/>
  <c r="L962" i="1"/>
  <c r="K962" i="1"/>
  <c r="V961" i="1"/>
  <c r="U961" i="1"/>
  <c r="W961" i="1" s="1"/>
  <c r="T961" i="1"/>
  <c r="S961" i="1"/>
  <c r="M961" i="1"/>
  <c r="L961" i="1"/>
  <c r="K961" i="1"/>
  <c r="N961" i="1" s="1"/>
  <c r="P961" i="1" s="1"/>
  <c r="U960" i="1"/>
  <c r="W960" i="1" s="1"/>
  <c r="T960" i="1"/>
  <c r="S960" i="1"/>
  <c r="P960" i="1"/>
  <c r="M960" i="1"/>
  <c r="L960" i="1"/>
  <c r="K960" i="1"/>
  <c r="N960" i="1" s="1"/>
  <c r="U959" i="1"/>
  <c r="W959" i="1" s="1"/>
  <c r="T959" i="1"/>
  <c r="S959" i="1"/>
  <c r="P959" i="1"/>
  <c r="M959" i="1"/>
  <c r="L959" i="1"/>
  <c r="K959" i="1"/>
  <c r="N959" i="1" s="1"/>
  <c r="U958" i="1"/>
  <c r="W958" i="1" s="1"/>
  <c r="T958" i="1"/>
  <c r="S958" i="1"/>
  <c r="M958" i="1"/>
  <c r="L958" i="1"/>
  <c r="K958" i="1"/>
  <c r="V957" i="1"/>
  <c r="U957" i="1"/>
  <c r="W957" i="1" s="1"/>
  <c r="T957" i="1"/>
  <c r="S957" i="1"/>
  <c r="M957" i="1"/>
  <c r="L957" i="1"/>
  <c r="K957" i="1"/>
  <c r="N957" i="1" s="1"/>
  <c r="P957" i="1" s="1"/>
  <c r="U956" i="1"/>
  <c r="W956" i="1" s="1"/>
  <c r="T956" i="1"/>
  <c r="S956" i="1"/>
  <c r="P956" i="1"/>
  <c r="M956" i="1"/>
  <c r="L956" i="1"/>
  <c r="K956" i="1"/>
  <c r="N956" i="1" s="1"/>
  <c r="U955" i="1"/>
  <c r="W955" i="1" s="1"/>
  <c r="T955" i="1"/>
  <c r="S955" i="1"/>
  <c r="P955" i="1"/>
  <c r="M955" i="1"/>
  <c r="L955" i="1"/>
  <c r="K955" i="1"/>
  <c r="N955" i="1" s="1"/>
  <c r="U954" i="1"/>
  <c r="W954" i="1" s="1"/>
  <c r="T954" i="1"/>
  <c r="S954" i="1"/>
  <c r="M954" i="1"/>
  <c r="L954" i="1"/>
  <c r="K954" i="1"/>
  <c r="V953" i="1"/>
  <c r="U953" i="1"/>
  <c r="W953" i="1" s="1"/>
  <c r="T953" i="1"/>
  <c r="S953" i="1"/>
  <c r="M953" i="1"/>
  <c r="L953" i="1"/>
  <c r="K953" i="1"/>
  <c r="N953" i="1" s="1"/>
  <c r="P953" i="1" s="1"/>
  <c r="U952" i="1"/>
  <c r="W952" i="1" s="1"/>
  <c r="T952" i="1"/>
  <c r="S952" i="1"/>
  <c r="P952" i="1"/>
  <c r="M952" i="1"/>
  <c r="L952" i="1"/>
  <c r="K952" i="1"/>
  <c r="N952" i="1" s="1"/>
  <c r="U951" i="1"/>
  <c r="W951" i="1" s="1"/>
  <c r="T951" i="1"/>
  <c r="S951" i="1"/>
  <c r="P951" i="1"/>
  <c r="M951" i="1"/>
  <c r="L951" i="1"/>
  <c r="K951" i="1"/>
  <c r="N951" i="1" s="1"/>
  <c r="U950" i="1"/>
  <c r="W950" i="1" s="1"/>
  <c r="T950" i="1"/>
  <c r="S950" i="1"/>
  <c r="M950" i="1"/>
  <c r="L950" i="1"/>
  <c r="K950" i="1"/>
  <c r="V949" i="1"/>
  <c r="U949" i="1"/>
  <c r="W949" i="1" s="1"/>
  <c r="T949" i="1"/>
  <c r="S949" i="1"/>
  <c r="M949" i="1"/>
  <c r="L949" i="1"/>
  <c r="K949" i="1"/>
  <c r="N949" i="1" s="1"/>
  <c r="P949" i="1" s="1"/>
  <c r="U948" i="1"/>
  <c r="W948" i="1" s="1"/>
  <c r="T948" i="1"/>
  <c r="S948" i="1"/>
  <c r="P948" i="1"/>
  <c r="M948" i="1"/>
  <c r="L948" i="1"/>
  <c r="K948" i="1"/>
  <c r="N948" i="1" s="1"/>
  <c r="U947" i="1"/>
  <c r="W947" i="1" s="1"/>
  <c r="T947" i="1"/>
  <c r="S947" i="1"/>
  <c r="P947" i="1"/>
  <c r="M947" i="1"/>
  <c r="L947" i="1"/>
  <c r="K947" i="1"/>
  <c r="N947" i="1" s="1"/>
  <c r="U946" i="1"/>
  <c r="W946" i="1" s="1"/>
  <c r="T946" i="1"/>
  <c r="S946" i="1"/>
  <c r="M946" i="1"/>
  <c r="L946" i="1"/>
  <c r="K946" i="1"/>
  <c r="V945" i="1"/>
  <c r="U945" i="1"/>
  <c r="W945" i="1" s="1"/>
  <c r="T945" i="1"/>
  <c r="S945" i="1"/>
  <c r="M945" i="1"/>
  <c r="L945" i="1"/>
  <c r="K945" i="1"/>
  <c r="N945" i="1" s="1"/>
  <c r="P945" i="1" s="1"/>
  <c r="U944" i="1"/>
  <c r="W944" i="1" s="1"/>
  <c r="T944" i="1"/>
  <c r="S944" i="1"/>
  <c r="P944" i="1"/>
  <c r="M944" i="1"/>
  <c r="L944" i="1"/>
  <c r="K944" i="1"/>
  <c r="N944" i="1" s="1"/>
  <c r="U943" i="1"/>
  <c r="W943" i="1" s="1"/>
  <c r="T943" i="1"/>
  <c r="S943" i="1"/>
  <c r="P943" i="1"/>
  <c r="M943" i="1"/>
  <c r="L943" i="1"/>
  <c r="K943" i="1"/>
  <c r="N943" i="1" s="1"/>
  <c r="U942" i="1"/>
  <c r="W942" i="1" s="1"/>
  <c r="T942" i="1"/>
  <c r="S942" i="1"/>
  <c r="M942" i="1"/>
  <c r="L942" i="1"/>
  <c r="K942" i="1"/>
  <c r="V941" i="1"/>
  <c r="U941" i="1"/>
  <c r="W941" i="1" s="1"/>
  <c r="T941" i="1"/>
  <c r="S941" i="1"/>
  <c r="M941" i="1"/>
  <c r="L941" i="1"/>
  <c r="K941" i="1"/>
  <c r="N941" i="1" s="1"/>
  <c r="P941" i="1" s="1"/>
  <c r="U940" i="1"/>
  <c r="W940" i="1" s="1"/>
  <c r="T940" i="1"/>
  <c r="S940" i="1"/>
  <c r="P940" i="1"/>
  <c r="M940" i="1"/>
  <c r="L940" i="1"/>
  <c r="K940" i="1"/>
  <c r="N940" i="1" s="1"/>
  <c r="U939" i="1"/>
  <c r="W939" i="1" s="1"/>
  <c r="T939" i="1"/>
  <c r="S939" i="1"/>
  <c r="P939" i="1"/>
  <c r="M939" i="1"/>
  <c r="L939" i="1"/>
  <c r="K939" i="1"/>
  <c r="N939" i="1" s="1"/>
  <c r="U938" i="1"/>
  <c r="W938" i="1" s="1"/>
  <c r="T938" i="1"/>
  <c r="S938" i="1"/>
  <c r="M938" i="1"/>
  <c r="L938" i="1"/>
  <c r="K938" i="1"/>
  <c r="V937" i="1"/>
  <c r="U937" i="1"/>
  <c r="W937" i="1" s="1"/>
  <c r="T937" i="1"/>
  <c r="S937" i="1"/>
  <c r="M937" i="1"/>
  <c r="L937" i="1"/>
  <c r="K937" i="1"/>
  <c r="N937" i="1" s="1"/>
  <c r="P937" i="1" s="1"/>
  <c r="U936" i="1"/>
  <c r="W936" i="1" s="1"/>
  <c r="T936" i="1"/>
  <c r="S936" i="1"/>
  <c r="P936" i="1"/>
  <c r="M936" i="1"/>
  <c r="L936" i="1"/>
  <c r="K936" i="1"/>
  <c r="N936" i="1" s="1"/>
  <c r="U935" i="1"/>
  <c r="W935" i="1" s="1"/>
  <c r="T935" i="1"/>
  <c r="S935" i="1"/>
  <c r="P935" i="1"/>
  <c r="M935" i="1"/>
  <c r="L935" i="1"/>
  <c r="K935" i="1"/>
  <c r="N935" i="1" s="1"/>
  <c r="U934" i="1"/>
  <c r="W934" i="1" s="1"/>
  <c r="T934" i="1"/>
  <c r="S934" i="1"/>
  <c r="M934" i="1"/>
  <c r="L934" i="1"/>
  <c r="K934" i="1"/>
  <c r="V933" i="1"/>
  <c r="U933" i="1"/>
  <c r="W933" i="1" s="1"/>
  <c r="T933" i="1"/>
  <c r="S933" i="1"/>
  <c r="M933" i="1"/>
  <c r="L933" i="1"/>
  <c r="K933" i="1"/>
  <c r="N933" i="1" s="1"/>
  <c r="P933" i="1" s="1"/>
  <c r="U932" i="1"/>
  <c r="W932" i="1" s="1"/>
  <c r="T932" i="1"/>
  <c r="S932" i="1"/>
  <c r="P932" i="1"/>
  <c r="M932" i="1"/>
  <c r="L932" i="1"/>
  <c r="K932" i="1"/>
  <c r="N932" i="1" s="1"/>
  <c r="U931" i="1"/>
  <c r="W931" i="1" s="1"/>
  <c r="T931" i="1"/>
  <c r="S931" i="1"/>
  <c r="P931" i="1"/>
  <c r="M931" i="1"/>
  <c r="L931" i="1"/>
  <c r="K931" i="1"/>
  <c r="N931" i="1" s="1"/>
  <c r="U930" i="1"/>
  <c r="W930" i="1" s="1"/>
  <c r="T930" i="1"/>
  <c r="S930" i="1"/>
  <c r="M930" i="1"/>
  <c r="L930" i="1"/>
  <c r="K930" i="1"/>
  <c r="V929" i="1"/>
  <c r="U929" i="1"/>
  <c r="W929" i="1" s="1"/>
  <c r="T929" i="1"/>
  <c r="S929" i="1"/>
  <c r="M929" i="1"/>
  <c r="L929" i="1"/>
  <c r="K929" i="1"/>
  <c r="N929" i="1" s="1"/>
  <c r="P929" i="1" s="1"/>
  <c r="U928" i="1"/>
  <c r="W928" i="1" s="1"/>
  <c r="T928" i="1"/>
  <c r="S928" i="1"/>
  <c r="P928" i="1"/>
  <c r="M928" i="1"/>
  <c r="L928" i="1"/>
  <c r="K928" i="1"/>
  <c r="N928" i="1" s="1"/>
  <c r="U927" i="1"/>
  <c r="W927" i="1" s="1"/>
  <c r="T927" i="1"/>
  <c r="S927" i="1"/>
  <c r="P927" i="1"/>
  <c r="M927" i="1"/>
  <c r="L927" i="1"/>
  <c r="K927" i="1"/>
  <c r="N927" i="1" s="1"/>
  <c r="U926" i="1"/>
  <c r="W926" i="1" s="1"/>
  <c r="T926" i="1"/>
  <c r="S926" i="1"/>
  <c r="M926" i="1"/>
  <c r="L926" i="1"/>
  <c r="K926" i="1"/>
  <c r="V925" i="1"/>
  <c r="U925" i="1"/>
  <c r="W925" i="1" s="1"/>
  <c r="T925" i="1"/>
  <c r="S925" i="1"/>
  <c r="M925" i="1"/>
  <c r="L925" i="1"/>
  <c r="K925" i="1"/>
  <c r="N925" i="1" s="1"/>
  <c r="P925" i="1" s="1"/>
  <c r="U924" i="1"/>
  <c r="W924" i="1" s="1"/>
  <c r="T924" i="1"/>
  <c r="S924" i="1"/>
  <c r="P924" i="1"/>
  <c r="M924" i="1"/>
  <c r="L924" i="1"/>
  <c r="K924" i="1"/>
  <c r="N924" i="1" s="1"/>
  <c r="U923" i="1"/>
  <c r="W923" i="1" s="1"/>
  <c r="T923" i="1"/>
  <c r="S923" i="1"/>
  <c r="P923" i="1"/>
  <c r="M923" i="1"/>
  <c r="L923" i="1"/>
  <c r="K923" i="1"/>
  <c r="N923" i="1" s="1"/>
  <c r="U922" i="1"/>
  <c r="W922" i="1" s="1"/>
  <c r="T922" i="1"/>
  <c r="S922" i="1"/>
  <c r="M922" i="1"/>
  <c r="L922" i="1"/>
  <c r="K922" i="1"/>
  <c r="U921" i="1"/>
  <c r="W921" i="1" s="1"/>
  <c r="T921" i="1"/>
  <c r="S921" i="1"/>
  <c r="N921" i="1"/>
  <c r="M921" i="1"/>
  <c r="L921" i="1"/>
  <c r="K921" i="1"/>
  <c r="U920" i="1"/>
  <c r="W920" i="1" s="1"/>
  <c r="T920" i="1"/>
  <c r="S920" i="1"/>
  <c r="N920" i="1"/>
  <c r="M920" i="1"/>
  <c r="L920" i="1"/>
  <c r="K920" i="1"/>
  <c r="U919" i="1"/>
  <c r="W919" i="1" s="1"/>
  <c r="T919" i="1"/>
  <c r="S919" i="1"/>
  <c r="N919" i="1"/>
  <c r="M919" i="1"/>
  <c r="L919" i="1"/>
  <c r="K919" i="1"/>
  <c r="U918" i="1"/>
  <c r="W918" i="1" s="1"/>
  <c r="T918" i="1"/>
  <c r="S918" i="1"/>
  <c r="N918" i="1"/>
  <c r="M918" i="1"/>
  <c r="L918" i="1"/>
  <c r="K918" i="1"/>
  <c r="U917" i="1"/>
  <c r="W917" i="1" s="1"/>
  <c r="T917" i="1"/>
  <c r="S917" i="1"/>
  <c r="M917" i="1"/>
  <c r="L917" i="1"/>
  <c r="K917" i="1"/>
  <c r="N917" i="1" s="1"/>
  <c r="U916" i="1"/>
  <c r="W916" i="1" s="1"/>
  <c r="T916" i="1"/>
  <c r="S916" i="1"/>
  <c r="M916" i="1"/>
  <c r="L916" i="1"/>
  <c r="K916" i="1"/>
  <c r="N916" i="1" s="1"/>
  <c r="U915" i="1"/>
  <c r="W915" i="1" s="1"/>
  <c r="T915" i="1"/>
  <c r="S915" i="1"/>
  <c r="M915" i="1"/>
  <c r="L915" i="1"/>
  <c r="K915" i="1"/>
  <c r="N915" i="1" s="1"/>
  <c r="U914" i="1"/>
  <c r="W914" i="1" s="1"/>
  <c r="T914" i="1"/>
  <c r="S914" i="1"/>
  <c r="M914" i="1"/>
  <c r="L914" i="1"/>
  <c r="K914" i="1"/>
  <c r="N914" i="1" s="1"/>
  <c r="U913" i="1"/>
  <c r="W913" i="1" s="1"/>
  <c r="T913" i="1"/>
  <c r="S913" i="1"/>
  <c r="M913" i="1"/>
  <c r="L913" i="1"/>
  <c r="K913" i="1"/>
  <c r="N913" i="1" s="1"/>
  <c r="U912" i="1"/>
  <c r="W912" i="1" s="1"/>
  <c r="T912" i="1"/>
  <c r="S912" i="1"/>
  <c r="M912" i="1"/>
  <c r="L912" i="1"/>
  <c r="K912" i="1"/>
  <c r="N912" i="1" s="1"/>
  <c r="U911" i="1"/>
  <c r="W911" i="1" s="1"/>
  <c r="T911" i="1"/>
  <c r="S911" i="1"/>
  <c r="M911" i="1"/>
  <c r="L911" i="1"/>
  <c r="K911" i="1"/>
  <c r="N911" i="1" s="1"/>
  <c r="U910" i="1"/>
  <c r="W910" i="1" s="1"/>
  <c r="T910" i="1"/>
  <c r="S910" i="1"/>
  <c r="M910" i="1"/>
  <c r="L910" i="1"/>
  <c r="K910" i="1"/>
  <c r="N910" i="1" s="1"/>
  <c r="U909" i="1"/>
  <c r="W909" i="1" s="1"/>
  <c r="T909" i="1"/>
  <c r="S909" i="1"/>
  <c r="M909" i="1"/>
  <c r="L909" i="1"/>
  <c r="K909" i="1"/>
  <c r="N909" i="1" s="1"/>
  <c r="U908" i="1"/>
  <c r="W908" i="1" s="1"/>
  <c r="T908" i="1"/>
  <c r="S908" i="1"/>
  <c r="M908" i="1"/>
  <c r="L908" i="1"/>
  <c r="K908" i="1"/>
  <c r="N908" i="1" s="1"/>
  <c r="U907" i="1"/>
  <c r="W907" i="1" s="1"/>
  <c r="T907" i="1"/>
  <c r="S907" i="1"/>
  <c r="M907" i="1"/>
  <c r="L907" i="1"/>
  <c r="K907" i="1"/>
  <c r="N907" i="1" s="1"/>
  <c r="U906" i="1"/>
  <c r="W906" i="1" s="1"/>
  <c r="T906" i="1"/>
  <c r="S906" i="1"/>
  <c r="M906" i="1"/>
  <c r="L906" i="1"/>
  <c r="K906" i="1"/>
  <c r="N906" i="1" s="1"/>
  <c r="U905" i="1"/>
  <c r="W905" i="1" s="1"/>
  <c r="T905" i="1"/>
  <c r="S905" i="1"/>
  <c r="M905" i="1"/>
  <c r="L905" i="1"/>
  <c r="K905" i="1"/>
  <c r="N905" i="1" s="1"/>
  <c r="U904" i="1"/>
  <c r="W904" i="1" s="1"/>
  <c r="T904" i="1"/>
  <c r="S904" i="1"/>
  <c r="M904" i="1"/>
  <c r="L904" i="1"/>
  <c r="K904" i="1"/>
  <c r="N904" i="1" s="1"/>
  <c r="M903" i="1"/>
  <c r="L903" i="1"/>
  <c r="K903" i="1"/>
  <c r="N903" i="1" s="1"/>
  <c r="V902" i="1"/>
  <c r="U902" i="1"/>
  <c r="W902" i="1" s="1"/>
  <c r="T902" i="1"/>
  <c r="S902" i="1"/>
  <c r="M902" i="1"/>
  <c r="L902" i="1"/>
  <c r="K902" i="1"/>
  <c r="N902" i="1" s="1"/>
  <c r="V901" i="1"/>
  <c r="U901" i="1"/>
  <c r="W901" i="1" s="1"/>
  <c r="T901" i="1"/>
  <c r="S901" i="1"/>
  <c r="M901" i="1"/>
  <c r="L901" i="1"/>
  <c r="K901" i="1"/>
  <c r="N901" i="1" s="1"/>
  <c r="V900" i="1"/>
  <c r="U900" i="1"/>
  <c r="W900" i="1" s="1"/>
  <c r="T900" i="1"/>
  <c r="S900" i="1"/>
  <c r="M900" i="1"/>
  <c r="L900" i="1"/>
  <c r="K900" i="1"/>
  <c r="N900" i="1" s="1"/>
  <c r="V899" i="1"/>
  <c r="U899" i="1"/>
  <c r="W899" i="1" s="1"/>
  <c r="T899" i="1"/>
  <c r="S899" i="1"/>
  <c r="M899" i="1"/>
  <c r="L899" i="1"/>
  <c r="K899" i="1"/>
  <c r="N899" i="1" s="1"/>
  <c r="V898" i="1"/>
  <c r="U898" i="1"/>
  <c r="W898" i="1" s="1"/>
  <c r="T898" i="1"/>
  <c r="S898" i="1"/>
  <c r="M898" i="1"/>
  <c r="L898" i="1"/>
  <c r="K898" i="1"/>
  <c r="N898" i="1" s="1"/>
  <c r="V897" i="1"/>
  <c r="U897" i="1"/>
  <c r="W897" i="1" s="1"/>
  <c r="T897" i="1"/>
  <c r="S897" i="1"/>
  <c r="M897" i="1"/>
  <c r="L897" i="1"/>
  <c r="K897" i="1"/>
  <c r="N897" i="1" s="1"/>
  <c r="V896" i="1"/>
  <c r="U896" i="1"/>
  <c r="W896" i="1" s="1"/>
  <c r="T896" i="1"/>
  <c r="S896" i="1"/>
  <c r="M896" i="1"/>
  <c r="L896" i="1"/>
  <c r="K896" i="1"/>
  <c r="N896" i="1" s="1"/>
  <c r="V895" i="1"/>
  <c r="U895" i="1"/>
  <c r="W895" i="1" s="1"/>
  <c r="T895" i="1"/>
  <c r="S895" i="1"/>
  <c r="M895" i="1"/>
  <c r="L895" i="1"/>
  <c r="K895" i="1"/>
  <c r="N895" i="1" s="1"/>
  <c r="V894" i="1"/>
  <c r="U894" i="1"/>
  <c r="W894" i="1" s="1"/>
  <c r="T894" i="1"/>
  <c r="S894" i="1"/>
  <c r="M894" i="1"/>
  <c r="L894" i="1"/>
  <c r="K894" i="1"/>
  <c r="N894" i="1" s="1"/>
  <c r="V893" i="1"/>
  <c r="U893" i="1"/>
  <c r="W893" i="1" s="1"/>
  <c r="T893" i="1"/>
  <c r="S893" i="1"/>
  <c r="M893" i="1"/>
  <c r="L893" i="1"/>
  <c r="K893" i="1"/>
  <c r="N893" i="1" s="1"/>
  <c r="V892" i="1"/>
  <c r="U892" i="1"/>
  <c r="W892" i="1" s="1"/>
  <c r="T892" i="1"/>
  <c r="S892" i="1"/>
  <c r="M892" i="1"/>
  <c r="L892" i="1"/>
  <c r="K892" i="1"/>
  <c r="N892" i="1" s="1"/>
  <c r="V891" i="1"/>
  <c r="U891" i="1"/>
  <c r="W891" i="1" s="1"/>
  <c r="T891" i="1"/>
  <c r="S891" i="1"/>
  <c r="M891" i="1"/>
  <c r="L891" i="1"/>
  <c r="K891" i="1"/>
  <c r="N891" i="1" s="1"/>
  <c r="V890" i="1"/>
  <c r="U890" i="1"/>
  <c r="W890" i="1" s="1"/>
  <c r="T890" i="1"/>
  <c r="S890" i="1"/>
  <c r="M890" i="1"/>
  <c r="L890" i="1"/>
  <c r="K890" i="1"/>
  <c r="N890" i="1" s="1"/>
  <c r="V889" i="1"/>
  <c r="U889" i="1"/>
  <c r="W889" i="1" s="1"/>
  <c r="T889" i="1"/>
  <c r="S889" i="1"/>
  <c r="M889" i="1"/>
  <c r="L889" i="1"/>
  <c r="K889" i="1"/>
  <c r="N889" i="1" s="1"/>
  <c r="V888" i="1"/>
  <c r="U888" i="1"/>
  <c r="W888" i="1" s="1"/>
  <c r="T888" i="1"/>
  <c r="S888" i="1"/>
  <c r="M888" i="1"/>
  <c r="L888" i="1"/>
  <c r="K888" i="1"/>
  <c r="N888" i="1" s="1"/>
  <c r="V887" i="1"/>
  <c r="U887" i="1"/>
  <c r="W887" i="1" s="1"/>
  <c r="T887" i="1"/>
  <c r="S887" i="1"/>
  <c r="M887" i="1"/>
  <c r="L887" i="1"/>
  <c r="K887" i="1"/>
  <c r="N887" i="1" s="1"/>
  <c r="V886" i="1"/>
  <c r="U886" i="1"/>
  <c r="W886" i="1" s="1"/>
  <c r="T886" i="1"/>
  <c r="S886" i="1"/>
  <c r="M886" i="1"/>
  <c r="L886" i="1"/>
  <c r="K886" i="1"/>
  <c r="N886" i="1" s="1"/>
  <c r="V885" i="1"/>
  <c r="U885" i="1"/>
  <c r="W885" i="1" s="1"/>
  <c r="T885" i="1"/>
  <c r="S885" i="1"/>
  <c r="M885" i="1"/>
  <c r="L885" i="1"/>
  <c r="K885" i="1"/>
  <c r="N885" i="1" s="1"/>
  <c r="V884" i="1"/>
  <c r="U884" i="1"/>
  <c r="W884" i="1" s="1"/>
  <c r="T884" i="1"/>
  <c r="S884" i="1"/>
  <c r="M884" i="1"/>
  <c r="L884" i="1"/>
  <c r="K884" i="1"/>
  <c r="N884" i="1" s="1"/>
  <c r="V883" i="1"/>
  <c r="U883" i="1"/>
  <c r="W883" i="1" s="1"/>
  <c r="T883" i="1"/>
  <c r="S883" i="1"/>
  <c r="M883" i="1"/>
  <c r="L883" i="1"/>
  <c r="K883" i="1"/>
  <c r="V882" i="1"/>
  <c r="U882" i="1"/>
  <c r="W882" i="1" s="1"/>
  <c r="T882" i="1"/>
  <c r="S882" i="1"/>
  <c r="M882" i="1"/>
  <c r="L882" i="1"/>
  <c r="K882" i="1"/>
  <c r="N882" i="1" s="1"/>
  <c r="P882" i="1" s="1"/>
  <c r="V881" i="1"/>
  <c r="U881" i="1"/>
  <c r="W881" i="1" s="1"/>
  <c r="T881" i="1"/>
  <c r="S881" i="1"/>
  <c r="M881" i="1"/>
  <c r="L881" i="1"/>
  <c r="K881" i="1"/>
  <c r="N881" i="1" s="1"/>
  <c r="P881" i="1" s="1"/>
  <c r="V880" i="1"/>
  <c r="U880" i="1"/>
  <c r="W880" i="1" s="1"/>
  <c r="T880" i="1"/>
  <c r="S880" i="1"/>
  <c r="M880" i="1"/>
  <c r="L880" i="1"/>
  <c r="K880" i="1"/>
  <c r="N880" i="1" s="1"/>
  <c r="P880" i="1" s="1"/>
  <c r="V879" i="1"/>
  <c r="U879" i="1"/>
  <c r="W879" i="1" s="1"/>
  <c r="T879" i="1"/>
  <c r="S879" i="1"/>
  <c r="M879" i="1"/>
  <c r="L879" i="1"/>
  <c r="K879" i="1"/>
  <c r="V878" i="1"/>
  <c r="U878" i="1"/>
  <c r="W878" i="1" s="1"/>
  <c r="T878" i="1"/>
  <c r="S878" i="1"/>
  <c r="M878" i="1"/>
  <c r="L878" i="1"/>
  <c r="K878" i="1"/>
  <c r="N878" i="1" s="1"/>
  <c r="P878" i="1" s="1"/>
  <c r="V877" i="1"/>
  <c r="U877" i="1"/>
  <c r="W877" i="1" s="1"/>
  <c r="T877" i="1"/>
  <c r="S877" i="1"/>
  <c r="M877" i="1"/>
  <c r="L877" i="1"/>
  <c r="K877" i="1"/>
  <c r="N877" i="1" s="1"/>
  <c r="P877" i="1" s="1"/>
  <c r="V876" i="1"/>
  <c r="U876" i="1"/>
  <c r="W876" i="1" s="1"/>
  <c r="T876" i="1"/>
  <c r="S876" i="1"/>
  <c r="M876" i="1"/>
  <c r="L876" i="1"/>
  <c r="K876" i="1"/>
  <c r="N876" i="1" s="1"/>
  <c r="P876" i="1" s="1"/>
  <c r="U875" i="1"/>
  <c r="W875" i="1" s="1"/>
  <c r="T875" i="1"/>
  <c r="S875" i="1"/>
  <c r="P875" i="1"/>
  <c r="M875" i="1"/>
  <c r="L875" i="1"/>
  <c r="K875" i="1"/>
  <c r="N875" i="1" s="1"/>
  <c r="U874" i="1"/>
  <c r="W874" i="1" s="1"/>
  <c r="T874" i="1"/>
  <c r="S874" i="1"/>
  <c r="M874" i="1"/>
  <c r="L874" i="1"/>
  <c r="K874" i="1"/>
  <c r="V873" i="1"/>
  <c r="U873" i="1"/>
  <c r="W873" i="1" s="1"/>
  <c r="T873" i="1"/>
  <c r="S873" i="1"/>
  <c r="M873" i="1"/>
  <c r="L873" i="1"/>
  <c r="K873" i="1"/>
  <c r="N873" i="1" s="1"/>
  <c r="U872" i="1"/>
  <c r="W872" i="1" s="1"/>
  <c r="T872" i="1"/>
  <c r="S872" i="1"/>
  <c r="P872" i="1"/>
  <c r="M872" i="1"/>
  <c r="L872" i="1"/>
  <c r="K872" i="1"/>
  <c r="N872" i="1" s="1"/>
  <c r="U871" i="1"/>
  <c r="W871" i="1" s="1"/>
  <c r="T871" i="1"/>
  <c r="S871" i="1"/>
  <c r="P871" i="1"/>
  <c r="M871" i="1"/>
  <c r="L871" i="1"/>
  <c r="K871" i="1"/>
  <c r="N871" i="1" s="1"/>
  <c r="U870" i="1"/>
  <c r="W870" i="1" s="1"/>
  <c r="T870" i="1"/>
  <c r="S870" i="1"/>
  <c r="M870" i="1"/>
  <c r="L870" i="1"/>
  <c r="K870" i="1"/>
  <c r="V869" i="1"/>
  <c r="U869" i="1"/>
  <c r="W869" i="1" s="1"/>
  <c r="T869" i="1"/>
  <c r="S869" i="1"/>
  <c r="M869" i="1"/>
  <c r="L869" i="1"/>
  <c r="K869" i="1"/>
  <c r="N869" i="1" s="1"/>
  <c r="U868" i="1"/>
  <c r="W868" i="1" s="1"/>
  <c r="T868" i="1"/>
  <c r="S868" i="1"/>
  <c r="P868" i="1"/>
  <c r="M868" i="1"/>
  <c r="L868" i="1"/>
  <c r="K868" i="1"/>
  <c r="N868" i="1" s="1"/>
  <c r="U867" i="1"/>
  <c r="W867" i="1" s="1"/>
  <c r="T867" i="1"/>
  <c r="S867" i="1"/>
  <c r="P867" i="1"/>
  <c r="M867" i="1"/>
  <c r="L867" i="1"/>
  <c r="K867" i="1"/>
  <c r="N867" i="1" s="1"/>
  <c r="U866" i="1"/>
  <c r="W866" i="1" s="1"/>
  <c r="T866" i="1"/>
  <c r="S866" i="1"/>
  <c r="M866" i="1"/>
  <c r="L866" i="1"/>
  <c r="K866" i="1"/>
  <c r="V865" i="1"/>
  <c r="U865" i="1"/>
  <c r="W865" i="1" s="1"/>
  <c r="T865" i="1"/>
  <c r="S865" i="1"/>
  <c r="M865" i="1"/>
  <c r="L865" i="1"/>
  <c r="K865" i="1"/>
  <c r="N865" i="1" s="1"/>
  <c r="U864" i="1"/>
  <c r="W864" i="1" s="1"/>
  <c r="T864" i="1"/>
  <c r="S864" i="1"/>
  <c r="P864" i="1"/>
  <c r="M864" i="1"/>
  <c r="L864" i="1"/>
  <c r="K864" i="1"/>
  <c r="N864" i="1" s="1"/>
  <c r="U863" i="1"/>
  <c r="W863" i="1" s="1"/>
  <c r="T863" i="1"/>
  <c r="S863" i="1"/>
  <c r="P863" i="1"/>
  <c r="M863" i="1"/>
  <c r="L863" i="1"/>
  <c r="K863" i="1"/>
  <c r="N863" i="1" s="1"/>
  <c r="U862" i="1"/>
  <c r="W862" i="1" s="1"/>
  <c r="T862" i="1"/>
  <c r="S862" i="1"/>
  <c r="M862" i="1"/>
  <c r="L862" i="1"/>
  <c r="K862" i="1"/>
  <c r="V861" i="1"/>
  <c r="U861" i="1"/>
  <c r="W861" i="1" s="1"/>
  <c r="T861" i="1"/>
  <c r="S861" i="1"/>
  <c r="M861" i="1"/>
  <c r="L861" i="1"/>
  <c r="K861" i="1"/>
  <c r="N861" i="1" s="1"/>
  <c r="U860" i="1"/>
  <c r="W860" i="1" s="1"/>
  <c r="T860" i="1"/>
  <c r="S860" i="1"/>
  <c r="P860" i="1"/>
  <c r="M860" i="1"/>
  <c r="L860" i="1"/>
  <c r="K860" i="1"/>
  <c r="N860" i="1" s="1"/>
  <c r="U859" i="1"/>
  <c r="W859" i="1" s="1"/>
  <c r="T859" i="1"/>
  <c r="S859" i="1"/>
  <c r="P859" i="1"/>
  <c r="M859" i="1"/>
  <c r="L859" i="1"/>
  <c r="K859" i="1"/>
  <c r="N859" i="1" s="1"/>
  <c r="U858" i="1"/>
  <c r="W858" i="1" s="1"/>
  <c r="T858" i="1"/>
  <c r="S858" i="1"/>
  <c r="M858" i="1"/>
  <c r="L858" i="1"/>
  <c r="K858" i="1"/>
  <c r="T857" i="1"/>
  <c r="M857" i="1"/>
  <c r="N857" i="1" s="1"/>
  <c r="L857" i="1"/>
  <c r="K857" i="1"/>
  <c r="U856" i="1"/>
  <c r="V856" i="1" s="1"/>
  <c r="T856" i="1"/>
  <c r="W856" i="1" s="1"/>
  <c r="S856" i="1"/>
  <c r="M856" i="1"/>
  <c r="N856" i="1" s="1"/>
  <c r="L856" i="1"/>
  <c r="K856" i="1"/>
  <c r="U855" i="1"/>
  <c r="V855" i="1" s="1"/>
  <c r="T855" i="1"/>
  <c r="W855" i="1" s="1"/>
  <c r="S855" i="1"/>
  <c r="M855" i="1"/>
  <c r="N855" i="1" s="1"/>
  <c r="L855" i="1"/>
  <c r="K855" i="1"/>
  <c r="W854" i="1"/>
  <c r="U854" i="1"/>
  <c r="V854" i="1" s="1"/>
  <c r="T854" i="1"/>
  <c r="S854" i="1"/>
  <c r="N854" i="1"/>
  <c r="M854" i="1"/>
  <c r="L854" i="1"/>
  <c r="K854" i="1"/>
  <c r="W853" i="1"/>
  <c r="U853" i="1"/>
  <c r="V853" i="1" s="1"/>
  <c r="T853" i="1"/>
  <c r="S853" i="1"/>
  <c r="M853" i="1"/>
  <c r="N853" i="1" s="1"/>
  <c r="L853" i="1"/>
  <c r="K853" i="1"/>
  <c r="U852" i="1"/>
  <c r="V852" i="1" s="1"/>
  <c r="T852" i="1"/>
  <c r="W852" i="1" s="1"/>
  <c r="S852" i="1"/>
  <c r="M852" i="1"/>
  <c r="N852" i="1" s="1"/>
  <c r="L852" i="1"/>
  <c r="K852" i="1"/>
  <c r="U851" i="1"/>
  <c r="V851" i="1" s="1"/>
  <c r="T851" i="1"/>
  <c r="W851" i="1" s="1"/>
  <c r="S851" i="1"/>
  <c r="M851" i="1"/>
  <c r="N851" i="1" s="1"/>
  <c r="L851" i="1"/>
  <c r="K851" i="1"/>
  <c r="W850" i="1"/>
  <c r="U850" i="1"/>
  <c r="V850" i="1" s="1"/>
  <c r="T850" i="1"/>
  <c r="S850" i="1"/>
  <c r="N850" i="1"/>
  <c r="M850" i="1"/>
  <c r="L850" i="1"/>
  <c r="K850" i="1"/>
  <c r="W849" i="1"/>
  <c r="U849" i="1"/>
  <c r="V849" i="1" s="1"/>
  <c r="T849" i="1"/>
  <c r="S849" i="1"/>
  <c r="M849" i="1"/>
  <c r="N849" i="1" s="1"/>
  <c r="L849" i="1"/>
  <c r="K849" i="1"/>
  <c r="U848" i="1"/>
  <c r="V848" i="1" s="1"/>
  <c r="T848" i="1"/>
  <c r="W848" i="1" s="1"/>
  <c r="S848" i="1"/>
  <c r="M848" i="1"/>
  <c r="N848" i="1" s="1"/>
  <c r="L848" i="1"/>
  <c r="K848" i="1"/>
  <c r="U847" i="1"/>
  <c r="V847" i="1" s="1"/>
  <c r="T847" i="1"/>
  <c r="W847" i="1" s="1"/>
  <c r="S847" i="1"/>
  <c r="M847" i="1"/>
  <c r="N847" i="1" s="1"/>
  <c r="L847" i="1"/>
  <c r="K847" i="1"/>
  <c r="W846" i="1"/>
  <c r="U846" i="1"/>
  <c r="V846" i="1" s="1"/>
  <c r="T846" i="1"/>
  <c r="S846" i="1"/>
  <c r="N846" i="1"/>
  <c r="M846" i="1"/>
  <c r="L846" i="1"/>
  <c r="K846" i="1"/>
  <c r="W845" i="1"/>
  <c r="U845" i="1"/>
  <c r="V845" i="1" s="1"/>
  <c r="T845" i="1"/>
  <c r="S845" i="1"/>
  <c r="M845" i="1"/>
  <c r="N845" i="1" s="1"/>
  <c r="L845" i="1"/>
  <c r="K845" i="1"/>
  <c r="U844" i="1"/>
  <c r="V844" i="1" s="1"/>
  <c r="T844" i="1"/>
  <c r="W844" i="1" s="1"/>
  <c r="S844" i="1"/>
  <c r="M844" i="1"/>
  <c r="N844" i="1" s="1"/>
  <c r="L844" i="1"/>
  <c r="K844" i="1"/>
  <c r="U843" i="1"/>
  <c r="V843" i="1" s="1"/>
  <c r="T843" i="1"/>
  <c r="W843" i="1" s="1"/>
  <c r="S843" i="1"/>
  <c r="M843" i="1"/>
  <c r="N843" i="1" s="1"/>
  <c r="L843" i="1"/>
  <c r="K843" i="1"/>
  <c r="W842" i="1"/>
  <c r="U842" i="1"/>
  <c r="V842" i="1" s="1"/>
  <c r="T842" i="1"/>
  <c r="S842" i="1"/>
  <c r="N842" i="1"/>
  <c r="M842" i="1"/>
  <c r="L842" i="1"/>
  <c r="K842" i="1"/>
  <c r="S841" i="1"/>
  <c r="M841" i="1"/>
  <c r="L841" i="1"/>
  <c r="N841" i="1" s="1"/>
  <c r="P841" i="1" s="1"/>
  <c r="K841" i="1"/>
  <c r="J841" i="1"/>
  <c r="S840" i="1"/>
  <c r="M840" i="1"/>
  <c r="L840" i="1"/>
  <c r="K840" i="1"/>
  <c r="J840" i="1"/>
  <c r="S839" i="1"/>
  <c r="M839" i="1"/>
  <c r="L839" i="1"/>
  <c r="N839" i="1" s="1"/>
  <c r="P839" i="1" s="1"/>
  <c r="K839" i="1"/>
  <c r="J839" i="1"/>
  <c r="S838" i="1"/>
  <c r="M838" i="1"/>
  <c r="L838" i="1"/>
  <c r="K838" i="1"/>
  <c r="J838" i="1"/>
  <c r="S837" i="1"/>
  <c r="M837" i="1"/>
  <c r="L837" i="1"/>
  <c r="N837" i="1" s="1"/>
  <c r="P837" i="1" s="1"/>
  <c r="K837" i="1"/>
  <c r="J837" i="1"/>
  <c r="S836" i="1"/>
  <c r="M836" i="1"/>
  <c r="L836" i="1"/>
  <c r="K836" i="1"/>
  <c r="J836" i="1"/>
  <c r="S835" i="1"/>
  <c r="M835" i="1"/>
  <c r="L835" i="1"/>
  <c r="N835" i="1" s="1"/>
  <c r="P835" i="1" s="1"/>
  <c r="K835" i="1"/>
  <c r="J835" i="1"/>
  <c r="S834" i="1"/>
  <c r="M834" i="1"/>
  <c r="L834" i="1"/>
  <c r="K834" i="1"/>
  <c r="J834" i="1"/>
  <c r="S833" i="1"/>
  <c r="M833" i="1"/>
  <c r="L833" i="1"/>
  <c r="N833" i="1" s="1"/>
  <c r="P833" i="1" s="1"/>
  <c r="K833" i="1"/>
  <c r="J833" i="1"/>
  <c r="S832" i="1"/>
  <c r="M832" i="1"/>
  <c r="L832" i="1"/>
  <c r="K832" i="1"/>
  <c r="J832" i="1"/>
  <c r="S831" i="1"/>
  <c r="M831" i="1"/>
  <c r="L831" i="1"/>
  <c r="N831" i="1" s="1"/>
  <c r="P831" i="1" s="1"/>
  <c r="K831" i="1"/>
  <c r="J831" i="1"/>
  <c r="S830" i="1"/>
  <c r="N830" i="1"/>
  <c r="P830" i="1" s="1"/>
  <c r="M830" i="1"/>
  <c r="L830" i="1"/>
  <c r="K830" i="1"/>
  <c r="J830" i="1"/>
  <c r="S829" i="1"/>
  <c r="M829" i="1"/>
  <c r="L829" i="1"/>
  <c r="K829" i="1"/>
  <c r="N829" i="1" s="1"/>
  <c r="J829" i="1"/>
  <c r="S828" i="1"/>
  <c r="M828" i="1"/>
  <c r="L828" i="1"/>
  <c r="K828" i="1"/>
  <c r="N828" i="1" s="1"/>
  <c r="J828" i="1"/>
  <c r="S827" i="1"/>
  <c r="M827" i="1"/>
  <c r="L827" i="1"/>
  <c r="K827" i="1"/>
  <c r="N827" i="1" s="1"/>
  <c r="J827" i="1"/>
  <c r="S826" i="1"/>
  <c r="M826" i="1"/>
  <c r="L826" i="1"/>
  <c r="K826" i="1"/>
  <c r="N826" i="1" s="1"/>
  <c r="J826" i="1"/>
  <c r="S825" i="1"/>
  <c r="M825" i="1"/>
  <c r="L825" i="1"/>
  <c r="K825" i="1"/>
  <c r="N825" i="1" s="1"/>
  <c r="J825" i="1"/>
  <c r="S824" i="1"/>
  <c r="M824" i="1"/>
  <c r="L824" i="1"/>
  <c r="K824" i="1"/>
  <c r="N824" i="1" s="1"/>
  <c r="J824" i="1"/>
  <c r="S823" i="1"/>
  <c r="M823" i="1"/>
  <c r="L823" i="1"/>
  <c r="K823" i="1"/>
  <c r="N823" i="1" s="1"/>
  <c r="J823" i="1"/>
  <c r="S822" i="1"/>
  <c r="M822" i="1"/>
  <c r="L822" i="1"/>
  <c r="K822" i="1"/>
  <c r="N822" i="1" s="1"/>
  <c r="J822" i="1"/>
  <c r="S821" i="1"/>
  <c r="M821" i="1"/>
  <c r="L821" i="1"/>
  <c r="K821" i="1"/>
  <c r="N821" i="1" s="1"/>
  <c r="J821" i="1"/>
  <c r="S820" i="1"/>
  <c r="M820" i="1"/>
  <c r="L820" i="1"/>
  <c r="K820" i="1"/>
  <c r="N820" i="1" s="1"/>
  <c r="J820" i="1"/>
  <c r="S819" i="1"/>
  <c r="M819" i="1"/>
  <c r="L819" i="1"/>
  <c r="K819" i="1"/>
  <c r="N819" i="1" s="1"/>
  <c r="J819" i="1"/>
  <c r="S818" i="1"/>
  <c r="M818" i="1"/>
  <c r="L818" i="1"/>
  <c r="K818" i="1"/>
  <c r="N818" i="1" s="1"/>
  <c r="J818" i="1"/>
  <c r="S817" i="1"/>
  <c r="M817" i="1"/>
  <c r="L817" i="1"/>
  <c r="K817" i="1"/>
  <c r="N817" i="1" s="1"/>
  <c r="J817" i="1"/>
  <c r="S816" i="1"/>
  <c r="M816" i="1"/>
  <c r="L816" i="1"/>
  <c r="K816" i="1"/>
  <c r="N816" i="1" s="1"/>
  <c r="J816" i="1"/>
  <c r="S815" i="1"/>
  <c r="M815" i="1"/>
  <c r="L815" i="1"/>
  <c r="K815" i="1"/>
  <c r="N815" i="1" s="1"/>
  <c r="J815" i="1"/>
  <c r="S814" i="1"/>
  <c r="M814" i="1"/>
  <c r="L814" i="1"/>
  <c r="K814" i="1"/>
  <c r="N814" i="1" s="1"/>
  <c r="J814" i="1"/>
  <c r="S813" i="1"/>
  <c r="M813" i="1"/>
  <c r="L813" i="1"/>
  <c r="K813" i="1"/>
  <c r="N813" i="1" s="1"/>
  <c r="J813" i="1"/>
  <c r="S812" i="1"/>
  <c r="M812" i="1"/>
  <c r="L812" i="1"/>
  <c r="K812" i="1"/>
  <c r="N812" i="1" s="1"/>
  <c r="J812" i="1"/>
  <c r="S811" i="1"/>
  <c r="M811" i="1"/>
  <c r="L811" i="1"/>
  <c r="K811" i="1"/>
  <c r="N811" i="1" s="1"/>
  <c r="J811" i="1"/>
  <c r="S810" i="1"/>
  <c r="M810" i="1"/>
  <c r="L810" i="1"/>
  <c r="K810" i="1"/>
  <c r="N810" i="1" s="1"/>
  <c r="J810" i="1"/>
  <c r="S809" i="1"/>
  <c r="M809" i="1"/>
  <c r="L809" i="1"/>
  <c r="K809" i="1"/>
  <c r="N809" i="1" s="1"/>
  <c r="J809" i="1"/>
  <c r="S808" i="1"/>
  <c r="M808" i="1"/>
  <c r="L808" i="1"/>
  <c r="K808" i="1"/>
  <c r="N808" i="1" s="1"/>
  <c r="J808" i="1"/>
  <c r="S807" i="1"/>
  <c r="M807" i="1"/>
  <c r="L807" i="1"/>
  <c r="K807" i="1"/>
  <c r="N807" i="1" s="1"/>
  <c r="J807" i="1"/>
  <c r="S806" i="1"/>
  <c r="M806" i="1"/>
  <c r="L806" i="1"/>
  <c r="K806" i="1"/>
  <c r="N806" i="1" s="1"/>
  <c r="J806" i="1"/>
  <c r="S805" i="1"/>
  <c r="M805" i="1"/>
  <c r="L805" i="1"/>
  <c r="K805" i="1"/>
  <c r="N805" i="1" s="1"/>
  <c r="J805" i="1"/>
  <c r="S804" i="1"/>
  <c r="M804" i="1"/>
  <c r="L804" i="1"/>
  <c r="K804" i="1"/>
  <c r="N804" i="1" s="1"/>
  <c r="J804" i="1"/>
  <c r="S803" i="1"/>
  <c r="M803" i="1"/>
  <c r="L803" i="1"/>
  <c r="K803" i="1"/>
  <c r="N803" i="1" s="1"/>
  <c r="J803" i="1"/>
  <c r="S802" i="1"/>
  <c r="M802" i="1"/>
  <c r="L802" i="1"/>
  <c r="K802" i="1"/>
  <c r="N802" i="1" s="1"/>
  <c r="J802" i="1"/>
  <c r="S801" i="1"/>
  <c r="M801" i="1"/>
  <c r="L801" i="1"/>
  <c r="K801" i="1"/>
  <c r="N801" i="1" s="1"/>
  <c r="J801" i="1"/>
  <c r="S800" i="1"/>
  <c r="M800" i="1"/>
  <c r="L800" i="1"/>
  <c r="K800" i="1"/>
  <c r="N800" i="1" s="1"/>
  <c r="J800" i="1"/>
  <c r="S799" i="1"/>
  <c r="M799" i="1"/>
  <c r="L799" i="1"/>
  <c r="K799" i="1"/>
  <c r="N799" i="1" s="1"/>
  <c r="J799" i="1"/>
  <c r="S798" i="1"/>
  <c r="M798" i="1"/>
  <c r="L798" i="1"/>
  <c r="K798" i="1"/>
  <c r="N798" i="1" s="1"/>
  <c r="J798" i="1"/>
  <c r="S797" i="1"/>
  <c r="M797" i="1"/>
  <c r="L797" i="1"/>
  <c r="K797" i="1"/>
  <c r="N797" i="1" s="1"/>
  <c r="J797" i="1"/>
  <c r="S796" i="1"/>
  <c r="M796" i="1"/>
  <c r="L796" i="1"/>
  <c r="K796" i="1"/>
  <c r="N796" i="1" s="1"/>
  <c r="J796" i="1"/>
  <c r="S795" i="1"/>
  <c r="M795" i="1"/>
  <c r="L795" i="1"/>
  <c r="K795" i="1"/>
  <c r="N795" i="1" s="1"/>
  <c r="J795" i="1"/>
  <c r="S794" i="1"/>
  <c r="M794" i="1"/>
  <c r="L794" i="1"/>
  <c r="K794" i="1"/>
  <c r="N794" i="1" s="1"/>
  <c r="J794" i="1"/>
  <c r="S793" i="1"/>
  <c r="M793" i="1"/>
  <c r="L793" i="1"/>
  <c r="K793" i="1"/>
  <c r="N793" i="1" s="1"/>
  <c r="J793" i="1"/>
  <c r="S792" i="1"/>
  <c r="M792" i="1"/>
  <c r="L792" i="1"/>
  <c r="K792" i="1"/>
  <c r="N792" i="1" s="1"/>
  <c r="J792" i="1"/>
  <c r="S791" i="1"/>
  <c r="M791" i="1"/>
  <c r="L791" i="1"/>
  <c r="K791" i="1"/>
  <c r="N791" i="1" s="1"/>
  <c r="J791" i="1"/>
  <c r="S790" i="1"/>
  <c r="M790" i="1"/>
  <c r="L790" i="1"/>
  <c r="K790" i="1"/>
  <c r="N790" i="1" s="1"/>
  <c r="J790" i="1"/>
  <c r="S789" i="1"/>
  <c r="M789" i="1"/>
  <c r="L789" i="1"/>
  <c r="K789" i="1"/>
  <c r="N789" i="1" s="1"/>
  <c r="J789" i="1"/>
  <c r="S788" i="1"/>
  <c r="M788" i="1"/>
  <c r="L788" i="1"/>
  <c r="K788" i="1"/>
  <c r="N788" i="1" s="1"/>
  <c r="J788" i="1"/>
  <c r="S787" i="1"/>
  <c r="M787" i="1"/>
  <c r="L787" i="1"/>
  <c r="K787" i="1"/>
  <c r="N787" i="1" s="1"/>
  <c r="J787" i="1"/>
  <c r="S786" i="1"/>
  <c r="M786" i="1"/>
  <c r="L786" i="1"/>
  <c r="K786" i="1"/>
  <c r="N786" i="1" s="1"/>
  <c r="J786" i="1"/>
  <c r="S785" i="1"/>
  <c r="M785" i="1"/>
  <c r="L785" i="1"/>
  <c r="K785" i="1"/>
  <c r="N785" i="1" s="1"/>
  <c r="J785" i="1"/>
  <c r="S784" i="1"/>
  <c r="M784" i="1"/>
  <c r="L784" i="1"/>
  <c r="K784" i="1"/>
  <c r="N784" i="1" s="1"/>
  <c r="J784" i="1"/>
  <c r="S783" i="1"/>
  <c r="M783" i="1"/>
  <c r="L783" i="1"/>
  <c r="K783" i="1"/>
  <c r="N783" i="1" s="1"/>
  <c r="J783" i="1"/>
  <c r="S782" i="1"/>
  <c r="M782" i="1"/>
  <c r="L782" i="1"/>
  <c r="K782" i="1"/>
  <c r="N782" i="1" s="1"/>
  <c r="J782" i="1"/>
  <c r="S781" i="1"/>
  <c r="M781" i="1"/>
  <c r="L781" i="1"/>
  <c r="K781" i="1"/>
  <c r="N781" i="1" s="1"/>
  <c r="J781" i="1"/>
  <c r="S780" i="1"/>
  <c r="M780" i="1"/>
  <c r="L780" i="1"/>
  <c r="K780" i="1"/>
  <c r="N780" i="1" s="1"/>
  <c r="J780" i="1"/>
  <c r="S779" i="1"/>
  <c r="M779" i="1"/>
  <c r="L779" i="1"/>
  <c r="K779" i="1"/>
  <c r="N779" i="1" s="1"/>
  <c r="J779" i="1"/>
  <c r="S778" i="1"/>
  <c r="M778" i="1"/>
  <c r="L778" i="1"/>
  <c r="K778" i="1"/>
  <c r="N778" i="1" s="1"/>
  <c r="J778" i="1"/>
  <c r="S777" i="1"/>
  <c r="M777" i="1"/>
  <c r="L777" i="1"/>
  <c r="K777" i="1"/>
  <c r="N777" i="1" s="1"/>
  <c r="J777" i="1"/>
  <c r="S776" i="1"/>
  <c r="M776" i="1"/>
  <c r="L776" i="1"/>
  <c r="K776" i="1"/>
  <c r="N776" i="1" s="1"/>
  <c r="J776" i="1"/>
  <c r="S775" i="1"/>
  <c r="M775" i="1"/>
  <c r="L775" i="1"/>
  <c r="K775" i="1"/>
  <c r="N775" i="1" s="1"/>
  <c r="J775" i="1"/>
  <c r="S774" i="1"/>
  <c r="M774" i="1"/>
  <c r="L774" i="1"/>
  <c r="K774" i="1"/>
  <c r="N774" i="1" s="1"/>
  <c r="J774" i="1"/>
  <c r="S773" i="1"/>
  <c r="M773" i="1"/>
  <c r="L773" i="1"/>
  <c r="K773" i="1"/>
  <c r="N773" i="1" s="1"/>
  <c r="J773" i="1"/>
  <c r="S772" i="1"/>
  <c r="M772" i="1"/>
  <c r="L772" i="1"/>
  <c r="K772" i="1"/>
  <c r="N772" i="1" s="1"/>
  <c r="J772" i="1"/>
  <c r="S771" i="1"/>
  <c r="M771" i="1"/>
  <c r="L771" i="1"/>
  <c r="K771" i="1"/>
  <c r="N771" i="1" s="1"/>
  <c r="J771" i="1"/>
  <c r="S770" i="1"/>
  <c r="M770" i="1"/>
  <c r="L770" i="1"/>
  <c r="K770" i="1"/>
  <c r="N770" i="1" s="1"/>
  <c r="J770" i="1"/>
  <c r="S769" i="1"/>
  <c r="M769" i="1"/>
  <c r="L769" i="1"/>
  <c r="K769" i="1"/>
  <c r="N769" i="1" s="1"/>
  <c r="J769" i="1"/>
  <c r="S768" i="1"/>
  <c r="M768" i="1"/>
  <c r="L768" i="1"/>
  <c r="K768" i="1"/>
  <c r="N768" i="1" s="1"/>
  <c r="J768" i="1"/>
  <c r="S767" i="1"/>
  <c r="M767" i="1"/>
  <c r="L767" i="1"/>
  <c r="K767" i="1"/>
  <c r="N767" i="1" s="1"/>
  <c r="J767" i="1"/>
  <c r="S766" i="1"/>
  <c r="M766" i="1"/>
  <c r="L766" i="1"/>
  <c r="K766" i="1"/>
  <c r="N766" i="1" s="1"/>
  <c r="J766" i="1"/>
  <c r="S765" i="1"/>
  <c r="M765" i="1"/>
  <c r="L765" i="1"/>
  <c r="K765" i="1"/>
  <c r="N765" i="1" s="1"/>
  <c r="J765" i="1"/>
  <c r="S764" i="1"/>
  <c r="M764" i="1"/>
  <c r="L764" i="1"/>
  <c r="K764" i="1"/>
  <c r="N764" i="1" s="1"/>
  <c r="J764" i="1"/>
  <c r="S763" i="1"/>
  <c r="M763" i="1"/>
  <c r="L763" i="1"/>
  <c r="K763" i="1"/>
  <c r="N763" i="1" s="1"/>
  <c r="J763" i="1"/>
  <c r="S762" i="1"/>
  <c r="M762" i="1"/>
  <c r="L762" i="1"/>
  <c r="K762" i="1"/>
  <c r="N762" i="1" s="1"/>
  <c r="J762" i="1"/>
  <c r="S761" i="1"/>
  <c r="M761" i="1"/>
  <c r="L761" i="1"/>
  <c r="K761" i="1"/>
  <c r="N761" i="1" s="1"/>
  <c r="J761" i="1"/>
  <c r="S760" i="1"/>
  <c r="M760" i="1"/>
  <c r="L760" i="1"/>
  <c r="K760" i="1"/>
  <c r="N760" i="1" s="1"/>
  <c r="J760" i="1"/>
  <c r="S759" i="1"/>
  <c r="M759" i="1"/>
  <c r="L759" i="1"/>
  <c r="K759" i="1"/>
  <c r="N759" i="1" s="1"/>
  <c r="J759" i="1"/>
  <c r="S758" i="1"/>
  <c r="M758" i="1"/>
  <c r="L758" i="1"/>
  <c r="K758" i="1"/>
  <c r="N758" i="1" s="1"/>
  <c r="J758" i="1"/>
  <c r="S757" i="1"/>
  <c r="M757" i="1"/>
  <c r="L757" i="1"/>
  <c r="K757" i="1"/>
  <c r="N757" i="1" s="1"/>
  <c r="J757" i="1"/>
  <c r="S756" i="1"/>
  <c r="M756" i="1"/>
  <c r="L756" i="1"/>
  <c r="K756" i="1"/>
  <c r="N756" i="1" s="1"/>
  <c r="J756" i="1"/>
  <c r="S755" i="1"/>
  <c r="M755" i="1"/>
  <c r="L755" i="1"/>
  <c r="K755" i="1"/>
  <c r="N755" i="1" s="1"/>
  <c r="J755" i="1"/>
  <c r="S754" i="1"/>
  <c r="M754" i="1"/>
  <c r="L754" i="1"/>
  <c r="K754" i="1"/>
  <c r="N754" i="1" s="1"/>
  <c r="J754" i="1"/>
  <c r="S753" i="1"/>
  <c r="M753" i="1"/>
  <c r="L753" i="1"/>
  <c r="K753" i="1"/>
  <c r="N753" i="1" s="1"/>
  <c r="J753" i="1"/>
  <c r="S752" i="1"/>
  <c r="M752" i="1"/>
  <c r="L752" i="1"/>
  <c r="K752" i="1"/>
  <c r="N752" i="1" s="1"/>
  <c r="J752" i="1"/>
  <c r="S751" i="1"/>
  <c r="M751" i="1"/>
  <c r="L751" i="1"/>
  <c r="K751" i="1"/>
  <c r="N751" i="1" s="1"/>
  <c r="J751" i="1"/>
  <c r="S750" i="1"/>
  <c r="M750" i="1"/>
  <c r="L750" i="1"/>
  <c r="K750" i="1"/>
  <c r="N750" i="1" s="1"/>
  <c r="J750" i="1"/>
  <c r="S749" i="1"/>
  <c r="M749" i="1"/>
  <c r="L749" i="1"/>
  <c r="K749" i="1"/>
  <c r="N749" i="1" s="1"/>
  <c r="J749" i="1"/>
  <c r="S748" i="1"/>
  <c r="M748" i="1"/>
  <c r="L748" i="1"/>
  <c r="K748" i="1"/>
  <c r="N748" i="1" s="1"/>
  <c r="J748" i="1"/>
  <c r="S747" i="1"/>
  <c r="M747" i="1"/>
  <c r="L747" i="1"/>
  <c r="K747" i="1"/>
  <c r="N747" i="1" s="1"/>
  <c r="J747" i="1"/>
  <c r="S746" i="1"/>
  <c r="M746" i="1"/>
  <c r="L746" i="1"/>
  <c r="K746" i="1"/>
  <c r="N746" i="1" s="1"/>
  <c r="J746" i="1"/>
  <c r="S745" i="1"/>
  <c r="M745" i="1"/>
  <c r="L745" i="1"/>
  <c r="K745" i="1"/>
  <c r="N745" i="1" s="1"/>
  <c r="J745" i="1"/>
  <c r="S744" i="1"/>
  <c r="M744" i="1"/>
  <c r="L744" i="1"/>
  <c r="K744" i="1"/>
  <c r="N744" i="1" s="1"/>
  <c r="J744" i="1"/>
  <c r="S743" i="1"/>
  <c r="M743" i="1"/>
  <c r="L743" i="1"/>
  <c r="K743" i="1"/>
  <c r="N743" i="1" s="1"/>
  <c r="J743" i="1"/>
  <c r="S742" i="1"/>
  <c r="M742" i="1"/>
  <c r="L742" i="1"/>
  <c r="K742" i="1"/>
  <c r="N742" i="1" s="1"/>
  <c r="J742" i="1"/>
  <c r="S741" i="1"/>
  <c r="M741" i="1"/>
  <c r="L741" i="1"/>
  <c r="K741" i="1"/>
  <c r="N741" i="1" s="1"/>
  <c r="J741" i="1"/>
  <c r="S740" i="1"/>
  <c r="M740" i="1"/>
  <c r="L740" i="1"/>
  <c r="K740" i="1"/>
  <c r="N740" i="1" s="1"/>
  <c r="J740" i="1"/>
  <c r="S739" i="1"/>
  <c r="M739" i="1"/>
  <c r="L739" i="1"/>
  <c r="K739" i="1"/>
  <c r="N739" i="1" s="1"/>
  <c r="J739" i="1"/>
  <c r="S738" i="1"/>
  <c r="M738" i="1"/>
  <c r="L738" i="1"/>
  <c r="K738" i="1"/>
  <c r="N738" i="1" s="1"/>
  <c r="J738" i="1"/>
  <c r="S737" i="1"/>
  <c r="M737" i="1"/>
  <c r="L737" i="1"/>
  <c r="K737" i="1"/>
  <c r="N737" i="1" s="1"/>
  <c r="J737" i="1"/>
  <c r="S736" i="1"/>
  <c r="M736" i="1"/>
  <c r="L736" i="1"/>
  <c r="K736" i="1"/>
  <c r="N736" i="1" s="1"/>
  <c r="J736" i="1"/>
  <c r="S735" i="1"/>
  <c r="M735" i="1"/>
  <c r="L735" i="1"/>
  <c r="K735" i="1"/>
  <c r="N735" i="1" s="1"/>
  <c r="J735" i="1"/>
  <c r="S734" i="1"/>
  <c r="M734" i="1"/>
  <c r="L734" i="1"/>
  <c r="K734" i="1"/>
  <c r="N734" i="1" s="1"/>
  <c r="J734" i="1"/>
  <c r="S733" i="1"/>
  <c r="M733" i="1"/>
  <c r="L733" i="1"/>
  <c r="K733" i="1"/>
  <c r="N733" i="1" s="1"/>
  <c r="J733" i="1"/>
  <c r="S732" i="1"/>
  <c r="M732" i="1"/>
  <c r="L732" i="1"/>
  <c r="K732" i="1"/>
  <c r="N732" i="1" s="1"/>
  <c r="J732" i="1"/>
  <c r="S731" i="1"/>
  <c r="M731" i="1"/>
  <c r="L731" i="1"/>
  <c r="K731" i="1"/>
  <c r="N731" i="1" s="1"/>
  <c r="J731" i="1"/>
  <c r="S730" i="1"/>
  <c r="M730" i="1"/>
  <c r="L730" i="1"/>
  <c r="K730" i="1"/>
  <c r="N730" i="1" s="1"/>
  <c r="J730" i="1"/>
  <c r="S729" i="1"/>
  <c r="M729" i="1"/>
  <c r="L729" i="1"/>
  <c r="K729" i="1"/>
  <c r="N729" i="1" s="1"/>
  <c r="J729" i="1"/>
  <c r="S728" i="1"/>
  <c r="M728" i="1"/>
  <c r="L728" i="1"/>
  <c r="K728" i="1"/>
  <c r="N728" i="1" s="1"/>
  <c r="J728" i="1"/>
  <c r="S727" i="1"/>
  <c r="M727" i="1"/>
  <c r="L727" i="1"/>
  <c r="K727" i="1"/>
  <c r="N727" i="1" s="1"/>
  <c r="J727" i="1"/>
  <c r="S726" i="1"/>
  <c r="M726" i="1"/>
  <c r="L726" i="1"/>
  <c r="K726" i="1"/>
  <c r="N726" i="1" s="1"/>
  <c r="J726" i="1"/>
  <c r="S725" i="1"/>
  <c r="M725" i="1"/>
  <c r="L725" i="1"/>
  <c r="K725" i="1"/>
  <c r="N725" i="1" s="1"/>
  <c r="J725" i="1"/>
  <c r="S724" i="1"/>
  <c r="M724" i="1"/>
  <c r="L724" i="1"/>
  <c r="K724" i="1"/>
  <c r="N724" i="1" s="1"/>
  <c r="J724" i="1"/>
  <c r="S723" i="1"/>
  <c r="M723" i="1"/>
  <c r="L723" i="1"/>
  <c r="K723" i="1"/>
  <c r="N723" i="1" s="1"/>
  <c r="J723" i="1"/>
  <c r="S722" i="1"/>
  <c r="M722" i="1"/>
  <c r="L722" i="1"/>
  <c r="K722" i="1"/>
  <c r="N722" i="1" s="1"/>
  <c r="J722" i="1"/>
  <c r="W721" i="1"/>
  <c r="V721" i="1"/>
  <c r="U721" i="1"/>
  <c r="T721" i="1"/>
  <c r="S721" i="1"/>
  <c r="M721" i="1"/>
  <c r="L721" i="1"/>
  <c r="K721" i="1"/>
  <c r="N721" i="1" s="1"/>
  <c r="W720" i="1"/>
  <c r="V720" i="1"/>
  <c r="U720" i="1"/>
  <c r="T720" i="1"/>
  <c r="S720" i="1"/>
  <c r="M720" i="1"/>
  <c r="L720" i="1"/>
  <c r="K720" i="1"/>
  <c r="N720" i="1" s="1"/>
  <c r="W719" i="1"/>
  <c r="V719" i="1"/>
  <c r="U719" i="1"/>
  <c r="T719" i="1"/>
  <c r="S719" i="1"/>
  <c r="M719" i="1"/>
  <c r="L719" i="1"/>
  <c r="K719" i="1"/>
  <c r="N719" i="1" s="1"/>
  <c r="W718" i="1"/>
  <c r="V718" i="1"/>
  <c r="U718" i="1"/>
  <c r="T718" i="1"/>
  <c r="S718" i="1"/>
  <c r="M718" i="1"/>
  <c r="L718" i="1"/>
  <c r="K718" i="1"/>
  <c r="N718" i="1" s="1"/>
  <c r="W717" i="1"/>
  <c r="V717" i="1"/>
  <c r="U717" i="1"/>
  <c r="T717" i="1"/>
  <c r="S717" i="1"/>
  <c r="M717" i="1"/>
  <c r="L717" i="1"/>
  <c r="K717" i="1"/>
  <c r="N717" i="1" s="1"/>
  <c r="W716" i="1"/>
  <c r="V716" i="1"/>
  <c r="U716" i="1"/>
  <c r="T716" i="1"/>
  <c r="S716" i="1"/>
  <c r="M716" i="1"/>
  <c r="L716" i="1"/>
  <c r="K716" i="1"/>
  <c r="N716" i="1" s="1"/>
  <c r="W715" i="1"/>
  <c r="V715" i="1"/>
  <c r="U715" i="1"/>
  <c r="T715" i="1"/>
  <c r="S715" i="1"/>
  <c r="M715" i="1"/>
  <c r="L715" i="1"/>
  <c r="K715" i="1"/>
  <c r="N715" i="1" s="1"/>
  <c r="W714" i="1"/>
  <c r="V714" i="1"/>
  <c r="U714" i="1"/>
  <c r="T714" i="1"/>
  <c r="S714" i="1"/>
  <c r="M714" i="1"/>
  <c r="L714" i="1"/>
  <c r="K714" i="1"/>
  <c r="N714" i="1" s="1"/>
  <c r="W713" i="1"/>
  <c r="V713" i="1"/>
  <c r="U713" i="1"/>
  <c r="T713" i="1"/>
  <c r="S713" i="1"/>
  <c r="M713" i="1"/>
  <c r="L713" i="1"/>
  <c r="K713" i="1"/>
  <c r="N713" i="1" s="1"/>
  <c r="W712" i="1"/>
  <c r="V712" i="1"/>
  <c r="U712" i="1"/>
  <c r="T712" i="1"/>
  <c r="S712" i="1"/>
  <c r="M712" i="1"/>
  <c r="L712" i="1"/>
  <c r="K712" i="1"/>
  <c r="N712" i="1" s="1"/>
  <c r="W711" i="1"/>
  <c r="V711" i="1"/>
  <c r="U711" i="1"/>
  <c r="T711" i="1"/>
  <c r="S711" i="1"/>
  <c r="M711" i="1"/>
  <c r="L711" i="1"/>
  <c r="K711" i="1"/>
  <c r="N711" i="1" s="1"/>
  <c r="W710" i="1"/>
  <c r="V710" i="1"/>
  <c r="U710" i="1"/>
  <c r="T710" i="1"/>
  <c r="S710" i="1"/>
  <c r="M710" i="1"/>
  <c r="L710" i="1"/>
  <c r="K710" i="1"/>
  <c r="N710" i="1" s="1"/>
  <c r="W709" i="1"/>
  <c r="V709" i="1"/>
  <c r="U709" i="1"/>
  <c r="T709" i="1"/>
  <c r="S709" i="1"/>
  <c r="M709" i="1"/>
  <c r="L709" i="1"/>
  <c r="K709" i="1"/>
  <c r="N709" i="1" s="1"/>
  <c r="W708" i="1"/>
  <c r="V708" i="1"/>
  <c r="U708" i="1"/>
  <c r="T708" i="1"/>
  <c r="S708" i="1"/>
  <c r="M708" i="1"/>
  <c r="L708" i="1"/>
  <c r="K708" i="1"/>
  <c r="N708" i="1" s="1"/>
  <c r="W707" i="1"/>
  <c r="V707" i="1"/>
  <c r="U707" i="1"/>
  <c r="T707" i="1"/>
  <c r="S707" i="1"/>
  <c r="M707" i="1"/>
  <c r="L707" i="1"/>
  <c r="K707" i="1"/>
  <c r="N707" i="1" s="1"/>
  <c r="W706" i="1"/>
  <c r="V706" i="1"/>
  <c r="U706" i="1"/>
  <c r="T706" i="1"/>
  <c r="S706" i="1"/>
  <c r="M706" i="1"/>
  <c r="L706" i="1"/>
  <c r="K706" i="1"/>
  <c r="N706" i="1" s="1"/>
  <c r="W705" i="1"/>
  <c r="V705" i="1"/>
  <c r="U705" i="1"/>
  <c r="T705" i="1"/>
  <c r="S705" i="1"/>
  <c r="M705" i="1"/>
  <c r="L705" i="1"/>
  <c r="K705" i="1"/>
  <c r="N705" i="1" s="1"/>
  <c r="W704" i="1"/>
  <c r="V704" i="1"/>
  <c r="U704" i="1"/>
  <c r="T704" i="1"/>
  <c r="S704" i="1"/>
  <c r="M704" i="1"/>
  <c r="L704" i="1"/>
  <c r="K704" i="1"/>
  <c r="N704" i="1" s="1"/>
  <c r="W703" i="1"/>
  <c r="V703" i="1"/>
  <c r="U703" i="1"/>
  <c r="T703" i="1"/>
  <c r="S703" i="1"/>
  <c r="M703" i="1"/>
  <c r="L703" i="1"/>
  <c r="K703" i="1"/>
  <c r="N703" i="1" s="1"/>
  <c r="W702" i="1"/>
  <c r="V702" i="1"/>
  <c r="U702" i="1"/>
  <c r="T702" i="1"/>
  <c r="S702" i="1"/>
  <c r="M702" i="1"/>
  <c r="L702" i="1"/>
  <c r="K702" i="1"/>
  <c r="N702" i="1" s="1"/>
  <c r="W701" i="1"/>
  <c r="V701" i="1"/>
  <c r="U701" i="1"/>
  <c r="T701" i="1"/>
  <c r="S701" i="1"/>
  <c r="M701" i="1"/>
  <c r="L701" i="1"/>
  <c r="K701" i="1"/>
  <c r="N701" i="1" s="1"/>
  <c r="W700" i="1"/>
  <c r="V700" i="1"/>
  <c r="U700" i="1"/>
  <c r="T700" i="1"/>
  <c r="S700" i="1"/>
  <c r="M700" i="1"/>
  <c r="L700" i="1"/>
  <c r="K700" i="1"/>
  <c r="N700" i="1" s="1"/>
  <c r="W699" i="1"/>
  <c r="V699" i="1"/>
  <c r="U699" i="1"/>
  <c r="T699" i="1"/>
  <c r="S699" i="1"/>
  <c r="M699" i="1"/>
  <c r="L699" i="1"/>
  <c r="K699" i="1"/>
  <c r="N699" i="1" s="1"/>
  <c r="W698" i="1"/>
  <c r="V698" i="1"/>
  <c r="U698" i="1"/>
  <c r="T698" i="1"/>
  <c r="S698" i="1"/>
  <c r="M698" i="1"/>
  <c r="L698" i="1"/>
  <c r="K698" i="1"/>
  <c r="N698" i="1" s="1"/>
  <c r="V697" i="1"/>
  <c r="U697" i="1"/>
  <c r="W697" i="1" s="1"/>
  <c r="T697" i="1"/>
  <c r="S697" i="1"/>
  <c r="M697" i="1"/>
  <c r="L697" i="1"/>
  <c r="K697" i="1"/>
  <c r="N697" i="1" s="1"/>
  <c r="V696" i="1"/>
  <c r="U696" i="1"/>
  <c r="W696" i="1" s="1"/>
  <c r="T696" i="1"/>
  <c r="S696" i="1"/>
  <c r="M696" i="1"/>
  <c r="L696" i="1"/>
  <c r="K696" i="1"/>
  <c r="N696" i="1" s="1"/>
  <c r="V695" i="1"/>
  <c r="U695" i="1"/>
  <c r="W695" i="1" s="1"/>
  <c r="T695" i="1"/>
  <c r="S695" i="1"/>
  <c r="M695" i="1"/>
  <c r="L695" i="1"/>
  <c r="K695" i="1"/>
  <c r="N695" i="1" s="1"/>
  <c r="V694" i="1"/>
  <c r="U694" i="1"/>
  <c r="W694" i="1" s="1"/>
  <c r="T694" i="1"/>
  <c r="S694" i="1"/>
  <c r="M694" i="1"/>
  <c r="L694" i="1"/>
  <c r="K694" i="1"/>
  <c r="N694" i="1" s="1"/>
  <c r="V693" i="1"/>
  <c r="U693" i="1"/>
  <c r="W693" i="1" s="1"/>
  <c r="T693" i="1"/>
  <c r="S693" i="1"/>
  <c r="M693" i="1"/>
  <c r="L693" i="1"/>
  <c r="K693" i="1"/>
  <c r="N693" i="1" s="1"/>
  <c r="V692" i="1"/>
  <c r="U692" i="1"/>
  <c r="W692" i="1" s="1"/>
  <c r="T692" i="1"/>
  <c r="S692" i="1"/>
  <c r="M692" i="1"/>
  <c r="L692" i="1"/>
  <c r="K692" i="1"/>
  <c r="N692" i="1" s="1"/>
  <c r="V691" i="1"/>
  <c r="U691" i="1"/>
  <c r="W691" i="1" s="1"/>
  <c r="T691" i="1"/>
  <c r="S691" i="1"/>
  <c r="M691" i="1"/>
  <c r="L691" i="1"/>
  <c r="K691" i="1"/>
  <c r="N691" i="1" s="1"/>
  <c r="V690" i="1"/>
  <c r="U690" i="1"/>
  <c r="W690" i="1" s="1"/>
  <c r="T690" i="1"/>
  <c r="S690" i="1"/>
  <c r="M690" i="1"/>
  <c r="L690" i="1"/>
  <c r="K690" i="1"/>
  <c r="N690" i="1" s="1"/>
  <c r="V689" i="1"/>
  <c r="U689" i="1"/>
  <c r="W689" i="1" s="1"/>
  <c r="T689" i="1"/>
  <c r="S689" i="1"/>
  <c r="M689" i="1"/>
  <c r="L689" i="1"/>
  <c r="K689" i="1"/>
  <c r="N689" i="1" s="1"/>
  <c r="V688" i="1"/>
  <c r="U688" i="1"/>
  <c r="W688" i="1" s="1"/>
  <c r="T688" i="1"/>
  <c r="S688" i="1"/>
  <c r="M688" i="1"/>
  <c r="L688" i="1"/>
  <c r="K688" i="1"/>
  <c r="N688" i="1" s="1"/>
  <c r="V687" i="1"/>
  <c r="U687" i="1"/>
  <c r="W687" i="1" s="1"/>
  <c r="T687" i="1"/>
  <c r="S687" i="1"/>
  <c r="M687" i="1"/>
  <c r="L687" i="1"/>
  <c r="K687" i="1"/>
  <c r="N687" i="1" s="1"/>
  <c r="V686" i="1"/>
  <c r="U686" i="1"/>
  <c r="W686" i="1" s="1"/>
  <c r="T686" i="1"/>
  <c r="S686" i="1"/>
  <c r="M686" i="1"/>
  <c r="L686" i="1"/>
  <c r="K686" i="1"/>
  <c r="N686" i="1" s="1"/>
  <c r="V685" i="1"/>
  <c r="U685" i="1"/>
  <c r="W685" i="1" s="1"/>
  <c r="T685" i="1"/>
  <c r="S685" i="1"/>
  <c r="M685" i="1"/>
  <c r="L685" i="1"/>
  <c r="K685" i="1"/>
  <c r="N685" i="1" s="1"/>
  <c r="V684" i="1"/>
  <c r="U684" i="1"/>
  <c r="W684" i="1" s="1"/>
  <c r="T684" i="1"/>
  <c r="S684" i="1"/>
  <c r="M684" i="1"/>
  <c r="L684" i="1"/>
  <c r="K684" i="1"/>
  <c r="N684" i="1" s="1"/>
  <c r="V683" i="1"/>
  <c r="U683" i="1"/>
  <c r="W683" i="1" s="1"/>
  <c r="T683" i="1"/>
  <c r="S683" i="1"/>
  <c r="M683" i="1"/>
  <c r="L683" i="1"/>
  <c r="K683" i="1"/>
  <c r="N683" i="1" s="1"/>
  <c r="V682" i="1"/>
  <c r="U682" i="1"/>
  <c r="W682" i="1" s="1"/>
  <c r="T682" i="1"/>
  <c r="S682" i="1"/>
  <c r="M682" i="1"/>
  <c r="L682" i="1"/>
  <c r="K682" i="1"/>
  <c r="N682" i="1" s="1"/>
  <c r="V681" i="1"/>
  <c r="U681" i="1"/>
  <c r="W681" i="1" s="1"/>
  <c r="T681" i="1"/>
  <c r="S681" i="1"/>
  <c r="M681" i="1"/>
  <c r="L681" i="1"/>
  <c r="K681" i="1"/>
  <c r="N681" i="1" s="1"/>
  <c r="V680" i="1"/>
  <c r="U680" i="1"/>
  <c r="W680" i="1" s="1"/>
  <c r="T680" i="1"/>
  <c r="S680" i="1"/>
  <c r="M680" i="1"/>
  <c r="L680" i="1"/>
  <c r="K680" i="1"/>
  <c r="N680" i="1" s="1"/>
  <c r="V679" i="1"/>
  <c r="U679" i="1"/>
  <c r="W679" i="1" s="1"/>
  <c r="T679" i="1"/>
  <c r="S679" i="1"/>
  <c r="M679" i="1"/>
  <c r="L679" i="1"/>
  <c r="K679" i="1"/>
  <c r="N679" i="1" s="1"/>
  <c r="V678" i="1"/>
  <c r="U678" i="1"/>
  <c r="W678" i="1" s="1"/>
  <c r="T678" i="1"/>
  <c r="S678" i="1"/>
  <c r="M678" i="1"/>
  <c r="L678" i="1"/>
  <c r="K678" i="1"/>
  <c r="N678" i="1" s="1"/>
  <c r="V677" i="1"/>
  <c r="U677" i="1"/>
  <c r="W677" i="1" s="1"/>
  <c r="T677" i="1"/>
  <c r="S677" i="1"/>
  <c r="M677" i="1"/>
  <c r="L677" i="1"/>
  <c r="K677" i="1"/>
  <c r="N677" i="1" s="1"/>
  <c r="V676" i="1"/>
  <c r="U676" i="1"/>
  <c r="W676" i="1" s="1"/>
  <c r="T676" i="1"/>
  <c r="S676" i="1"/>
  <c r="M676" i="1"/>
  <c r="L676" i="1"/>
  <c r="K676" i="1"/>
  <c r="N676" i="1" s="1"/>
  <c r="V675" i="1"/>
  <c r="U675" i="1"/>
  <c r="W675" i="1" s="1"/>
  <c r="T675" i="1"/>
  <c r="S675" i="1"/>
  <c r="M675" i="1"/>
  <c r="L675" i="1"/>
  <c r="K675" i="1"/>
  <c r="N675" i="1" s="1"/>
  <c r="V674" i="1"/>
  <c r="U674" i="1"/>
  <c r="W674" i="1" s="1"/>
  <c r="T674" i="1"/>
  <c r="S674" i="1"/>
  <c r="M674" i="1"/>
  <c r="L674" i="1"/>
  <c r="K674" i="1"/>
  <c r="N674" i="1" s="1"/>
  <c r="V673" i="1"/>
  <c r="U673" i="1"/>
  <c r="W673" i="1" s="1"/>
  <c r="T673" i="1"/>
  <c r="S673" i="1"/>
  <c r="M673" i="1"/>
  <c r="L673" i="1"/>
  <c r="K673" i="1"/>
  <c r="N673" i="1" s="1"/>
  <c r="P673" i="1" s="1"/>
  <c r="T672" i="1"/>
  <c r="S672" i="1"/>
  <c r="M672" i="1"/>
  <c r="L672" i="1"/>
  <c r="K672" i="1"/>
  <c r="V671" i="1"/>
  <c r="U671" i="1"/>
  <c r="W671" i="1" s="1"/>
  <c r="T671" i="1"/>
  <c r="S671" i="1"/>
  <c r="M671" i="1"/>
  <c r="L671" i="1"/>
  <c r="K671" i="1"/>
  <c r="N671" i="1" s="1"/>
  <c r="P671" i="1" s="1"/>
  <c r="V670" i="1"/>
  <c r="U670" i="1"/>
  <c r="W670" i="1" s="1"/>
  <c r="T670" i="1"/>
  <c r="S670" i="1"/>
  <c r="M670" i="1"/>
  <c r="L670" i="1"/>
  <c r="K670" i="1"/>
  <c r="N670" i="1" s="1"/>
  <c r="P670" i="1" s="1"/>
  <c r="V669" i="1"/>
  <c r="U669" i="1"/>
  <c r="W669" i="1" s="1"/>
  <c r="T669" i="1"/>
  <c r="S669" i="1"/>
  <c r="M669" i="1"/>
  <c r="L669" i="1"/>
  <c r="K669" i="1"/>
  <c r="V668" i="1"/>
  <c r="U668" i="1"/>
  <c r="W668" i="1" s="1"/>
  <c r="T668" i="1"/>
  <c r="S668" i="1"/>
  <c r="M668" i="1"/>
  <c r="L668" i="1"/>
  <c r="K668" i="1"/>
  <c r="V667" i="1"/>
  <c r="U667" i="1"/>
  <c r="W667" i="1" s="1"/>
  <c r="T667" i="1"/>
  <c r="S667" i="1"/>
  <c r="M667" i="1"/>
  <c r="L667" i="1"/>
  <c r="K667" i="1"/>
  <c r="N667" i="1" s="1"/>
  <c r="P667" i="1" s="1"/>
  <c r="V666" i="1"/>
  <c r="U666" i="1"/>
  <c r="W666" i="1" s="1"/>
  <c r="T666" i="1"/>
  <c r="S666" i="1"/>
  <c r="M666" i="1"/>
  <c r="L666" i="1"/>
  <c r="K666" i="1"/>
  <c r="N666" i="1" s="1"/>
  <c r="P666" i="1" s="1"/>
  <c r="V665" i="1"/>
  <c r="U665" i="1"/>
  <c r="W665" i="1" s="1"/>
  <c r="T665" i="1"/>
  <c r="S665" i="1"/>
  <c r="M665" i="1"/>
  <c r="L665" i="1"/>
  <c r="K665" i="1"/>
  <c r="V664" i="1"/>
  <c r="U664" i="1"/>
  <c r="W664" i="1" s="1"/>
  <c r="T664" i="1"/>
  <c r="S664" i="1"/>
  <c r="M664" i="1"/>
  <c r="L664" i="1"/>
  <c r="K664" i="1"/>
  <c r="V663" i="1"/>
  <c r="U663" i="1"/>
  <c r="W663" i="1" s="1"/>
  <c r="T663" i="1"/>
  <c r="S663" i="1"/>
  <c r="M663" i="1"/>
  <c r="L663" i="1"/>
  <c r="K663" i="1"/>
  <c r="N663" i="1" s="1"/>
  <c r="P663" i="1" s="1"/>
  <c r="V662" i="1"/>
  <c r="U662" i="1"/>
  <c r="W662" i="1" s="1"/>
  <c r="T662" i="1"/>
  <c r="S662" i="1"/>
  <c r="M662" i="1"/>
  <c r="L662" i="1"/>
  <c r="K662" i="1"/>
  <c r="N662" i="1" s="1"/>
  <c r="P662" i="1" s="1"/>
  <c r="V661" i="1"/>
  <c r="U661" i="1"/>
  <c r="W661" i="1" s="1"/>
  <c r="T661" i="1"/>
  <c r="S661" i="1"/>
  <c r="M661" i="1"/>
  <c r="L661" i="1"/>
  <c r="K661" i="1"/>
  <c r="V660" i="1"/>
  <c r="U660" i="1"/>
  <c r="W660" i="1" s="1"/>
  <c r="T660" i="1"/>
  <c r="S660" i="1"/>
  <c r="M660" i="1"/>
  <c r="L660" i="1"/>
  <c r="K660" i="1"/>
  <c r="V659" i="1"/>
  <c r="U659" i="1"/>
  <c r="W659" i="1" s="1"/>
  <c r="T659" i="1"/>
  <c r="S659" i="1"/>
  <c r="M659" i="1"/>
  <c r="L659" i="1"/>
  <c r="K659" i="1"/>
  <c r="N659" i="1" s="1"/>
  <c r="P659" i="1" s="1"/>
  <c r="V658" i="1"/>
  <c r="U658" i="1"/>
  <c r="W658" i="1" s="1"/>
  <c r="T658" i="1"/>
  <c r="S658" i="1"/>
  <c r="M658" i="1"/>
  <c r="L658" i="1"/>
  <c r="K658" i="1"/>
  <c r="N658" i="1" s="1"/>
  <c r="P658" i="1" s="1"/>
  <c r="V657" i="1"/>
  <c r="U657" i="1"/>
  <c r="W657" i="1" s="1"/>
  <c r="T657" i="1"/>
  <c r="S657" i="1"/>
  <c r="M657" i="1"/>
  <c r="L657" i="1"/>
  <c r="K657" i="1"/>
  <c r="V656" i="1"/>
  <c r="U656" i="1"/>
  <c r="W656" i="1" s="1"/>
  <c r="T656" i="1"/>
  <c r="S656" i="1"/>
  <c r="M656" i="1"/>
  <c r="L656" i="1"/>
  <c r="K656" i="1"/>
  <c r="V655" i="1"/>
  <c r="U655" i="1"/>
  <c r="W655" i="1" s="1"/>
  <c r="T655" i="1"/>
  <c r="S655" i="1"/>
  <c r="M655" i="1"/>
  <c r="L655" i="1"/>
  <c r="K655" i="1"/>
  <c r="N655" i="1" s="1"/>
  <c r="P655" i="1" s="1"/>
  <c r="V654" i="1"/>
  <c r="U654" i="1"/>
  <c r="W654" i="1" s="1"/>
  <c r="T654" i="1"/>
  <c r="S654" i="1"/>
  <c r="M654" i="1"/>
  <c r="L654" i="1"/>
  <c r="K654" i="1"/>
  <c r="N654" i="1" s="1"/>
  <c r="P654" i="1" s="1"/>
  <c r="V653" i="1"/>
  <c r="U653" i="1"/>
  <c r="W653" i="1" s="1"/>
  <c r="T653" i="1"/>
  <c r="S653" i="1"/>
  <c r="M653" i="1"/>
  <c r="L653" i="1"/>
  <c r="K653" i="1"/>
  <c r="V652" i="1"/>
  <c r="U652" i="1"/>
  <c r="W652" i="1" s="1"/>
  <c r="T652" i="1"/>
  <c r="S652" i="1"/>
  <c r="M652" i="1"/>
  <c r="L652" i="1"/>
  <c r="K652" i="1"/>
  <c r="V651" i="1"/>
  <c r="U651" i="1"/>
  <c r="W651" i="1" s="1"/>
  <c r="T651" i="1"/>
  <c r="S651" i="1"/>
  <c r="M651" i="1"/>
  <c r="L651" i="1"/>
  <c r="K651" i="1"/>
  <c r="N651" i="1" s="1"/>
  <c r="P651" i="1" s="1"/>
  <c r="V650" i="1"/>
  <c r="U650" i="1"/>
  <c r="W650" i="1" s="1"/>
  <c r="T650" i="1"/>
  <c r="S650" i="1"/>
  <c r="M650" i="1"/>
  <c r="L650" i="1"/>
  <c r="K650" i="1"/>
  <c r="N650" i="1" s="1"/>
  <c r="P650" i="1" s="1"/>
  <c r="V649" i="1"/>
  <c r="U649" i="1"/>
  <c r="W649" i="1" s="1"/>
  <c r="T649" i="1"/>
  <c r="S649" i="1"/>
  <c r="M649" i="1"/>
  <c r="L649" i="1"/>
  <c r="K649" i="1"/>
  <c r="V648" i="1"/>
  <c r="U648" i="1"/>
  <c r="W648" i="1" s="1"/>
  <c r="T648" i="1"/>
  <c r="S648" i="1"/>
  <c r="M648" i="1"/>
  <c r="L648" i="1"/>
  <c r="K648" i="1"/>
  <c r="V647" i="1"/>
  <c r="U647" i="1"/>
  <c r="W647" i="1" s="1"/>
  <c r="T647" i="1"/>
  <c r="S647" i="1"/>
  <c r="M647" i="1"/>
  <c r="L647" i="1"/>
  <c r="K647" i="1"/>
  <c r="N647" i="1" s="1"/>
  <c r="P647" i="1" s="1"/>
  <c r="V646" i="1"/>
  <c r="U646" i="1"/>
  <c r="W646" i="1" s="1"/>
  <c r="T646" i="1"/>
  <c r="S646" i="1"/>
  <c r="M646" i="1"/>
  <c r="L646" i="1"/>
  <c r="K646" i="1"/>
  <c r="N646" i="1" s="1"/>
  <c r="P646" i="1" s="1"/>
  <c r="V645" i="1"/>
  <c r="U645" i="1"/>
  <c r="W645" i="1" s="1"/>
  <c r="T645" i="1"/>
  <c r="S645" i="1"/>
  <c r="M645" i="1"/>
  <c r="L645" i="1"/>
  <c r="K645" i="1"/>
  <c r="V644" i="1"/>
  <c r="U644" i="1"/>
  <c r="W644" i="1" s="1"/>
  <c r="T644" i="1"/>
  <c r="S644" i="1"/>
  <c r="M644" i="1"/>
  <c r="L644" i="1"/>
  <c r="K644" i="1"/>
  <c r="V643" i="1"/>
  <c r="U643" i="1"/>
  <c r="W643" i="1" s="1"/>
  <c r="T643" i="1"/>
  <c r="S643" i="1"/>
  <c r="M643" i="1"/>
  <c r="L643" i="1"/>
  <c r="K643" i="1"/>
  <c r="N643" i="1" s="1"/>
  <c r="P643" i="1" s="1"/>
  <c r="U642" i="1"/>
  <c r="W642" i="1" s="1"/>
  <c r="T642" i="1"/>
  <c r="S642" i="1"/>
  <c r="M642" i="1"/>
  <c r="L642" i="1"/>
  <c r="K642" i="1"/>
  <c r="V641" i="1"/>
  <c r="U641" i="1"/>
  <c r="W641" i="1" s="1"/>
  <c r="T641" i="1"/>
  <c r="S641" i="1"/>
  <c r="M641" i="1"/>
  <c r="L641" i="1"/>
  <c r="K641" i="1"/>
  <c r="V640" i="1"/>
  <c r="U640" i="1"/>
  <c r="W640" i="1" s="1"/>
  <c r="T640" i="1"/>
  <c r="S640" i="1"/>
  <c r="M640" i="1"/>
  <c r="L640" i="1"/>
  <c r="K640" i="1"/>
  <c r="N640" i="1" s="1"/>
  <c r="P640" i="1" s="1"/>
  <c r="U639" i="1"/>
  <c r="W639" i="1" s="1"/>
  <c r="T639" i="1"/>
  <c r="S639" i="1"/>
  <c r="P639" i="1"/>
  <c r="M639" i="1"/>
  <c r="L639" i="1"/>
  <c r="K639" i="1"/>
  <c r="N639" i="1" s="1"/>
  <c r="U638" i="1"/>
  <c r="W638" i="1" s="1"/>
  <c r="T638" i="1"/>
  <c r="S638" i="1"/>
  <c r="M638" i="1"/>
  <c r="L638" i="1"/>
  <c r="K638" i="1"/>
  <c r="V637" i="1"/>
  <c r="U637" i="1"/>
  <c r="W637" i="1" s="1"/>
  <c r="T637" i="1"/>
  <c r="S637" i="1"/>
  <c r="M637" i="1"/>
  <c r="L637" i="1"/>
  <c r="K637" i="1"/>
  <c r="V636" i="1"/>
  <c r="U636" i="1"/>
  <c r="W636" i="1" s="1"/>
  <c r="T636" i="1"/>
  <c r="S636" i="1"/>
  <c r="M636" i="1"/>
  <c r="L636" i="1"/>
  <c r="K636" i="1"/>
  <c r="N636" i="1" s="1"/>
  <c r="P636" i="1" s="1"/>
  <c r="U635" i="1"/>
  <c r="W635" i="1" s="1"/>
  <c r="T635" i="1"/>
  <c r="S635" i="1"/>
  <c r="P635" i="1"/>
  <c r="M635" i="1"/>
  <c r="L635" i="1"/>
  <c r="K635" i="1"/>
  <c r="N635" i="1" s="1"/>
  <c r="U634" i="1"/>
  <c r="W634" i="1" s="1"/>
  <c r="T634" i="1"/>
  <c r="S634" i="1"/>
  <c r="M634" i="1"/>
  <c r="L634" i="1"/>
  <c r="K634" i="1"/>
  <c r="V633" i="1"/>
  <c r="U633" i="1"/>
  <c r="W633" i="1" s="1"/>
  <c r="T633" i="1"/>
  <c r="S633" i="1"/>
  <c r="M633" i="1"/>
  <c r="L633" i="1"/>
  <c r="K633" i="1"/>
  <c r="V632" i="1"/>
  <c r="U632" i="1"/>
  <c r="W632" i="1" s="1"/>
  <c r="T632" i="1"/>
  <c r="S632" i="1"/>
  <c r="M632" i="1"/>
  <c r="L632" i="1"/>
  <c r="K632" i="1"/>
  <c r="N632" i="1" s="1"/>
  <c r="P632" i="1" s="1"/>
  <c r="U631" i="1"/>
  <c r="W631" i="1" s="1"/>
  <c r="T631" i="1"/>
  <c r="S631" i="1"/>
  <c r="P631" i="1"/>
  <c r="M631" i="1"/>
  <c r="L631" i="1"/>
  <c r="K631" i="1"/>
  <c r="N631" i="1" s="1"/>
  <c r="U630" i="1"/>
  <c r="W630" i="1" s="1"/>
  <c r="T630" i="1"/>
  <c r="S630" i="1"/>
  <c r="M630" i="1"/>
  <c r="L630" i="1"/>
  <c r="K630" i="1"/>
  <c r="V629" i="1"/>
  <c r="U629" i="1"/>
  <c r="W629" i="1" s="1"/>
  <c r="T629" i="1"/>
  <c r="S629" i="1"/>
  <c r="M629" i="1"/>
  <c r="L629" i="1"/>
  <c r="K629" i="1"/>
  <c r="V628" i="1"/>
  <c r="U628" i="1"/>
  <c r="W628" i="1" s="1"/>
  <c r="T628" i="1"/>
  <c r="S628" i="1"/>
  <c r="M628" i="1"/>
  <c r="L628" i="1"/>
  <c r="K628" i="1"/>
  <c r="N628" i="1" s="1"/>
  <c r="P628" i="1" s="1"/>
  <c r="U627" i="1"/>
  <c r="W627" i="1" s="1"/>
  <c r="T627" i="1"/>
  <c r="S627" i="1"/>
  <c r="P627" i="1"/>
  <c r="M627" i="1"/>
  <c r="L627" i="1"/>
  <c r="K627" i="1"/>
  <c r="N627" i="1" s="1"/>
  <c r="U626" i="1"/>
  <c r="W626" i="1" s="1"/>
  <c r="T626" i="1"/>
  <c r="S626" i="1"/>
  <c r="M626" i="1"/>
  <c r="L626" i="1"/>
  <c r="K626" i="1"/>
  <c r="V625" i="1"/>
  <c r="U625" i="1"/>
  <c r="W625" i="1" s="1"/>
  <c r="T625" i="1"/>
  <c r="S625" i="1"/>
  <c r="M625" i="1"/>
  <c r="L625" i="1"/>
  <c r="K625" i="1"/>
  <c r="V624" i="1"/>
  <c r="U624" i="1"/>
  <c r="W624" i="1" s="1"/>
  <c r="T624" i="1"/>
  <c r="S624" i="1"/>
  <c r="M624" i="1"/>
  <c r="L624" i="1"/>
  <c r="K624" i="1"/>
  <c r="N624" i="1" s="1"/>
  <c r="P624" i="1" s="1"/>
  <c r="U623" i="1"/>
  <c r="W623" i="1" s="1"/>
  <c r="T623" i="1"/>
  <c r="S623" i="1"/>
  <c r="P623" i="1"/>
  <c r="M623" i="1"/>
  <c r="L623" i="1"/>
  <c r="K623" i="1"/>
  <c r="N623" i="1" s="1"/>
  <c r="U622" i="1"/>
  <c r="W622" i="1" s="1"/>
  <c r="T622" i="1"/>
  <c r="S622" i="1"/>
  <c r="M622" i="1"/>
  <c r="L622" i="1"/>
  <c r="K622" i="1"/>
  <c r="V621" i="1"/>
  <c r="U621" i="1"/>
  <c r="W621" i="1" s="1"/>
  <c r="T621" i="1"/>
  <c r="S621" i="1"/>
  <c r="M621" i="1"/>
  <c r="L621" i="1"/>
  <c r="K621" i="1"/>
  <c r="V620" i="1"/>
  <c r="U620" i="1"/>
  <c r="W620" i="1" s="1"/>
  <c r="T620" i="1"/>
  <c r="S620" i="1"/>
  <c r="M620" i="1"/>
  <c r="L620" i="1"/>
  <c r="K620" i="1"/>
  <c r="N620" i="1" s="1"/>
  <c r="P620" i="1" s="1"/>
  <c r="W619" i="1"/>
  <c r="V619" i="1"/>
  <c r="U619" i="1"/>
  <c r="T619" i="1"/>
  <c r="S619" i="1"/>
  <c r="M619" i="1"/>
  <c r="L619" i="1"/>
  <c r="K619" i="1"/>
  <c r="W618" i="1"/>
  <c r="U618" i="1"/>
  <c r="V618" i="1" s="1"/>
  <c r="T618" i="1"/>
  <c r="S618" i="1"/>
  <c r="M618" i="1"/>
  <c r="L618" i="1"/>
  <c r="K618" i="1"/>
  <c r="U617" i="1"/>
  <c r="W617" i="1" s="1"/>
  <c r="T617" i="1"/>
  <c r="S617" i="1"/>
  <c r="M617" i="1"/>
  <c r="L617" i="1"/>
  <c r="K617" i="1"/>
  <c r="V616" i="1"/>
  <c r="U616" i="1"/>
  <c r="W616" i="1" s="1"/>
  <c r="T616" i="1"/>
  <c r="S616" i="1"/>
  <c r="M616" i="1"/>
  <c r="L616" i="1"/>
  <c r="K616" i="1"/>
  <c r="N616" i="1" s="1"/>
  <c r="P616" i="1" s="1"/>
  <c r="W615" i="1"/>
  <c r="V615" i="1"/>
  <c r="U615" i="1"/>
  <c r="T615" i="1"/>
  <c r="S615" i="1"/>
  <c r="M615" i="1"/>
  <c r="L615" i="1"/>
  <c r="K615" i="1"/>
  <c r="W614" i="1"/>
  <c r="U614" i="1"/>
  <c r="V614" i="1" s="1"/>
  <c r="T614" i="1"/>
  <c r="S614" i="1"/>
  <c r="M614" i="1"/>
  <c r="L614" i="1"/>
  <c r="K614" i="1"/>
  <c r="U613" i="1"/>
  <c r="W613" i="1" s="1"/>
  <c r="T613" i="1"/>
  <c r="S613" i="1"/>
  <c r="M613" i="1"/>
  <c r="L613" i="1"/>
  <c r="K613" i="1"/>
  <c r="V612" i="1"/>
  <c r="U612" i="1"/>
  <c r="W612" i="1" s="1"/>
  <c r="T612" i="1"/>
  <c r="S612" i="1"/>
  <c r="M612" i="1"/>
  <c r="L612" i="1"/>
  <c r="K612" i="1"/>
  <c r="N612" i="1" s="1"/>
  <c r="P612" i="1" s="1"/>
  <c r="W611" i="1"/>
  <c r="V611" i="1"/>
  <c r="U611" i="1"/>
  <c r="T611" i="1"/>
  <c r="S611" i="1"/>
  <c r="M611" i="1"/>
  <c r="L611" i="1"/>
  <c r="K611" i="1"/>
  <c r="W610" i="1"/>
  <c r="U610" i="1"/>
  <c r="V610" i="1" s="1"/>
  <c r="T610" i="1"/>
  <c r="S610" i="1"/>
  <c r="M610" i="1"/>
  <c r="L610" i="1"/>
  <c r="K610" i="1"/>
  <c r="U609" i="1"/>
  <c r="W609" i="1" s="1"/>
  <c r="T609" i="1"/>
  <c r="S609" i="1"/>
  <c r="M609" i="1"/>
  <c r="L609" i="1"/>
  <c r="K609" i="1"/>
  <c r="V608" i="1"/>
  <c r="U608" i="1"/>
  <c r="W608" i="1" s="1"/>
  <c r="T608" i="1"/>
  <c r="S608" i="1"/>
  <c r="M608" i="1"/>
  <c r="L608" i="1"/>
  <c r="K608" i="1"/>
  <c r="N608" i="1" s="1"/>
  <c r="P608" i="1" s="1"/>
  <c r="W607" i="1"/>
  <c r="V607" i="1"/>
  <c r="U607" i="1"/>
  <c r="T607" i="1"/>
  <c r="S607" i="1"/>
  <c r="M607" i="1"/>
  <c r="L607" i="1"/>
  <c r="K607" i="1"/>
  <c r="W606" i="1"/>
  <c r="U606" i="1"/>
  <c r="V606" i="1" s="1"/>
  <c r="T606" i="1"/>
  <c r="S606" i="1"/>
  <c r="M606" i="1"/>
  <c r="L606" i="1"/>
  <c r="K606" i="1"/>
  <c r="U605" i="1"/>
  <c r="W605" i="1" s="1"/>
  <c r="T605" i="1"/>
  <c r="S605" i="1"/>
  <c r="M605" i="1"/>
  <c r="L605" i="1"/>
  <c r="K605" i="1"/>
  <c r="V604" i="1"/>
  <c r="U604" i="1"/>
  <c r="W604" i="1" s="1"/>
  <c r="T604" i="1"/>
  <c r="S604" i="1"/>
  <c r="M604" i="1"/>
  <c r="L604" i="1"/>
  <c r="K604" i="1"/>
  <c r="N604" i="1" s="1"/>
  <c r="P604" i="1" s="1"/>
  <c r="W603" i="1"/>
  <c r="V603" i="1"/>
  <c r="U603" i="1"/>
  <c r="T603" i="1"/>
  <c r="S603" i="1"/>
  <c r="M603" i="1"/>
  <c r="L603" i="1"/>
  <c r="K603" i="1"/>
  <c r="W602" i="1"/>
  <c r="U602" i="1"/>
  <c r="V602" i="1" s="1"/>
  <c r="T602" i="1"/>
  <c r="S602" i="1"/>
  <c r="M602" i="1"/>
  <c r="L602" i="1"/>
  <c r="K602" i="1"/>
  <c r="S601" i="1"/>
  <c r="M601" i="1"/>
  <c r="L601" i="1"/>
  <c r="K601" i="1"/>
  <c r="N601" i="1" s="1"/>
  <c r="J601" i="1"/>
  <c r="S600" i="1"/>
  <c r="M600" i="1"/>
  <c r="L600" i="1"/>
  <c r="K600" i="1"/>
  <c r="N600" i="1" s="1"/>
  <c r="J600" i="1"/>
  <c r="S599" i="1"/>
  <c r="M599" i="1"/>
  <c r="L599" i="1"/>
  <c r="K599" i="1"/>
  <c r="N599" i="1" s="1"/>
  <c r="J599" i="1"/>
  <c r="S598" i="1"/>
  <c r="M598" i="1"/>
  <c r="L598" i="1"/>
  <c r="K598" i="1"/>
  <c r="N598" i="1" s="1"/>
  <c r="J598" i="1"/>
  <c r="S597" i="1"/>
  <c r="M597" i="1"/>
  <c r="L597" i="1"/>
  <c r="K597" i="1"/>
  <c r="N597" i="1" s="1"/>
  <c r="J597" i="1"/>
  <c r="S596" i="1"/>
  <c r="M596" i="1"/>
  <c r="L596" i="1"/>
  <c r="K596" i="1"/>
  <c r="N596" i="1" s="1"/>
  <c r="J596" i="1"/>
  <c r="S595" i="1"/>
  <c r="M595" i="1"/>
  <c r="L595" i="1"/>
  <c r="K595" i="1"/>
  <c r="N595" i="1" s="1"/>
  <c r="J595" i="1"/>
  <c r="S594" i="1"/>
  <c r="M594" i="1"/>
  <c r="L594" i="1"/>
  <c r="K594" i="1"/>
  <c r="N594" i="1" s="1"/>
  <c r="J594" i="1"/>
  <c r="S593" i="1"/>
  <c r="M593" i="1"/>
  <c r="L593" i="1"/>
  <c r="K593" i="1"/>
  <c r="N593" i="1" s="1"/>
  <c r="J593" i="1"/>
  <c r="S592" i="1"/>
  <c r="M592" i="1"/>
  <c r="L592" i="1"/>
  <c r="K592" i="1"/>
  <c r="N592" i="1" s="1"/>
  <c r="J592" i="1"/>
  <c r="S591" i="1"/>
  <c r="M591" i="1"/>
  <c r="L591" i="1"/>
  <c r="K591" i="1"/>
  <c r="N591" i="1" s="1"/>
  <c r="J591" i="1"/>
  <c r="S590" i="1"/>
  <c r="M590" i="1"/>
  <c r="L590" i="1"/>
  <c r="K590" i="1"/>
  <c r="N590" i="1" s="1"/>
  <c r="J590" i="1"/>
  <c r="S589" i="1"/>
  <c r="M589" i="1"/>
  <c r="L589" i="1"/>
  <c r="K589" i="1"/>
  <c r="N589" i="1" s="1"/>
  <c r="J589" i="1"/>
  <c r="S588" i="1"/>
  <c r="M588" i="1"/>
  <c r="L588" i="1"/>
  <c r="K588" i="1"/>
  <c r="N588" i="1" s="1"/>
  <c r="J588" i="1"/>
  <c r="S587" i="1"/>
  <c r="M587" i="1"/>
  <c r="L587" i="1"/>
  <c r="K587" i="1"/>
  <c r="N587" i="1" s="1"/>
  <c r="J587" i="1"/>
  <c r="S586" i="1"/>
  <c r="M586" i="1"/>
  <c r="L586" i="1"/>
  <c r="K586" i="1"/>
  <c r="N586" i="1" s="1"/>
  <c r="J586" i="1"/>
  <c r="S585" i="1"/>
  <c r="M585" i="1"/>
  <c r="L585" i="1"/>
  <c r="K585" i="1"/>
  <c r="N585" i="1" s="1"/>
  <c r="J585" i="1"/>
  <c r="S584" i="1"/>
  <c r="M584" i="1"/>
  <c r="L584" i="1"/>
  <c r="K584" i="1"/>
  <c r="N584" i="1" s="1"/>
  <c r="J584" i="1"/>
  <c r="S583" i="1"/>
  <c r="M583" i="1"/>
  <c r="L583" i="1"/>
  <c r="K583" i="1"/>
  <c r="N583" i="1" s="1"/>
  <c r="J583" i="1"/>
  <c r="S582" i="1"/>
  <c r="M582" i="1"/>
  <c r="L582" i="1"/>
  <c r="K582" i="1"/>
  <c r="N582" i="1" s="1"/>
  <c r="J582" i="1"/>
  <c r="S581" i="1"/>
  <c r="M581" i="1"/>
  <c r="L581" i="1"/>
  <c r="K581" i="1"/>
  <c r="N581" i="1" s="1"/>
  <c r="J581" i="1"/>
  <c r="S580" i="1"/>
  <c r="M580" i="1"/>
  <c r="L580" i="1"/>
  <c r="K580" i="1"/>
  <c r="N580" i="1" s="1"/>
  <c r="J580" i="1"/>
  <c r="S579" i="1"/>
  <c r="M579" i="1"/>
  <c r="L579" i="1"/>
  <c r="K579" i="1"/>
  <c r="N579" i="1" s="1"/>
  <c r="J579" i="1"/>
  <c r="S578" i="1"/>
  <c r="M578" i="1"/>
  <c r="L578" i="1"/>
  <c r="K578" i="1"/>
  <c r="N578" i="1" s="1"/>
  <c r="J578" i="1"/>
  <c r="S577" i="1"/>
  <c r="M577" i="1"/>
  <c r="L577" i="1"/>
  <c r="K577" i="1"/>
  <c r="N577" i="1" s="1"/>
  <c r="J577" i="1"/>
  <c r="S576" i="1"/>
  <c r="M576" i="1"/>
  <c r="L576" i="1"/>
  <c r="K576" i="1"/>
  <c r="N576" i="1" s="1"/>
  <c r="J576" i="1"/>
  <c r="S575" i="1"/>
  <c r="M575" i="1"/>
  <c r="L575" i="1"/>
  <c r="K575" i="1"/>
  <c r="N575" i="1" s="1"/>
  <c r="J575" i="1"/>
  <c r="S574" i="1"/>
  <c r="M574" i="1"/>
  <c r="L574" i="1"/>
  <c r="K574" i="1"/>
  <c r="N574" i="1" s="1"/>
  <c r="J574" i="1"/>
  <c r="S573" i="1"/>
  <c r="M573" i="1"/>
  <c r="L573" i="1"/>
  <c r="K573" i="1"/>
  <c r="N573" i="1" s="1"/>
  <c r="J573" i="1"/>
  <c r="S572" i="1"/>
  <c r="M572" i="1"/>
  <c r="L572" i="1"/>
  <c r="K572" i="1"/>
  <c r="N572" i="1" s="1"/>
  <c r="J572" i="1"/>
  <c r="S571" i="1"/>
  <c r="M571" i="1"/>
  <c r="L571" i="1"/>
  <c r="K571" i="1"/>
  <c r="N571" i="1" s="1"/>
  <c r="J571" i="1"/>
  <c r="S570" i="1"/>
  <c r="M570" i="1"/>
  <c r="L570" i="1"/>
  <c r="K570" i="1"/>
  <c r="N570" i="1" s="1"/>
  <c r="J570" i="1"/>
  <c r="S569" i="1"/>
  <c r="M569" i="1"/>
  <c r="L569" i="1"/>
  <c r="K569" i="1"/>
  <c r="N569" i="1" s="1"/>
  <c r="J569" i="1"/>
  <c r="S568" i="1"/>
  <c r="M568" i="1"/>
  <c r="L568" i="1"/>
  <c r="K568" i="1"/>
  <c r="N568" i="1" s="1"/>
  <c r="J568" i="1"/>
  <c r="S567" i="1"/>
  <c r="M567" i="1"/>
  <c r="L567" i="1"/>
  <c r="K567" i="1"/>
  <c r="N567" i="1" s="1"/>
  <c r="J567" i="1"/>
  <c r="S566" i="1"/>
  <c r="M566" i="1"/>
  <c r="L566" i="1"/>
  <c r="K566" i="1"/>
  <c r="N566" i="1" s="1"/>
  <c r="J566" i="1"/>
  <c r="S565" i="1"/>
  <c r="M565" i="1"/>
  <c r="L565" i="1"/>
  <c r="K565" i="1"/>
  <c r="N565" i="1" s="1"/>
  <c r="J565" i="1"/>
  <c r="S564" i="1"/>
  <c r="M564" i="1"/>
  <c r="L564" i="1"/>
  <c r="K564" i="1"/>
  <c r="N564" i="1" s="1"/>
  <c r="J564" i="1"/>
  <c r="S563" i="1"/>
  <c r="M563" i="1"/>
  <c r="L563" i="1"/>
  <c r="K563" i="1"/>
  <c r="N563" i="1" s="1"/>
  <c r="J563" i="1"/>
  <c r="S562" i="1"/>
  <c r="M562" i="1"/>
  <c r="L562" i="1"/>
  <c r="K562" i="1"/>
  <c r="N562" i="1" s="1"/>
  <c r="J562" i="1"/>
  <c r="S561" i="1"/>
  <c r="M561" i="1"/>
  <c r="L561" i="1"/>
  <c r="K561" i="1"/>
  <c r="N561" i="1" s="1"/>
  <c r="J561" i="1"/>
  <c r="S560" i="1"/>
  <c r="M560" i="1"/>
  <c r="L560" i="1"/>
  <c r="K560" i="1"/>
  <c r="N560" i="1" s="1"/>
  <c r="J560" i="1"/>
  <c r="S559" i="1"/>
  <c r="M559" i="1"/>
  <c r="L559" i="1"/>
  <c r="K559" i="1"/>
  <c r="N559" i="1" s="1"/>
  <c r="J559" i="1"/>
  <c r="S558" i="1"/>
  <c r="M558" i="1"/>
  <c r="L558" i="1"/>
  <c r="K558" i="1"/>
  <c r="N558" i="1" s="1"/>
  <c r="J558" i="1"/>
  <c r="S557" i="1"/>
  <c r="M557" i="1"/>
  <c r="L557" i="1"/>
  <c r="K557" i="1"/>
  <c r="N557" i="1" s="1"/>
  <c r="J557" i="1"/>
  <c r="S556" i="1"/>
  <c r="M556" i="1"/>
  <c r="L556" i="1"/>
  <c r="K556" i="1"/>
  <c r="N556" i="1" s="1"/>
  <c r="J556" i="1"/>
  <c r="S555" i="1"/>
  <c r="M555" i="1"/>
  <c r="L555" i="1"/>
  <c r="K555" i="1"/>
  <c r="N555" i="1" s="1"/>
  <c r="J555" i="1"/>
  <c r="S554" i="1"/>
  <c r="M554" i="1"/>
  <c r="L554" i="1"/>
  <c r="K554" i="1"/>
  <c r="N554" i="1" s="1"/>
  <c r="J554" i="1"/>
  <c r="S553" i="1"/>
  <c r="M553" i="1"/>
  <c r="L553" i="1"/>
  <c r="K553" i="1"/>
  <c r="N553" i="1" s="1"/>
  <c r="J553" i="1"/>
  <c r="S552" i="1"/>
  <c r="M552" i="1"/>
  <c r="L552" i="1"/>
  <c r="K552" i="1"/>
  <c r="N552" i="1" s="1"/>
  <c r="J552" i="1"/>
  <c r="S551" i="1"/>
  <c r="M551" i="1"/>
  <c r="L551" i="1"/>
  <c r="K551" i="1"/>
  <c r="N551" i="1" s="1"/>
  <c r="J551" i="1"/>
  <c r="S550" i="1"/>
  <c r="M550" i="1"/>
  <c r="L550" i="1"/>
  <c r="K550" i="1"/>
  <c r="N550" i="1" s="1"/>
  <c r="J550" i="1"/>
  <c r="S549" i="1"/>
  <c r="M549" i="1"/>
  <c r="L549" i="1"/>
  <c r="K549" i="1"/>
  <c r="N549" i="1" s="1"/>
  <c r="J549" i="1"/>
  <c r="S548" i="1"/>
  <c r="M548" i="1"/>
  <c r="L548" i="1"/>
  <c r="K548" i="1"/>
  <c r="N548" i="1" s="1"/>
  <c r="J548" i="1"/>
  <c r="S547" i="1"/>
  <c r="M547" i="1"/>
  <c r="L547" i="1"/>
  <c r="K547" i="1"/>
  <c r="N547" i="1" s="1"/>
  <c r="J547" i="1"/>
  <c r="S546" i="1"/>
  <c r="M546" i="1"/>
  <c r="L546" i="1"/>
  <c r="K546" i="1"/>
  <c r="N546" i="1" s="1"/>
  <c r="J546" i="1"/>
  <c r="S545" i="1"/>
  <c r="M545" i="1"/>
  <c r="L545" i="1"/>
  <c r="K545" i="1"/>
  <c r="N545" i="1" s="1"/>
  <c r="J545" i="1"/>
  <c r="S544" i="1"/>
  <c r="M544" i="1"/>
  <c r="L544" i="1"/>
  <c r="K544" i="1"/>
  <c r="N544" i="1" s="1"/>
  <c r="J544" i="1"/>
  <c r="S543" i="1"/>
  <c r="M543" i="1"/>
  <c r="L543" i="1"/>
  <c r="K543" i="1"/>
  <c r="N543" i="1" s="1"/>
  <c r="J543" i="1"/>
  <c r="S542" i="1"/>
  <c r="M542" i="1"/>
  <c r="L542" i="1"/>
  <c r="K542" i="1"/>
  <c r="N542" i="1" s="1"/>
  <c r="J542" i="1"/>
  <c r="S541" i="1"/>
  <c r="M541" i="1"/>
  <c r="L541" i="1"/>
  <c r="K541" i="1"/>
  <c r="N541" i="1" s="1"/>
  <c r="J541" i="1"/>
  <c r="S540" i="1"/>
  <c r="M540" i="1"/>
  <c r="L540" i="1"/>
  <c r="K540" i="1"/>
  <c r="N540" i="1" s="1"/>
  <c r="J540" i="1"/>
  <c r="S539" i="1"/>
  <c r="M539" i="1"/>
  <c r="L539" i="1"/>
  <c r="K539" i="1"/>
  <c r="N539" i="1" s="1"/>
  <c r="J539" i="1"/>
  <c r="S538" i="1"/>
  <c r="M538" i="1"/>
  <c r="L538" i="1"/>
  <c r="K538" i="1"/>
  <c r="N538" i="1" s="1"/>
  <c r="J538" i="1"/>
  <c r="S537" i="1"/>
  <c r="M537" i="1"/>
  <c r="L537" i="1"/>
  <c r="K537" i="1"/>
  <c r="N537" i="1" s="1"/>
  <c r="J537" i="1"/>
  <c r="S536" i="1"/>
  <c r="M536" i="1"/>
  <c r="L536" i="1"/>
  <c r="K536" i="1"/>
  <c r="N536" i="1" s="1"/>
  <c r="J536" i="1"/>
  <c r="S535" i="1"/>
  <c r="M535" i="1"/>
  <c r="L535" i="1"/>
  <c r="K535" i="1"/>
  <c r="N535" i="1" s="1"/>
  <c r="J535" i="1"/>
  <c r="S534" i="1"/>
  <c r="M534" i="1"/>
  <c r="L534" i="1"/>
  <c r="K534" i="1"/>
  <c r="N534" i="1" s="1"/>
  <c r="J534" i="1"/>
  <c r="S533" i="1"/>
  <c r="M533" i="1"/>
  <c r="L533" i="1"/>
  <c r="K533" i="1"/>
  <c r="N533" i="1" s="1"/>
  <c r="J533" i="1"/>
  <c r="S532" i="1"/>
  <c r="M532" i="1"/>
  <c r="L532" i="1"/>
  <c r="K532" i="1"/>
  <c r="N532" i="1" s="1"/>
  <c r="J532" i="1"/>
  <c r="S531" i="1"/>
  <c r="M531" i="1"/>
  <c r="L531" i="1"/>
  <c r="K531" i="1"/>
  <c r="N531" i="1" s="1"/>
  <c r="J531" i="1"/>
  <c r="S530" i="1"/>
  <c r="M530" i="1"/>
  <c r="L530" i="1"/>
  <c r="K530" i="1"/>
  <c r="N530" i="1" s="1"/>
  <c r="J530" i="1"/>
  <c r="S529" i="1"/>
  <c r="M529" i="1"/>
  <c r="L529" i="1"/>
  <c r="K529" i="1"/>
  <c r="N529" i="1" s="1"/>
  <c r="J529" i="1"/>
  <c r="S528" i="1"/>
  <c r="M528" i="1"/>
  <c r="L528" i="1"/>
  <c r="K528" i="1"/>
  <c r="N528" i="1" s="1"/>
  <c r="J528" i="1"/>
  <c r="S527" i="1"/>
  <c r="M527" i="1"/>
  <c r="L527" i="1"/>
  <c r="K527" i="1"/>
  <c r="N527" i="1" s="1"/>
  <c r="J527" i="1"/>
  <c r="S526" i="1"/>
  <c r="M526" i="1"/>
  <c r="L526" i="1"/>
  <c r="K526" i="1"/>
  <c r="N526" i="1" s="1"/>
  <c r="J526" i="1"/>
  <c r="S525" i="1"/>
  <c r="M525" i="1"/>
  <c r="L525" i="1"/>
  <c r="K525" i="1"/>
  <c r="N525" i="1" s="1"/>
  <c r="J525" i="1"/>
  <c r="S524" i="1"/>
  <c r="M524" i="1"/>
  <c r="L524" i="1"/>
  <c r="K524" i="1"/>
  <c r="N524" i="1" s="1"/>
  <c r="J524" i="1"/>
  <c r="S523" i="1"/>
  <c r="M523" i="1"/>
  <c r="L523" i="1"/>
  <c r="K523" i="1"/>
  <c r="N523" i="1" s="1"/>
  <c r="J523" i="1"/>
  <c r="S522" i="1"/>
  <c r="M522" i="1"/>
  <c r="L522" i="1"/>
  <c r="K522" i="1"/>
  <c r="N522" i="1" s="1"/>
  <c r="J522" i="1"/>
  <c r="S521" i="1"/>
  <c r="M521" i="1"/>
  <c r="L521" i="1"/>
  <c r="K521" i="1"/>
  <c r="N521" i="1" s="1"/>
  <c r="J521" i="1"/>
  <c r="S520" i="1"/>
  <c r="M520" i="1"/>
  <c r="L520" i="1"/>
  <c r="K520" i="1"/>
  <c r="N520" i="1" s="1"/>
  <c r="J520" i="1"/>
  <c r="S519" i="1"/>
  <c r="M519" i="1"/>
  <c r="L519" i="1"/>
  <c r="K519" i="1"/>
  <c r="N519" i="1" s="1"/>
  <c r="J519" i="1"/>
  <c r="S518" i="1"/>
  <c r="M518" i="1"/>
  <c r="L518" i="1"/>
  <c r="K518" i="1"/>
  <c r="N518" i="1" s="1"/>
  <c r="J518" i="1"/>
  <c r="S517" i="1"/>
  <c r="M517" i="1"/>
  <c r="L517" i="1"/>
  <c r="K517" i="1"/>
  <c r="N517" i="1" s="1"/>
  <c r="J517" i="1"/>
  <c r="S516" i="1"/>
  <c r="M516" i="1"/>
  <c r="L516" i="1"/>
  <c r="K516" i="1"/>
  <c r="N516" i="1" s="1"/>
  <c r="J516" i="1"/>
  <c r="S515" i="1"/>
  <c r="M515" i="1"/>
  <c r="L515" i="1"/>
  <c r="K515" i="1"/>
  <c r="N515" i="1" s="1"/>
  <c r="J515" i="1"/>
  <c r="S514" i="1"/>
  <c r="M514" i="1"/>
  <c r="L514" i="1"/>
  <c r="K514" i="1"/>
  <c r="N514" i="1" s="1"/>
  <c r="J514" i="1"/>
  <c r="S513" i="1"/>
  <c r="M513" i="1"/>
  <c r="L513" i="1"/>
  <c r="K513" i="1"/>
  <c r="N513" i="1" s="1"/>
  <c r="J513" i="1"/>
  <c r="S512" i="1"/>
  <c r="M512" i="1"/>
  <c r="L512" i="1"/>
  <c r="K512" i="1"/>
  <c r="N512" i="1" s="1"/>
  <c r="J512" i="1"/>
  <c r="S511" i="1"/>
  <c r="M511" i="1"/>
  <c r="L511" i="1"/>
  <c r="K511" i="1"/>
  <c r="N511" i="1" s="1"/>
  <c r="J511" i="1"/>
  <c r="S510" i="1"/>
  <c r="M510" i="1"/>
  <c r="L510" i="1"/>
  <c r="K510" i="1"/>
  <c r="N510" i="1" s="1"/>
  <c r="J510" i="1"/>
  <c r="S509" i="1"/>
  <c r="M509" i="1"/>
  <c r="L509" i="1"/>
  <c r="K509" i="1"/>
  <c r="N509" i="1" s="1"/>
  <c r="J509" i="1"/>
  <c r="S508" i="1"/>
  <c r="M508" i="1"/>
  <c r="L508" i="1"/>
  <c r="K508" i="1"/>
  <c r="N508" i="1" s="1"/>
  <c r="J508" i="1"/>
  <c r="S507" i="1"/>
  <c r="M507" i="1"/>
  <c r="L507" i="1"/>
  <c r="K507" i="1"/>
  <c r="N507" i="1" s="1"/>
  <c r="J507" i="1"/>
  <c r="S506" i="1"/>
  <c r="M506" i="1"/>
  <c r="L506" i="1"/>
  <c r="K506" i="1"/>
  <c r="N506" i="1" s="1"/>
  <c r="J506" i="1"/>
  <c r="S505" i="1"/>
  <c r="M505" i="1"/>
  <c r="L505" i="1"/>
  <c r="K505" i="1"/>
  <c r="N505" i="1" s="1"/>
  <c r="J505" i="1"/>
  <c r="S504" i="1"/>
  <c r="M504" i="1"/>
  <c r="L504" i="1"/>
  <c r="K504" i="1"/>
  <c r="N504" i="1" s="1"/>
  <c r="J504" i="1"/>
  <c r="S503" i="1"/>
  <c r="M503" i="1"/>
  <c r="L503" i="1"/>
  <c r="K503" i="1"/>
  <c r="N503" i="1" s="1"/>
  <c r="J503" i="1"/>
  <c r="S502" i="1"/>
  <c r="M502" i="1"/>
  <c r="L502" i="1"/>
  <c r="K502" i="1"/>
  <c r="N502" i="1" s="1"/>
  <c r="J502" i="1"/>
  <c r="S501" i="1"/>
  <c r="M501" i="1"/>
  <c r="L501" i="1"/>
  <c r="K501" i="1"/>
  <c r="N501" i="1" s="1"/>
  <c r="J501" i="1"/>
  <c r="S500" i="1"/>
  <c r="M500" i="1"/>
  <c r="L500" i="1"/>
  <c r="K500" i="1"/>
  <c r="N500" i="1" s="1"/>
  <c r="J500" i="1"/>
  <c r="S499" i="1"/>
  <c r="M499" i="1"/>
  <c r="L499" i="1"/>
  <c r="K499" i="1"/>
  <c r="N499" i="1" s="1"/>
  <c r="J499" i="1"/>
  <c r="S498" i="1"/>
  <c r="M498" i="1"/>
  <c r="L498" i="1"/>
  <c r="K498" i="1"/>
  <c r="N498" i="1" s="1"/>
  <c r="J498" i="1"/>
  <c r="S497" i="1"/>
  <c r="M497" i="1"/>
  <c r="L497" i="1"/>
  <c r="K497" i="1"/>
  <c r="N497" i="1" s="1"/>
  <c r="J497" i="1"/>
  <c r="S496" i="1"/>
  <c r="M496" i="1"/>
  <c r="L496" i="1"/>
  <c r="K496" i="1"/>
  <c r="N496" i="1" s="1"/>
  <c r="J496" i="1"/>
  <c r="S495" i="1"/>
  <c r="M495" i="1"/>
  <c r="L495" i="1"/>
  <c r="K495" i="1"/>
  <c r="N495" i="1" s="1"/>
  <c r="J495" i="1"/>
  <c r="S494" i="1"/>
  <c r="M494" i="1"/>
  <c r="L494" i="1"/>
  <c r="K494" i="1"/>
  <c r="N494" i="1" s="1"/>
  <c r="J494" i="1"/>
  <c r="S493" i="1"/>
  <c r="M493" i="1"/>
  <c r="L493" i="1"/>
  <c r="K493" i="1"/>
  <c r="N493" i="1" s="1"/>
  <c r="J493" i="1"/>
  <c r="S492" i="1"/>
  <c r="M492" i="1"/>
  <c r="L492" i="1"/>
  <c r="K492" i="1"/>
  <c r="N492" i="1" s="1"/>
  <c r="J492" i="1"/>
  <c r="S491" i="1"/>
  <c r="M491" i="1"/>
  <c r="L491" i="1"/>
  <c r="K491" i="1"/>
  <c r="N491" i="1" s="1"/>
  <c r="J491" i="1"/>
  <c r="S490" i="1"/>
  <c r="M490" i="1"/>
  <c r="L490" i="1"/>
  <c r="K490" i="1"/>
  <c r="N490" i="1" s="1"/>
  <c r="J490" i="1"/>
  <c r="S489" i="1"/>
  <c r="M489" i="1"/>
  <c r="L489" i="1"/>
  <c r="K489" i="1"/>
  <c r="N489" i="1" s="1"/>
  <c r="J489" i="1"/>
  <c r="S488" i="1"/>
  <c r="M488" i="1"/>
  <c r="L488" i="1"/>
  <c r="K488" i="1"/>
  <c r="N488" i="1" s="1"/>
  <c r="J488" i="1"/>
  <c r="S487" i="1"/>
  <c r="M487" i="1"/>
  <c r="L487" i="1"/>
  <c r="K487" i="1"/>
  <c r="N487" i="1" s="1"/>
  <c r="J487" i="1"/>
  <c r="S486" i="1"/>
  <c r="M486" i="1"/>
  <c r="L486" i="1"/>
  <c r="K486" i="1"/>
  <c r="N486" i="1" s="1"/>
  <c r="J486" i="1"/>
  <c r="S485" i="1"/>
  <c r="M485" i="1"/>
  <c r="L485" i="1"/>
  <c r="K485" i="1"/>
  <c r="N485" i="1" s="1"/>
  <c r="J485" i="1"/>
  <c r="S484" i="1"/>
  <c r="M484" i="1"/>
  <c r="L484" i="1"/>
  <c r="K484" i="1"/>
  <c r="N484" i="1" s="1"/>
  <c r="J484" i="1"/>
  <c r="S483" i="1"/>
  <c r="M483" i="1"/>
  <c r="L483" i="1"/>
  <c r="K483" i="1"/>
  <c r="N483" i="1" s="1"/>
  <c r="J483" i="1"/>
  <c r="S482" i="1"/>
  <c r="M482" i="1"/>
  <c r="L482" i="1"/>
  <c r="K482" i="1"/>
  <c r="N482" i="1" s="1"/>
  <c r="J482" i="1"/>
  <c r="W481" i="1"/>
  <c r="V481" i="1"/>
  <c r="U481" i="1"/>
  <c r="T481" i="1"/>
  <c r="S481" i="1"/>
  <c r="M481" i="1"/>
  <c r="L481" i="1"/>
  <c r="N481" i="1" s="1"/>
  <c r="K481" i="1"/>
  <c r="W480" i="1"/>
  <c r="V480" i="1"/>
  <c r="U480" i="1"/>
  <c r="T480" i="1"/>
  <c r="S480" i="1"/>
  <c r="M480" i="1"/>
  <c r="L480" i="1"/>
  <c r="N480" i="1" s="1"/>
  <c r="K480" i="1"/>
  <c r="W479" i="1"/>
  <c r="V479" i="1"/>
  <c r="U479" i="1"/>
  <c r="T479" i="1"/>
  <c r="S479" i="1"/>
  <c r="M479" i="1"/>
  <c r="L479" i="1"/>
  <c r="N479" i="1" s="1"/>
  <c r="K479" i="1"/>
  <c r="W478" i="1"/>
  <c r="V478" i="1"/>
  <c r="U478" i="1"/>
  <c r="T478" i="1"/>
  <c r="S478" i="1"/>
  <c r="M478" i="1"/>
  <c r="L478" i="1"/>
  <c r="N478" i="1" s="1"/>
  <c r="K478" i="1"/>
  <c r="W477" i="1"/>
  <c r="V477" i="1"/>
  <c r="U477" i="1"/>
  <c r="T477" i="1"/>
  <c r="S477" i="1"/>
  <c r="M477" i="1"/>
  <c r="L477" i="1"/>
  <c r="N477" i="1" s="1"/>
  <c r="K477" i="1"/>
  <c r="W476" i="1"/>
  <c r="V476" i="1"/>
  <c r="U476" i="1"/>
  <c r="T476" i="1"/>
  <c r="S476" i="1"/>
  <c r="M476" i="1"/>
  <c r="L476" i="1"/>
  <c r="N476" i="1" s="1"/>
  <c r="K476" i="1"/>
  <c r="W475" i="1"/>
  <c r="V475" i="1"/>
  <c r="U475" i="1"/>
  <c r="T475" i="1"/>
  <c r="S475" i="1"/>
  <c r="M475" i="1"/>
  <c r="L475" i="1"/>
  <c r="N475" i="1" s="1"/>
  <c r="K475" i="1"/>
  <c r="W474" i="1"/>
  <c r="V474" i="1"/>
  <c r="U474" i="1"/>
  <c r="T474" i="1"/>
  <c r="S474" i="1"/>
  <c r="M474" i="1"/>
  <c r="L474" i="1"/>
  <c r="N474" i="1" s="1"/>
  <c r="K474" i="1"/>
  <c r="W473" i="1"/>
  <c r="V473" i="1"/>
  <c r="U473" i="1"/>
  <c r="T473" i="1"/>
  <c r="S473" i="1"/>
  <c r="M473" i="1"/>
  <c r="L473" i="1"/>
  <c r="N473" i="1" s="1"/>
  <c r="K473" i="1"/>
  <c r="W472" i="1"/>
  <c r="V472" i="1"/>
  <c r="U472" i="1"/>
  <c r="T472" i="1"/>
  <c r="S472" i="1"/>
  <c r="M472" i="1"/>
  <c r="L472" i="1"/>
  <c r="N472" i="1" s="1"/>
  <c r="K472" i="1"/>
  <c r="T471" i="1"/>
  <c r="M471" i="1"/>
  <c r="L471" i="1"/>
  <c r="K471" i="1"/>
  <c r="N471" i="1" s="1"/>
  <c r="T470" i="1"/>
  <c r="M470" i="1"/>
  <c r="L470" i="1"/>
  <c r="N470" i="1" s="1"/>
  <c r="K470" i="1"/>
  <c r="W469" i="1"/>
  <c r="V469" i="1"/>
  <c r="U469" i="1"/>
  <c r="T469" i="1"/>
  <c r="S469" i="1"/>
  <c r="M469" i="1"/>
  <c r="L469" i="1"/>
  <c r="N469" i="1" s="1"/>
  <c r="K469" i="1"/>
  <c r="W468" i="1"/>
  <c r="V468" i="1"/>
  <c r="U468" i="1"/>
  <c r="T468" i="1"/>
  <c r="S468" i="1"/>
  <c r="M468" i="1"/>
  <c r="L468" i="1"/>
  <c r="N468" i="1" s="1"/>
  <c r="K468" i="1"/>
  <c r="W467" i="1"/>
  <c r="V467" i="1"/>
  <c r="U467" i="1"/>
  <c r="T467" i="1"/>
  <c r="S467" i="1"/>
  <c r="M467" i="1"/>
  <c r="L467" i="1"/>
  <c r="N467" i="1" s="1"/>
  <c r="K467" i="1"/>
  <c r="W466" i="1"/>
  <c r="V466" i="1"/>
  <c r="U466" i="1"/>
  <c r="T466" i="1"/>
  <c r="S466" i="1"/>
  <c r="M466" i="1"/>
  <c r="L466" i="1"/>
  <c r="N466" i="1" s="1"/>
  <c r="K466" i="1"/>
  <c r="W465" i="1"/>
  <c r="V465" i="1"/>
  <c r="U465" i="1"/>
  <c r="T465" i="1"/>
  <c r="S465" i="1"/>
  <c r="M465" i="1"/>
  <c r="L465" i="1"/>
  <c r="N465" i="1" s="1"/>
  <c r="K465" i="1"/>
  <c r="W464" i="1"/>
  <c r="V464" i="1"/>
  <c r="U464" i="1"/>
  <c r="T464" i="1"/>
  <c r="S464" i="1"/>
  <c r="M464" i="1"/>
  <c r="L464" i="1"/>
  <c r="N464" i="1" s="1"/>
  <c r="K464" i="1"/>
  <c r="W463" i="1"/>
  <c r="V463" i="1"/>
  <c r="U463" i="1"/>
  <c r="T463" i="1"/>
  <c r="S463" i="1"/>
  <c r="M463" i="1"/>
  <c r="L463" i="1"/>
  <c r="N463" i="1" s="1"/>
  <c r="K463" i="1"/>
  <c r="W462" i="1"/>
  <c r="V462" i="1"/>
  <c r="U462" i="1"/>
  <c r="T462" i="1"/>
  <c r="S462" i="1"/>
  <c r="M462" i="1"/>
  <c r="L462" i="1"/>
  <c r="N462" i="1" s="1"/>
  <c r="K462" i="1"/>
  <c r="W461" i="1"/>
  <c r="V461" i="1"/>
  <c r="U461" i="1"/>
  <c r="T461" i="1"/>
  <c r="S461" i="1"/>
  <c r="M461" i="1"/>
  <c r="L461" i="1"/>
  <c r="N461" i="1" s="1"/>
  <c r="K461" i="1"/>
  <c r="W460" i="1"/>
  <c r="V460" i="1"/>
  <c r="U460" i="1"/>
  <c r="T460" i="1"/>
  <c r="S460" i="1"/>
  <c r="M460" i="1"/>
  <c r="L460" i="1"/>
  <c r="N460" i="1" s="1"/>
  <c r="K460" i="1"/>
  <c r="W459" i="1"/>
  <c r="V459" i="1"/>
  <c r="U459" i="1"/>
  <c r="T459" i="1"/>
  <c r="S459" i="1"/>
  <c r="M459" i="1"/>
  <c r="L459" i="1"/>
  <c r="N459" i="1" s="1"/>
  <c r="K459" i="1"/>
  <c r="W458" i="1"/>
  <c r="V458" i="1"/>
  <c r="U458" i="1"/>
  <c r="T458" i="1"/>
  <c r="S458" i="1"/>
  <c r="M458" i="1"/>
  <c r="L458" i="1"/>
  <c r="N458" i="1" s="1"/>
  <c r="K458" i="1"/>
  <c r="W457" i="1"/>
  <c r="V457" i="1"/>
  <c r="U457" i="1"/>
  <c r="T457" i="1"/>
  <c r="S457" i="1"/>
  <c r="M457" i="1"/>
  <c r="L457" i="1"/>
  <c r="N457" i="1" s="1"/>
  <c r="K457" i="1"/>
  <c r="W456" i="1"/>
  <c r="V456" i="1"/>
  <c r="U456" i="1"/>
  <c r="T456" i="1"/>
  <c r="S456" i="1"/>
  <c r="M456" i="1"/>
  <c r="L456" i="1"/>
  <c r="N456" i="1" s="1"/>
  <c r="K456" i="1"/>
  <c r="W455" i="1"/>
  <c r="V455" i="1"/>
  <c r="U455" i="1"/>
  <c r="T455" i="1"/>
  <c r="S455" i="1"/>
  <c r="M455" i="1"/>
  <c r="L455" i="1"/>
  <c r="N455" i="1" s="1"/>
  <c r="K455" i="1"/>
  <c r="W454" i="1"/>
  <c r="V454" i="1"/>
  <c r="U454" i="1"/>
  <c r="T454" i="1"/>
  <c r="S454" i="1"/>
  <c r="M454" i="1"/>
  <c r="L454" i="1"/>
  <c r="N454" i="1" s="1"/>
  <c r="K454" i="1"/>
  <c r="W453" i="1"/>
  <c r="V453" i="1"/>
  <c r="U453" i="1"/>
  <c r="T453" i="1"/>
  <c r="S453" i="1"/>
  <c r="M453" i="1"/>
  <c r="L453" i="1"/>
  <c r="N453" i="1" s="1"/>
  <c r="K453" i="1"/>
  <c r="W452" i="1"/>
  <c r="V452" i="1"/>
  <c r="U452" i="1"/>
  <c r="T452" i="1"/>
  <c r="S452" i="1"/>
  <c r="M452" i="1"/>
  <c r="L452" i="1"/>
  <c r="N452" i="1" s="1"/>
  <c r="K452" i="1"/>
  <c r="W451" i="1"/>
  <c r="V451" i="1"/>
  <c r="U451" i="1"/>
  <c r="T451" i="1"/>
  <c r="S451" i="1"/>
  <c r="M451" i="1"/>
  <c r="L451" i="1"/>
  <c r="N451" i="1" s="1"/>
  <c r="K451" i="1"/>
  <c r="W450" i="1"/>
  <c r="V450" i="1"/>
  <c r="U450" i="1"/>
  <c r="T450" i="1"/>
  <c r="S450" i="1"/>
  <c r="M450" i="1"/>
  <c r="L450" i="1"/>
  <c r="N450" i="1" s="1"/>
  <c r="K450" i="1"/>
  <c r="W449" i="1"/>
  <c r="V449" i="1"/>
  <c r="U449" i="1"/>
  <c r="T449" i="1"/>
  <c r="S449" i="1"/>
  <c r="M449" i="1"/>
  <c r="L449" i="1"/>
  <c r="N449" i="1" s="1"/>
  <c r="K449" i="1"/>
  <c r="W448" i="1"/>
  <c r="V448" i="1"/>
  <c r="U448" i="1"/>
  <c r="T448" i="1"/>
  <c r="S448" i="1"/>
  <c r="M448" i="1"/>
  <c r="L448" i="1"/>
  <c r="N448" i="1" s="1"/>
  <c r="K448" i="1"/>
  <c r="W447" i="1"/>
  <c r="V447" i="1"/>
  <c r="U447" i="1"/>
  <c r="T447" i="1"/>
  <c r="S447" i="1"/>
  <c r="M447" i="1"/>
  <c r="L447" i="1"/>
  <c r="K447" i="1"/>
  <c r="N447" i="1" s="1"/>
  <c r="W446" i="1"/>
  <c r="V446" i="1"/>
  <c r="U446" i="1"/>
  <c r="T446" i="1"/>
  <c r="S446" i="1"/>
  <c r="M446" i="1"/>
  <c r="L446" i="1"/>
  <c r="K446" i="1"/>
  <c r="N446" i="1" s="1"/>
  <c r="W445" i="1"/>
  <c r="V445" i="1"/>
  <c r="U445" i="1"/>
  <c r="T445" i="1"/>
  <c r="S445" i="1"/>
  <c r="M445" i="1"/>
  <c r="L445" i="1"/>
  <c r="K445" i="1"/>
  <c r="N445" i="1" s="1"/>
  <c r="W444" i="1"/>
  <c r="V444" i="1"/>
  <c r="U444" i="1"/>
  <c r="T444" i="1"/>
  <c r="S444" i="1"/>
  <c r="M444" i="1"/>
  <c r="L444" i="1"/>
  <c r="K444" i="1"/>
  <c r="N444" i="1" s="1"/>
  <c r="W443" i="1"/>
  <c r="V443" i="1"/>
  <c r="U443" i="1"/>
  <c r="T443" i="1"/>
  <c r="S443" i="1"/>
  <c r="M443" i="1"/>
  <c r="L443" i="1"/>
  <c r="K443" i="1"/>
  <c r="N443" i="1" s="1"/>
  <c r="W442" i="1"/>
  <c r="V442" i="1"/>
  <c r="U442" i="1"/>
  <c r="T442" i="1"/>
  <c r="S442" i="1"/>
  <c r="M442" i="1"/>
  <c r="L442" i="1"/>
  <c r="K442" i="1"/>
  <c r="N442" i="1" s="1"/>
  <c r="W441" i="1"/>
  <c r="V441" i="1"/>
  <c r="U441" i="1"/>
  <c r="T441" i="1"/>
  <c r="S441" i="1"/>
  <c r="M441" i="1"/>
  <c r="L441" i="1"/>
  <c r="K441" i="1"/>
  <c r="N441" i="1" s="1"/>
  <c r="W440" i="1"/>
  <c r="V440" i="1"/>
  <c r="U440" i="1"/>
  <c r="T440" i="1"/>
  <c r="S440" i="1"/>
  <c r="M440" i="1"/>
  <c r="L440" i="1"/>
  <c r="K440" i="1"/>
  <c r="N440" i="1" s="1"/>
  <c r="W439" i="1"/>
  <c r="V439" i="1"/>
  <c r="U439" i="1"/>
  <c r="T439" i="1"/>
  <c r="S439" i="1"/>
  <c r="M439" i="1"/>
  <c r="L439" i="1"/>
  <c r="K439" i="1"/>
  <c r="N439" i="1" s="1"/>
  <c r="W438" i="1"/>
  <c r="V438" i="1"/>
  <c r="U438" i="1"/>
  <c r="T438" i="1"/>
  <c r="S438" i="1"/>
  <c r="M438" i="1"/>
  <c r="L438" i="1"/>
  <c r="K438" i="1"/>
  <c r="N438" i="1" s="1"/>
  <c r="W437" i="1"/>
  <c r="V437" i="1"/>
  <c r="U437" i="1"/>
  <c r="T437" i="1"/>
  <c r="S437" i="1"/>
  <c r="M437" i="1"/>
  <c r="L437" i="1"/>
  <c r="K437" i="1"/>
  <c r="N437" i="1" s="1"/>
  <c r="W436" i="1"/>
  <c r="V436" i="1"/>
  <c r="U436" i="1"/>
  <c r="T436" i="1"/>
  <c r="S436" i="1"/>
  <c r="M436" i="1"/>
  <c r="L436" i="1"/>
  <c r="K436" i="1"/>
  <c r="N436" i="1" s="1"/>
  <c r="W435" i="1"/>
  <c r="V435" i="1"/>
  <c r="U435" i="1"/>
  <c r="T435" i="1"/>
  <c r="S435" i="1"/>
  <c r="M435" i="1"/>
  <c r="L435" i="1"/>
  <c r="K435" i="1"/>
  <c r="N435" i="1" s="1"/>
  <c r="W434" i="1"/>
  <c r="V434" i="1"/>
  <c r="U434" i="1"/>
  <c r="T434" i="1"/>
  <c r="S434" i="1"/>
  <c r="M434" i="1"/>
  <c r="L434" i="1"/>
  <c r="K434" i="1"/>
  <c r="N434" i="1" s="1"/>
  <c r="W433" i="1"/>
  <c r="V433" i="1"/>
  <c r="U433" i="1"/>
  <c r="T433" i="1"/>
  <c r="S433" i="1"/>
  <c r="M433" i="1"/>
  <c r="L433" i="1"/>
  <c r="K433" i="1"/>
  <c r="N433" i="1" s="1"/>
  <c r="W432" i="1"/>
  <c r="V432" i="1"/>
  <c r="U432" i="1"/>
  <c r="T432" i="1"/>
  <c r="S432" i="1"/>
  <c r="M432" i="1"/>
  <c r="L432" i="1"/>
  <c r="K432" i="1"/>
  <c r="N432" i="1" s="1"/>
  <c r="W431" i="1"/>
  <c r="V431" i="1"/>
  <c r="U431" i="1"/>
  <c r="T431" i="1"/>
  <c r="S431" i="1"/>
  <c r="M431" i="1"/>
  <c r="L431" i="1"/>
  <c r="K431" i="1"/>
  <c r="N431" i="1" s="1"/>
  <c r="W430" i="1"/>
  <c r="V430" i="1"/>
  <c r="U430" i="1"/>
  <c r="T430" i="1"/>
  <c r="S430" i="1"/>
  <c r="M430" i="1"/>
  <c r="L430" i="1"/>
  <c r="K430" i="1"/>
  <c r="W429" i="1"/>
  <c r="V429" i="1"/>
  <c r="U429" i="1"/>
  <c r="T429" i="1"/>
  <c r="S429" i="1"/>
  <c r="M429" i="1"/>
  <c r="L429" i="1"/>
  <c r="K429" i="1"/>
  <c r="W428" i="1"/>
  <c r="V428" i="1"/>
  <c r="U428" i="1"/>
  <c r="T428" i="1"/>
  <c r="S428" i="1"/>
  <c r="M428" i="1"/>
  <c r="L428" i="1"/>
  <c r="K428" i="1"/>
  <c r="N428" i="1" s="1"/>
  <c r="W427" i="1"/>
  <c r="V427" i="1"/>
  <c r="U427" i="1"/>
  <c r="T427" i="1"/>
  <c r="S427" i="1"/>
  <c r="M427" i="1"/>
  <c r="L427" i="1"/>
  <c r="K427" i="1"/>
  <c r="N427" i="1" s="1"/>
  <c r="W426" i="1"/>
  <c r="V426" i="1"/>
  <c r="U426" i="1"/>
  <c r="T426" i="1"/>
  <c r="S426" i="1"/>
  <c r="M426" i="1"/>
  <c r="L426" i="1"/>
  <c r="K426" i="1"/>
  <c r="W425" i="1"/>
  <c r="V425" i="1"/>
  <c r="U425" i="1"/>
  <c r="T425" i="1"/>
  <c r="S425" i="1"/>
  <c r="M425" i="1"/>
  <c r="L425" i="1"/>
  <c r="K425" i="1"/>
  <c r="W424" i="1"/>
  <c r="V424" i="1"/>
  <c r="U424" i="1"/>
  <c r="T424" i="1"/>
  <c r="S424" i="1"/>
  <c r="M424" i="1"/>
  <c r="L424" i="1"/>
  <c r="K424" i="1"/>
  <c r="N424" i="1" s="1"/>
  <c r="W423" i="1"/>
  <c r="V423" i="1"/>
  <c r="U423" i="1"/>
  <c r="T423" i="1"/>
  <c r="S423" i="1"/>
  <c r="M423" i="1"/>
  <c r="L423" i="1"/>
  <c r="K423" i="1"/>
  <c r="N423" i="1" s="1"/>
  <c r="W422" i="1"/>
  <c r="V422" i="1"/>
  <c r="U422" i="1"/>
  <c r="T422" i="1"/>
  <c r="S422" i="1"/>
  <c r="M422" i="1"/>
  <c r="L422" i="1"/>
  <c r="K422" i="1"/>
  <c r="W421" i="1"/>
  <c r="V421" i="1"/>
  <c r="U421" i="1"/>
  <c r="T421" i="1"/>
  <c r="S421" i="1"/>
  <c r="M421" i="1"/>
  <c r="L421" i="1"/>
  <c r="K421" i="1"/>
  <c r="W420" i="1"/>
  <c r="V420" i="1"/>
  <c r="U420" i="1"/>
  <c r="T420" i="1"/>
  <c r="S420" i="1"/>
  <c r="M420" i="1"/>
  <c r="L420" i="1"/>
  <c r="K420" i="1"/>
  <c r="N420" i="1" s="1"/>
  <c r="W419" i="1"/>
  <c r="V419" i="1"/>
  <c r="U419" i="1"/>
  <c r="T419" i="1"/>
  <c r="S419" i="1"/>
  <c r="M419" i="1"/>
  <c r="L419" i="1"/>
  <c r="K419" i="1"/>
  <c r="N419" i="1" s="1"/>
  <c r="W418" i="1"/>
  <c r="V418" i="1"/>
  <c r="U418" i="1"/>
  <c r="T418" i="1"/>
  <c r="S418" i="1"/>
  <c r="M418" i="1"/>
  <c r="L418" i="1"/>
  <c r="K418" i="1"/>
  <c r="W417" i="1"/>
  <c r="V417" i="1"/>
  <c r="U417" i="1"/>
  <c r="T417" i="1"/>
  <c r="S417" i="1"/>
  <c r="M417" i="1"/>
  <c r="L417" i="1"/>
  <c r="K417" i="1"/>
  <c r="W416" i="1"/>
  <c r="V416" i="1"/>
  <c r="U416" i="1"/>
  <c r="T416" i="1"/>
  <c r="S416" i="1"/>
  <c r="M416" i="1"/>
  <c r="L416" i="1"/>
  <c r="K416" i="1"/>
  <c r="N416" i="1" s="1"/>
  <c r="W415" i="1"/>
  <c r="V415" i="1"/>
  <c r="U415" i="1"/>
  <c r="T415" i="1"/>
  <c r="S415" i="1"/>
  <c r="M415" i="1"/>
  <c r="L415" i="1"/>
  <c r="K415" i="1"/>
  <c r="W414" i="1"/>
  <c r="V414" i="1"/>
  <c r="U414" i="1"/>
  <c r="T414" i="1"/>
  <c r="S414" i="1"/>
  <c r="M414" i="1"/>
  <c r="L414" i="1"/>
  <c r="K414" i="1"/>
  <c r="N414" i="1" s="1"/>
  <c r="P414" i="1" s="1"/>
  <c r="W413" i="1"/>
  <c r="V413" i="1"/>
  <c r="U413" i="1"/>
  <c r="T413" i="1"/>
  <c r="S413" i="1"/>
  <c r="M413" i="1"/>
  <c r="L413" i="1"/>
  <c r="K413" i="1"/>
  <c r="W412" i="1"/>
  <c r="V412" i="1"/>
  <c r="U412" i="1"/>
  <c r="T412" i="1"/>
  <c r="S412" i="1"/>
  <c r="M412" i="1"/>
  <c r="L412" i="1"/>
  <c r="K412" i="1"/>
  <c r="W411" i="1"/>
  <c r="V411" i="1"/>
  <c r="U411" i="1"/>
  <c r="T411" i="1"/>
  <c r="S411" i="1"/>
  <c r="M411" i="1"/>
  <c r="L411" i="1"/>
  <c r="K411" i="1"/>
  <c r="W410" i="1"/>
  <c r="V410" i="1"/>
  <c r="U410" i="1"/>
  <c r="T410" i="1"/>
  <c r="S410" i="1"/>
  <c r="M410" i="1"/>
  <c r="L410" i="1"/>
  <c r="K410" i="1"/>
  <c r="N410" i="1" s="1"/>
  <c r="P410" i="1" s="1"/>
  <c r="W409" i="1"/>
  <c r="V409" i="1"/>
  <c r="U409" i="1"/>
  <c r="T409" i="1"/>
  <c r="S409" i="1"/>
  <c r="M409" i="1"/>
  <c r="L409" i="1"/>
  <c r="K409" i="1"/>
  <c r="W408" i="1"/>
  <c r="V408" i="1"/>
  <c r="U408" i="1"/>
  <c r="T408" i="1"/>
  <c r="S408" i="1"/>
  <c r="M408" i="1"/>
  <c r="L408" i="1"/>
  <c r="K408" i="1"/>
  <c r="W407" i="1"/>
  <c r="V407" i="1"/>
  <c r="U407" i="1"/>
  <c r="T407" i="1"/>
  <c r="S407" i="1"/>
  <c r="M407" i="1"/>
  <c r="L407" i="1"/>
  <c r="K407" i="1"/>
  <c r="W406" i="1"/>
  <c r="V406" i="1"/>
  <c r="U406" i="1"/>
  <c r="T406" i="1"/>
  <c r="S406" i="1"/>
  <c r="M406" i="1"/>
  <c r="L406" i="1"/>
  <c r="K406" i="1"/>
  <c r="N406" i="1" s="1"/>
  <c r="P406" i="1" s="1"/>
  <c r="W405" i="1"/>
  <c r="V405" i="1"/>
  <c r="U405" i="1"/>
  <c r="T405" i="1"/>
  <c r="S405" i="1"/>
  <c r="M405" i="1"/>
  <c r="L405" i="1"/>
  <c r="K405" i="1"/>
  <c r="W404" i="1"/>
  <c r="V404" i="1"/>
  <c r="U404" i="1"/>
  <c r="T404" i="1"/>
  <c r="S404" i="1"/>
  <c r="M404" i="1"/>
  <c r="L404" i="1"/>
  <c r="K404" i="1"/>
  <c r="W403" i="1"/>
  <c r="V403" i="1"/>
  <c r="U403" i="1"/>
  <c r="T403" i="1"/>
  <c r="S403" i="1"/>
  <c r="M403" i="1"/>
  <c r="L403" i="1"/>
  <c r="K403" i="1"/>
  <c r="W402" i="1"/>
  <c r="V402" i="1"/>
  <c r="U402" i="1"/>
  <c r="T402" i="1"/>
  <c r="S402" i="1"/>
  <c r="M402" i="1"/>
  <c r="L402" i="1"/>
  <c r="K402" i="1"/>
  <c r="N402" i="1" s="1"/>
  <c r="P402" i="1" s="1"/>
  <c r="W401" i="1"/>
  <c r="V401" i="1"/>
  <c r="U401" i="1"/>
  <c r="T401" i="1"/>
  <c r="S401" i="1"/>
  <c r="M401" i="1"/>
  <c r="L401" i="1"/>
  <c r="K401" i="1"/>
  <c r="W400" i="1"/>
  <c r="V400" i="1"/>
  <c r="U400" i="1"/>
  <c r="T400" i="1"/>
  <c r="S400" i="1"/>
  <c r="M400" i="1"/>
  <c r="L400" i="1"/>
  <c r="K400" i="1"/>
  <c r="W399" i="1"/>
  <c r="V399" i="1"/>
  <c r="U399" i="1"/>
  <c r="T399" i="1"/>
  <c r="S399" i="1"/>
  <c r="M399" i="1"/>
  <c r="L399" i="1"/>
  <c r="K399" i="1"/>
  <c r="W398" i="1"/>
  <c r="V398" i="1"/>
  <c r="U398" i="1"/>
  <c r="T398" i="1"/>
  <c r="S398" i="1"/>
  <c r="M398" i="1"/>
  <c r="L398" i="1"/>
  <c r="K398" i="1"/>
  <c r="N398" i="1" s="1"/>
  <c r="P398" i="1" s="1"/>
  <c r="W397" i="1"/>
  <c r="V397" i="1"/>
  <c r="U397" i="1"/>
  <c r="T397" i="1"/>
  <c r="S397" i="1"/>
  <c r="M397" i="1"/>
  <c r="L397" i="1"/>
  <c r="K397" i="1"/>
  <c r="W396" i="1"/>
  <c r="V396" i="1"/>
  <c r="U396" i="1"/>
  <c r="T396" i="1"/>
  <c r="S396" i="1"/>
  <c r="M396" i="1"/>
  <c r="L396" i="1"/>
  <c r="K396" i="1"/>
  <c r="W395" i="1"/>
  <c r="V395" i="1"/>
  <c r="U395" i="1"/>
  <c r="T395" i="1"/>
  <c r="S395" i="1"/>
  <c r="M395" i="1"/>
  <c r="L395" i="1"/>
  <c r="K395" i="1"/>
  <c r="W394" i="1"/>
  <c r="V394" i="1"/>
  <c r="U394" i="1"/>
  <c r="T394" i="1"/>
  <c r="S394" i="1"/>
  <c r="M394" i="1"/>
  <c r="L394" i="1"/>
  <c r="K394" i="1"/>
  <c r="N394" i="1" s="1"/>
  <c r="P394" i="1" s="1"/>
  <c r="W393" i="1"/>
  <c r="V393" i="1"/>
  <c r="U393" i="1"/>
  <c r="T393" i="1"/>
  <c r="S393" i="1"/>
  <c r="M393" i="1"/>
  <c r="L393" i="1"/>
  <c r="K393" i="1"/>
  <c r="W392" i="1"/>
  <c r="V392" i="1"/>
  <c r="U392" i="1"/>
  <c r="T392" i="1"/>
  <c r="S392" i="1"/>
  <c r="M392" i="1"/>
  <c r="L392" i="1"/>
  <c r="K392" i="1"/>
  <c r="W391" i="1"/>
  <c r="V391" i="1"/>
  <c r="U391" i="1"/>
  <c r="T391" i="1"/>
  <c r="S391" i="1"/>
  <c r="M391" i="1"/>
  <c r="L391" i="1"/>
  <c r="K391" i="1"/>
  <c r="W390" i="1"/>
  <c r="V390" i="1"/>
  <c r="U390" i="1"/>
  <c r="T390" i="1"/>
  <c r="S390" i="1"/>
  <c r="M390" i="1"/>
  <c r="L390" i="1"/>
  <c r="K390" i="1"/>
  <c r="N390" i="1" s="1"/>
  <c r="P390" i="1" s="1"/>
  <c r="W389" i="1"/>
  <c r="V389" i="1"/>
  <c r="U389" i="1"/>
  <c r="T389" i="1"/>
  <c r="S389" i="1"/>
  <c r="M389" i="1"/>
  <c r="L389" i="1"/>
  <c r="K389" i="1"/>
  <c r="W388" i="1"/>
  <c r="V388" i="1"/>
  <c r="U388" i="1"/>
  <c r="T388" i="1"/>
  <c r="S388" i="1"/>
  <c r="M388" i="1"/>
  <c r="L388" i="1"/>
  <c r="K388" i="1"/>
  <c r="W387" i="1"/>
  <c r="V387" i="1"/>
  <c r="U387" i="1"/>
  <c r="T387" i="1"/>
  <c r="S387" i="1"/>
  <c r="M387" i="1"/>
  <c r="L387" i="1"/>
  <c r="K387" i="1"/>
  <c r="W386" i="1"/>
  <c r="V386" i="1"/>
  <c r="U386" i="1"/>
  <c r="T386" i="1"/>
  <c r="S386" i="1"/>
  <c r="M386" i="1"/>
  <c r="L386" i="1"/>
  <c r="K386" i="1"/>
  <c r="N386" i="1" s="1"/>
  <c r="P386" i="1" s="1"/>
  <c r="W385" i="1"/>
  <c r="V385" i="1"/>
  <c r="U385" i="1"/>
  <c r="T385" i="1"/>
  <c r="S385" i="1"/>
  <c r="M385" i="1"/>
  <c r="L385" i="1"/>
  <c r="K385" i="1"/>
  <c r="W384" i="1"/>
  <c r="V384" i="1"/>
  <c r="U384" i="1"/>
  <c r="T384" i="1"/>
  <c r="S384" i="1"/>
  <c r="M384" i="1"/>
  <c r="L384" i="1"/>
  <c r="K384" i="1"/>
  <c r="W383" i="1"/>
  <c r="V383" i="1"/>
  <c r="U383" i="1"/>
  <c r="T383" i="1"/>
  <c r="S383" i="1"/>
  <c r="M383" i="1"/>
  <c r="L383" i="1"/>
  <c r="K383" i="1"/>
  <c r="W382" i="1"/>
  <c r="V382" i="1"/>
  <c r="U382" i="1"/>
  <c r="T382" i="1"/>
  <c r="S382" i="1"/>
  <c r="M382" i="1"/>
  <c r="L382" i="1"/>
  <c r="K382" i="1"/>
  <c r="N382" i="1" s="1"/>
  <c r="P382" i="1" s="1"/>
  <c r="W381" i="1"/>
  <c r="V381" i="1"/>
  <c r="U381" i="1"/>
  <c r="T381" i="1"/>
  <c r="S381" i="1"/>
  <c r="M381" i="1"/>
  <c r="L381" i="1"/>
  <c r="K381" i="1"/>
  <c r="W380" i="1"/>
  <c r="V380" i="1"/>
  <c r="U380" i="1"/>
  <c r="T380" i="1"/>
  <c r="S380" i="1"/>
  <c r="M380" i="1"/>
  <c r="L380" i="1"/>
  <c r="K380" i="1"/>
  <c r="W379" i="1"/>
  <c r="V379" i="1"/>
  <c r="U379" i="1"/>
  <c r="T379" i="1"/>
  <c r="S379" i="1"/>
  <c r="M379" i="1"/>
  <c r="L379" i="1"/>
  <c r="K379" i="1"/>
  <c r="W378" i="1"/>
  <c r="V378" i="1"/>
  <c r="U378" i="1"/>
  <c r="T378" i="1"/>
  <c r="S378" i="1"/>
  <c r="M378" i="1"/>
  <c r="L378" i="1"/>
  <c r="K378" i="1"/>
  <c r="N378" i="1" s="1"/>
  <c r="P378" i="1" s="1"/>
  <c r="W377" i="1"/>
  <c r="V377" i="1"/>
  <c r="U377" i="1"/>
  <c r="T377" i="1"/>
  <c r="S377" i="1"/>
  <c r="M377" i="1"/>
  <c r="L377" i="1"/>
  <c r="K377" i="1"/>
  <c r="W376" i="1"/>
  <c r="V376" i="1"/>
  <c r="U376" i="1"/>
  <c r="T376" i="1"/>
  <c r="S376" i="1"/>
  <c r="M376" i="1"/>
  <c r="L376" i="1"/>
  <c r="K376" i="1"/>
  <c r="W375" i="1"/>
  <c r="V375" i="1"/>
  <c r="U375" i="1"/>
  <c r="T375" i="1"/>
  <c r="S375" i="1"/>
  <c r="M375" i="1"/>
  <c r="L375" i="1"/>
  <c r="K375" i="1"/>
  <c r="W374" i="1"/>
  <c r="V374" i="1"/>
  <c r="U374" i="1"/>
  <c r="T374" i="1"/>
  <c r="S374" i="1"/>
  <c r="M374" i="1"/>
  <c r="L374" i="1"/>
  <c r="K374" i="1"/>
  <c r="N374" i="1" s="1"/>
  <c r="P374" i="1" s="1"/>
  <c r="W373" i="1"/>
  <c r="V373" i="1"/>
  <c r="U373" i="1"/>
  <c r="T373" i="1"/>
  <c r="S373" i="1"/>
  <c r="M373" i="1"/>
  <c r="L373" i="1"/>
  <c r="K373" i="1"/>
  <c r="W372" i="1"/>
  <c r="V372" i="1"/>
  <c r="U372" i="1"/>
  <c r="T372" i="1"/>
  <c r="S372" i="1"/>
  <c r="M372" i="1"/>
  <c r="L372" i="1"/>
  <c r="K372" i="1"/>
  <c r="W371" i="1"/>
  <c r="V371" i="1"/>
  <c r="U371" i="1"/>
  <c r="T371" i="1"/>
  <c r="S371" i="1"/>
  <c r="M371" i="1"/>
  <c r="L371" i="1"/>
  <c r="K371" i="1"/>
  <c r="W370" i="1"/>
  <c r="V370" i="1"/>
  <c r="U370" i="1"/>
  <c r="T370" i="1"/>
  <c r="S370" i="1"/>
  <c r="M370" i="1"/>
  <c r="L370" i="1"/>
  <c r="K370" i="1"/>
  <c r="N370" i="1" s="1"/>
  <c r="P370" i="1" s="1"/>
  <c r="W369" i="1"/>
  <c r="V369" i="1"/>
  <c r="U369" i="1"/>
  <c r="T369" i="1"/>
  <c r="S369" i="1"/>
  <c r="M369" i="1"/>
  <c r="L369" i="1"/>
  <c r="K369" i="1"/>
  <c r="W368" i="1"/>
  <c r="V368" i="1"/>
  <c r="U368" i="1"/>
  <c r="T368" i="1"/>
  <c r="S368" i="1"/>
  <c r="M368" i="1"/>
  <c r="L368" i="1"/>
  <c r="K368" i="1"/>
  <c r="W367" i="1"/>
  <c r="V367" i="1"/>
  <c r="U367" i="1"/>
  <c r="T367" i="1"/>
  <c r="S367" i="1"/>
  <c r="M367" i="1"/>
  <c r="L367" i="1"/>
  <c r="K367" i="1"/>
  <c r="W366" i="1"/>
  <c r="V366" i="1"/>
  <c r="U366" i="1"/>
  <c r="T366" i="1"/>
  <c r="S366" i="1"/>
  <c r="M366" i="1"/>
  <c r="L366" i="1"/>
  <c r="K366" i="1"/>
  <c r="N366" i="1" s="1"/>
  <c r="P366" i="1" s="1"/>
  <c r="W365" i="1"/>
  <c r="V365" i="1"/>
  <c r="U365" i="1"/>
  <c r="T365" i="1"/>
  <c r="S365" i="1"/>
  <c r="M365" i="1"/>
  <c r="L365" i="1"/>
  <c r="K365" i="1"/>
  <c r="W364" i="1"/>
  <c r="V364" i="1"/>
  <c r="U364" i="1"/>
  <c r="T364" i="1"/>
  <c r="S364" i="1"/>
  <c r="M364" i="1"/>
  <c r="L364" i="1"/>
  <c r="K364" i="1"/>
  <c r="W363" i="1"/>
  <c r="V363" i="1"/>
  <c r="U363" i="1"/>
  <c r="T363" i="1"/>
  <c r="S363" i="1"/>
  <c r="M363" i="1"/>
  <c r="L363" i="1"/>
  <c r="K363" i="1"/>
  <c r="W362" i="1"/>
  <c r="V362" i="1"/>
  <c r="U362" i="1"/>
  <c r="T362" i="1"/>
  <c r="S362" i="1"/>
  <c r="M362" i="1"/>
  <c r="L362" i="1"/>
  <c r="K362" i="1"/>
  <c r="N362" i="1" s="1"/>
  <c r="P362" i="1" s="1"/>
  <c r="S361" i="1"/>
  <c r="M361" i="1"/>
  <c r="L361" i="1"/>
  <c r="K361" i="1"/>
  <c r="J361" i="1"/>
  <c r="S360" i="1"/>
  <c r="M360" i="1"/>
  <c r="L360" i="1"/>
  <c r="K360" i="1"/>
  <c r="J360" i="1"/>
  <c r="S359" i="1"/>
  <c r="M359" i="1"/>
  <c r="L359" i="1"/>
  <c r="K359" i="1"/>
  <c r="N359" i="1" s="1"/>
  <c r="P359" i="1" s="1"/>
  <c r="J359" i="1"/>
  <c r="S358" i="1"/>
  <c r="P358" i="1"/>
  <c r="M358" i="1"/>
  <c r="L358" i="1"/>
  <c r="K358" i="1"/>
  <c r="N358" i="1" s="1"/>
  <c r="J358" i="1"/>
  <c r="S357" i="1"/>
  <c r="M357" i="1"/>
  <c r="L357" i="1"/>
  <c r="K357" i="1"/>
  <c r="J357" i="1"/>
  <c r="S356" i="1"/>
  <c r="M356" i="1"/>
  <c r="L356" i="1"/>
  <c r="K356" i="1"/>
  <c r="J356" i="1"/>
  <c r="S355" i="1"/>
  <c r="M355" i="1"/>
  <c r="L355" i="1"/>
  <c r="K355" i="1"/>
  <c r="N355" i="1" s="1"/>
  <c r="P355" i="1" s="1"/>
  <c r="J355" i="1"/>
  <c r="S354" i="1"/>
  <c r="P354" i="1"/>
  <c r="M354" i="1"/>
  <c r="L354" i="1"/>
  <c r="K354" i="1"/>
  <c r="N354" i="1" s="1"/>
  <c r="J354" i="1"/>
  <c r="S353" i="1"/>
  <c r="M353" i="1"/>
  <c r="L353" i="1"/>
  <c r="K353" i="1"/>
  <c r="J353" i="1"/>
  <c r="S352" i="1"/>
  <c r="M352" i="1"/>
  <c r="L352" i="1"/>
  <c r="K352" i="1"/>
  <c r="J352" i="1"/>
  <c r="S351" i="1"/>
  <c r="M351" i="1"/>
  <c r="L351" i="1"/>
  <c r="K351" i="1"/>
  <c r="N351" i="1" s="1"/>
  <c r="P351" i="1" s="1"/>
  <c r="J351" i="1"/>
  <c r="S350" i="1"/>
  <c r="P350" i="1"/>
  <c r="M350" i="1"/>
  <c r="L350" i="1"/>
  <c r="K350" i="1"/>
  <c r="N350" i="1" s="1"/>
  <c r="J350" i="1"/>
  <c r="S349" i="1"/>
  <c r="M349" i="1"/>
  <c r="L349" i="1"/>
  <c r="K349" i="1"/>
  <c r="J349" i="1"/>
  <c r="S348" i="1"/>
  <c r="M348" i="1"/>
  <c r="L348" i="1"/>
  <c r="K348" i="1"/>
  <c r="J348" i="1"/>
  <c r="S347" i="1"/>
  <c r="M347" i="1"/>
  <c r="L347" i="1"/>
  <c r="K347" i="1"/>
  <c r="N347" i="1" s="1"/>
  <c r="P347" i="1" s="1"/>
  <c r="J347" i="1"/>
  <c r="S346" i="1"/>
  <c r="P346" i="1"/>
  <c r="M346" i="1"/>
  <c r="L346" i="1"/>
  <c r="K346" i="1"/>
  <c r="N346" i="1" s="1"/>
  <c r="J346" i="1"/>
  <c r="S345" i="1"/>
  <c r="M345" i="1"/>
  <c r="L345" i="1"/>
  <c r="K345" i="1"/>
  <c r="J345" i="1"/>
  <c r="S344" i="1"/>
  <c r="M344" i="1"/>
  <c r="L344" i="1"/>
  <c r="K344" i="1"/>
  <c r="J344" i="1"/>
  <c r="S343" i="1"/>
  <c r="M343" i="1"/>
  <c r="L343" i="1"/>
  <c r="K343" i="1"/>
  <c r="N343" i="1" s="1"/>
  <c r="P343" i="1" s="1"/>
  <c r="J343" i="1"/>
  <c r="S342" i="1"/>
  <c r="P342" i="1"/>
  <c r="M342" i="1"/>
  <c r="L342" i="1"/>
  <c r="K342" i="1"/>
  <c r="N342" i="1" s="1"/>
  <c r="J342" i="1"/>
  <c r="S341" i="1"/>
  <c r="M341" i="1"/>
  <c r="L341" i="1"/>
  <c r="K341" i="1"/>
  <c r="J341" i="1"/>
  <c r="S340" i="1"/>
  <c r="M340" i="1"/>
  <c r="L340" i="1"/>
  <c r="K340" i="1"/>
  <c r="J340" i="1"/>
  <c r="S339" i="1"/>
  <c r="M339" i="1"/>
  <c r="L339" i="1"/>
  <c r="K339" i="1"/>
  <c r="N339" i="1" s="1"/>
  <c r="P339" i="1" s="1"/>
  <c r="J339" i="1"/>
  <c r="S338" i="1"/>
  <c r="P338" i="1"/>
  <c r="M338" i="1"/>
  <c r="L338" i="1"/>
  <c r="K338" i="1"/>
  <c r="N338" i="1" s="1"/>
  <c r="J338" i="1"/>
  <c r="S337" i="1"/>
  <c r="M337" i="1"/>
  <c r="L337" i="1"/>
  <c r="K337" i="1"/>
  <c r="J337" i="1"/>
  <c r="S336" i="1"/>
  <c r="M336" i="1"/>
  <c r="L336" i="1"/>
  <c r="K336" i="1"/>
  <c r="J336" i="1"/>
  <c r="S335" i="1"/>
  <c r="M335" i="1"/>
  <c r="L335" i="1"/>
  <c r="K335" i="1"/>
  <c r="N335" i="1" s="1"/>
  <c r="P335" i="1" s="1"/>
  <c r="J335" i="1"/>
  <c r="S334" i="1"/>
  <c r="P334" i="1"/>
  <c r="M334" i="1"/>
  <c r="L334" i="1"/>
  <c r="K334" i="1"/>
  <c r="N334" i="1" s="1"/>
  <c r="J334" i="1"/>
  <c r="S333" i="1"/>
  <c r="M333" i="1"/>
  <c r="L333" i="1"/>
  <c r="K333" i="1"/>
  <c r="J333" i="1"/>
  <c r="S332" i="1"/>
  <c r="M332" i="1"/>
  <c r="L332" i="1"/>
  <c r="K332" i="1"/>
  <c r="J332" i="1"/>
  <c r="S331" i="1"/>
  <c r="M331" i="1"/>
  <c r="L331" i="1"/>
  <c r="K331" i="1"/>
  <c r="N331" i="1" s="1"/>
  <c r="P331" i="1" s="1"/>
  <c r="J331" i="1"/>
  <c r="S330" i="1"/>
  <c r="P330" i="1"/>
  <c r="M330" i="1"/>
  <c r="L330" i="1"/>
  <c r="K330" i="1"/>
  <c r="N330" i="1" s="1"/>
  <c r="J330" i="1"/>
  <c r="S329" i="1"/>
  <c r="M329" i="1"/>
  <c r="L329" i="1"/>
  <c r="K329" i="1"/>
  <c r="J329" i="1"/>
  <c r="S328" i="1"/>
  <c r="M328" i="1"/>
  <c r="L328" i="1"/>
  <c r="K328" i="1"/>
  <c r="J328" i="1"/>
  <c r="S327" i="1"/>
  <c r="M327" i="1"/>
  <c r="L327" i="1"/>
  <c r="K327" i="1"/>
  <c r="N327" i="1" s="1"/>
  <c r="P327" i="1" s="1"/>
  <c r="J327" i="1"/>
  <c r="S326" i="1"/>
  <c r="P326" i="1"/>
  <c r="M326" i="1"/>
  <c r="L326" i="1"/>
  <c r="K326" i="1"/>
  <c r="N326" i="1" s="1"/>
  <c r="J326" i="1"/>
  <c r="S325" i="1"/>
  <c r="M325" i="1"/>
  <c r="L325" i="1"/>
  <c r="K325" i="1"/>
  <c r="J325" i="1"/>
  <c r="S324" i="1"/>
  <c r="M324" i="1"/>
  <c r="L324" i="1"/>
  <c r="K324" i="1"/>
  <c r="J324" i="1"/>
  <c r="S323" i="1"/>
  <c r="M323" i="1"/>
  <c r="L323" i="1"/>
  <c r="K323" i="1"/>
  <c r="N323" i="1" s="1"/>
  <c r="P323" i="1" s="1"/>
  <c r="J323" i="1"/>
  <c r="S322" i="1"/>
  <c r="P322" i="1"/>
  <c r="M322" i="1"/>
  <c r="L322" i="1"/>
  <c r="K322" i="1"/>
  <c r="N322" i="1" s="1"/>
  <c r="J322" i="1"/>
  <c r="S321" i="1"/>
  <c r="M321" i="1"/>
  <c r="L321" i="1"/>
  <c r="K321" i="1"/>
  <c r="J321" i="1"/>
  <c r="S320" i="1"/>
  <c r="M320" i="1"/>
  <c r="L320" i="1"/>
  <c r="K320" i="1"/>
  <c r="J320" i="1"/>
  <c r="S319" i="1"/>
  <c r="M319" i="1"/>
  <c r="L319" i="1"/>
  <c r="K319" i="1"/>
  <c r="N319" i="1" s="1"/>
  <c r="P319" i="1" s="1"/>
  <c r="J319" i="1"/>
  <c r="S318" i="1"/>
  <c r="P318" i="1"/>
  <c r="M318" i="1"/>
  <c r="L318" i="1"/>
  <c r="K318" i="1"/>
  <c r="N318" i="1" s="1"/>
  <c r="J318" i="1"/>
  <c r="S317" i="1"/>
  <c r="M317" i="1"/>
  <c r="L317" i="1"/>
  <c r="K317" i="1"/>
  <c r="J317" i="1"/>
  <c r="S316" i="1"/>
  <c r="M316" i="1"/>
  <c r="L316" i="1"/>
  <c r="K316" i="1"/>
  <c r="J316" i="1"/>
  <c r="S315" i="1"/>
  <c r="M315" i="1"/>
  <c r="L315" i="1"/>
  <c r="K315" i="1"/>
  <c r="N315" i="1" s="1"/>
  <c r="P315" i="1" s="1"/>
  <c r="J315" i="1"/>
  <c r="S314" i="1"/>
  <c r="P314" i="1"/>
  <c r="M314" i="1"/>
  <c r="L314" i="1"/>
  <c r="K314" i="1"/>
  <c r="N314" i="1" s="1"/>
  <c r="J314" i="1"/>
  <c r="S313" i="1"/>
  <c r="M313" i="1"/>
  <c r="L313" i="1"/>
  <c r="K313" i="1"/>
  <c r="J313" i="1"/>
  <c r="S312" i="1"/>
  <c r="M312" i="1"/>
  <c r="L312" i="1"/>
  <c r="K312" i="1"/>
  <c r="J312" i="1"/>
  <c r="S311" i="1"/>
  <c r="M311" i="1"/>
  <c r="L311" i="1"/>
  <c r="K311" i="1"/>
  <c r="N311" i="1" s="1"/>
  <c r="P311" i="1" s="1"/>
  <c r="J311" i="1"/>
  <c r="S310" i="1"/>
  <c r="P310" i="1"/>
  <c r="M310" i="1"/>
  <c r="L310" i="1"/>
  <c r="K310" i="1"/>
  <c r="N310" i="1" s="1"/>
  <c r="J310" i="1"/>
  <c r="S309" i="1"/>
  <c r="M309" i="1"/>
  <c r="L309" i="1"/>
  <c r="K309" i="1"/>
  <c r="J309" i="1"/>
  <c r="S308" i="1"/>
  <c r="M308" i="1"/>
  <c r="L308" i="1"/>
  <c r="K308" i="1"/>
  <c r="J308" i="1"/>
  <c r="S307" i="1"/>
  <c r="M307" i="1"/>
  <c r="L307" i="1"/>
  <c r="K307" i="1"/>
  <c r="N307" i="1" s="1"/>
  <c r="P307" i="1" s="1"/>
  <c r="J307" i="1"/>
  <c r="S306" i="1"/>
  <c r="P306" i="1"/>
  <c r="M306" i="1"/>
  <c r="L306" i="1"/>
  <c r="K306" i="1"/>
  <c r="N306" i="1" s="1"/>
  <c r="J306" i="1"/>
  <c r="S305" i="1"/>
  <c r="M305" i="1"/>
  <c r="L305" i="1"/>
  <c r="K305" i="1"/>
  <c r="J305" i="1"/>
  <c r="S304" i="1"/>
  <c r="M304" i="1"/>
  <c r="L304" i="1"/>
  <c r="K304" i="1"/>
  <c r="J304" i="1"/>
  <c r="S303" i="1"/>
  <c r="M303" i="1"/>
  <c r="L303" i="1"/>
  <c r="K303" i="1"/>
  <c r="N303" i="1" s="1"/>
  <c r="P303" i="1" s="1"/>
  <c r="J303" i="1"/>
  <c r="S302" i="1"/>
  <c r="P302" i="1"/>
  <c r="M302" i="1"/>
  <c r="L302" i="1"/>
  <c r="K302" i="1"/>
  <c r="N302" i="1" s="1"/>
  <c r="J302" i="1"/>
  <c r="S301" i="1"/>
  <c r="M301" i="1"/>
  <c r="L301" i="1"/>
  <c r="K301" i="1"/>
  <c r="J301" i="1"/>
  <c r="S300" i="1"/>
  <c r="M300" i="1"/>
  <c r="L300" i="1"/>
  <c r="K300" i="1"/>
  <c r="J300" i="1"/>
  <c r="S299" i="1"/>
  <c r="M299" i="1"/>
  <c r="L299" i="1"/>
  <c r="K299" i="1"/>
  <c r="N299" i="1" s="1"/>
  <c r="P299" i="1" s="1"/>
  <c r="J299" i="1"/>
  <c r="S298" i="1"/>
  <c r="P298" i="1"/>
  <c r="M298" i="1"/>
  <c r="L298" i="1"/>
  <c r="K298" i="1"/>
  <c r="N298" i="1" s="1"/>
  <c r="J298" i="1"/>
  <c r="S297" i="1"/>
  <c r="M297" i="1"/>
  <c r="L297" i="1"/>
  <c r="K297" i="1"/>
  <c r="J297" i="1"/>
  <c r="S296" i="1"/>
  <c r="M296" i="1"/>
  <c r="L296" i="1"/>
  <c r="K296" i="1"/>
  <c r="J296" i="1"/>
  <c r="S295" i="1"/>
  <c r="M295" i="1"/>
  <c r="L295" i="1"/>
  <c r="K295" i="1"/>
  <c r="N295" i="1" s="1"/>
  <c r="P295" i="1" s="1"/>
  <c r="J295" i="1"/>
  <c r="S294" i="1"/>
  <c r="P294" i="1"/>
  <c r="M294" i="1"/>
  <c r="L294" i="1"/>
  <c r="K294" i="1"/>
  <c r="N294" i="1" s="1"/>
  <c r="J294" i="1"/>
  <c r="S293" i="1"/>
  <c r="M293" i="1"/>
  <c r="L293" i="1"/>
  <c r="K293" i="1"/>
  <c r="J293" i="1"/>
  <c r="S292" i="1"/>
  <c r="M292" i="1"/>
  <c r="L292" i="1"/>
  <c r="K292" i="1"/>
  <c r="J292" i="1"/>
  <c r="S291" i="1"/>
  <c r="M291" i="1"/>
  <c r="L291" i="1"/>
  <c r="K291" i="1"/>
  <c r="N291" i="1" s="1"/>
  <c r="P291" i="1" s="1"/>
  <c r="J291" i="1"/>
  <c r="S290" i="1"/>
  <c r="P290" i="1"/>
  <c r="M290" i="1"/>
  <c r="L290" i="1"/>
  <c r="K290" i="1"/>
  <c r="N290" i="1" s="1"/>
  <c r="J290" i="1"/>
  <c r="S289" i="1"/>
  <c r="M289" i="1"/>
  <c r="L289" i="1"/>
  <c r="K289" i="1"/>
  <c r="J289" i="1"/>
  <c r="S288" i="1"/>
  <c r="M288" i="1"/>
  <c r="L288" i="1"/>
  <c r="K288" i="1"/>
  <c r="J288" i="1"/>
  <c r="S287" i="1"/>
  <c r="M287" i="1"/>
  <c r="L287" i="1"/>
  <c r="K287" i="1"/>
  <c r="N287" i="1" s="1"/>
  <c r="P287" i="1" s="1"/>
  <c r="J287" i="1"/>
  <c r="S286" i="1"/>
  <c r="P286" i="1"/>
  <c r="M286" i="1"/>
  <c r="L286" i="1"/>
  <c r="K286" i="1"/>
  <c r="N286" i="1" s="1"/>
  <c r="J286" i="1"/>
  <c r="S285" i="1"/>
  <c r="M285" i="1"/>
  <c r="L285" i="1"/>
  <c r="K285" i="1"/>
  <c r="J285" i="1"/>
  <c r="S284" i="1"/>
  <c r="M284" i="1"/>
  <c r="L284" i="1"/>
  <c r="K284" i="1"/>
  <c r="J284" i="1"/>
  <c r="S283" i="1"/>
  <c r="M283" i="1"/>
  <c r="L283" i="1"/>
  <c r="K283" i="1"/>
  <c r="N283" i="1" s="1"/>
  <c r="P283" i="1" s="1"/>
  <c r="J283" i="1"/>
  <c r="S282" i="1"/>
  <c r="P282" i="1"/>
  <c r="M282" i="1"/>
  <c r="L282" i="1"/>
  <c r="K282" i="1"/>
  <c r="N282" i="1" s="1"/>
  <c r="J282" i="1"/>
  <c r="S281" i="1"/>
  <c r="M281" i="1"/>
  <c r="L281" i="1"/>
  <c r="K281" i="1"/>
  <c r="J281" i="1"/>
  <c r="S280" i="1"/>
  <c r="M280" i="1"/>
  <c r="L280" i="1"/>
  <c r="K280" i="1"/>
  <c r="J280" i="1"/>
  <c r="S279" i="1"/>
  <c r="M279" i="1"/>
  <c r="L279" i="1"/>
  <c r="K279" i="1"/>
  <c r="N279" i="1" s="1"/>
  <c r="P279" i="1" s="1"/>
  <c r="J279" i="1"/>
  <c r="S278" i="1"/>
  <c r="P278" i="1"/>
  <c r="M278" i="1"/>
  <c r="L278" i="1"/>
  <c r="K278" i="1"/>
  <c r="N278" i="1" s="1"/>
  <c r="J278" i="1"/>
  <c r="S277" i="1"/>
  <c r="M277" i="1"/>
  <c r="L277" i="1"/>
  <c r="K277" i="1"/>
  <c r="J277" i="1"/>
  <c r="S276" i="1"/>
  <c r="M276" i="1"/>
  <c r="L276" i="1"/>
  <c r="K276" i="1"/>
  <c r="J276" i="1"/>
  <c r="S275" i="1"/>
  <c r="M275" i="1"/>
  <c r="L275" i="1"/>
  <c r="K275" i="1"/>
  <c r="N275" i="1" s="1"/>
  <c r="P275" i="1" s="1"/>
  <c r="J275" i="1"/>
  <c r="S274" i="1"/>
  <c r="P274" i="1"/>
  <c r="M274" i="1"/>
  <c r="L274" i="1"/>
  <c r="K274" i="1"/>
  <c r="N274" i="1" s="1"/>
  <c r="J274" i="1"/>
  <c r="S273" i="1"/>
  <c r="M273" i="1"/>
  <c r="L273" i="1"/>
  <c r="K273" i="1"/>
  <c r="J273" i="1"/>
  <c r="S272" i="1"/>
  <c r="M272" i="1"/>
  <c r="L272" i="1"/>
  <c r="K272" i="1"/>
  <c r="J272" i="1"/>
  <c r="S271" i="1"/>
  <c r="M271" i="1"/>
  <c r="L271" i="1"/>
  <c r="K271" i="1"/>
  <c r="N271" i="1" s="1"/>
  <c r="P271" i="1" s="1"/>
  <c r="J271" i="1"/>
  <c r="S270" i="1"/>
  <c r="P270" i="1"/>
  <c r="M270" i="1"/>
  <c r="L270" i="1"/>
  <c r="K270" i="1"/>
  <c r="N270" i="1" s="1"/>
  <c r="J270" i="1"/>
  <c r="S269" i="1"/>
  <c r="M269" i="1"/>
  <c r="L269" i="1"/>
  <c r="K269" i="1"/>
  <c r="J269" i="1"/>
  <c r="S268" i="1"/>
  <c r="M268" i="1"/>
  <c r="L268" i="1"/>
  <c r="K268" i="1"/>
  <c r="J268" i="1"/>
  <c r="S267" i="1"/>
  <c r="M267" i="1"/>
  <c r="L267" i="1"/>
  <c r="K267" i="1"/>
  <c r="N267" i="1" s="1"/>
  <c r="P267" i="1" s="1"/>
  <c r="J267" i="1"/>
  <c r="S266" i="1"/>
  <c r="P266" i="1"/>
  <c r="M266" i="1"/>
  <c r="L266" i="1"/>
  <c r="K266" i="1"/>
  <c r="N266" i="1" s="1"/>
  <c r="J266" i="1"/>
  <c r="S265" i="1"/>
  <c r="M265" i="1"/>
  <c r="L265" i="1"/>
  <c r="K265" i="1"/>
  <c r="J265" i="1"/>
  <c r="S264" i="1"/>
  <c r="M264" i="1"/>
  <c r="L264" i="1"/>
  <c r="K264" i="1"/>
  <c r="J264" i="1"/>
  <c r="S263" i="1"/>
  <c r="M263" i="1"/>
  <c r="L263" i="1"/>
  <c r="K263" i="1"/>
  <c r="N263" i="1" s="1"/>
  <c r="P263" i="1" s="1"/>
  <c r="J263" i="1"/>
  <c r="S262" i="1"/>
  <c r="P262" i="1"/>
  <c r="M262" i="1"/>
  <c r="L262" i="1"/>
  <c r="K262" i="1"/>
  <c r="N262" i="1" s="1"/>
  <c r="J262" i="1"/>
  <c r="S261" i="1"/>
  <c r="M261" i="1"/>
  <c r="L261" i="1"/>
  <c r="K261" i="1"/>
  <c r="J261" i="1"/>
  <c r="S260" i="1"/>
  <c r="M260" i="1"/>
  <c r="L260" i="1"/>
  <c r="K260" i="1"/>
  <c r="J260" i="1"/>
  <c r="S259" i="1"/>
  <c r="M259" i="1"/>
  <c r="L259" i="1"/>
  <c r="K259" i="1"/>
  <c r="N259" i="1" s="1"/>
  <c r="P259" i="1" s="1"/>
  <c r="J259" i="1"/>
  <c r="S258" i="1"/>
  <c r="P258" i="1"/>
  <c r="M258" i="1"/>
  <c r="L258" i="1"/>
  <c r="K258" i="1"/>
  <c r="N258" i="1" s="1"/>
  <c r="J258" i="1"/>
  <c r="S257" i="1"/>
  <c r="M257" i="1"/>
  <c r="L257" i="1"/>
  <c r="K257" i="1"/>
  <c r="J257" i="1"/>
  <c r="S256" i="1"/>
  <c r="M256" i="1"/>
  <c r="L256" i="1"/>
  <c r="K256" i="1"/>
  <c r="J256" i="1"/>
  <c r="S255" i="1"/>
  <c r="M255" i="1"/>
  <c r="L255" i="1"/>
  <c r="K255" i="1"/>
  <c r="N255" i="1" s="1"/>
  <c r="P255" i="1" s="1"/>
  <c r="J255" i="1"/>
  <c r="S254" i="1"/>
  <c r="P254" i="1"/>
  <c r="M254" i="1"/>
  <c r="L254" i="1"/>
  <c r="K254" i="1"/>
  <c r="N254" i="1" s="1"/>
  <c r="J254" i="1"/>
  <c r="S253" i="1"/>
  <c r="M253" i="1"/>
  <c r="L253" i="1"/>
  <c r="K253" i="1"/>
  <c r="J253" i="1"/>
  <c r="S252" i="1"/>
  <c r="M252" i="1"/>
  <c r="L252" i="1"/>
  <c r="K252" i="1"/>
  <c r="J252" i="1"/>
  <c r="S251" i="1"/>
  <c r="M251" i="1"/>
  <c r="L251" i="1"/>
  <c r="K251" i="1"/>
  <c r="N251" i="1" s="1"/>
  <c r="P251" i="1" s="1"/>
  <c r="J251" i="1"/>
  <c r="S250" i="1"/>
  <c r="P250" i="1"/>
  <c r="M250" i="1"/>
  <c r="L250" i="1"/>
  <c r="K250" i="1"/>
  <c r="N250" i="1" s="1"/>
  <c r="J250" i="1"/>
  <c r="S249" i="1"/>
  <c r="M249" i="1"/>
  <c r="L249" i="1"/>
  <c r="K249" i="1"/>
  <c r="J249" i="1"/>
  <c r="S248" i="1"/>
  <c r="M248" i="1"/>
  <c r="L248" i="1"/>
  <c r="K248" i="1"/>
  <c r="J248" i="1"/>
  <c r="S247" i="1"/>
  <c r="M247" i="1"/>
  <c r="L247" i="1"/>
  <c r="K247" i="1"/>
  <c r="N247" i="1" s="1"/>
  <c r="P247" i="1" s="1"/>
  <c r="J247" i="1"/>
  <c r="S246" i="1"/>
  <c r="P246" i="1"/>
  <c r="M246" i="1"/>
  <c r="L246" i="1"/>
  <c r="K246" i="1"/>
  <c r="N246" i="1" s="1"/>
  <c r="J246" i="1"/>
  <c r="S245" i="1"/>
  <c r="M245" i="1"/>
  <c r="L245" i="1"/>
  <c r="K245" i="1"/>
  <c r="J245" i="1"/>
  <c r="S244" i="1"/>
  <c r="M244" i="1"/>
  <c r="L244" i="1"/>
  <c r="K244" i="1"/>
  <c r="J244" i="1"/>
  <c r="S243" i="1"/>
  <c r="M243" i="1"/>
  <c r="L243" i="1"/>
  <c r="K243" i="1"/>
  <c r="N243" i="1" s="1"/>
  <c r="P243" i="1" s="1"/>
  <c r="J243" i="1"/>
  <c r="S242" i="1"/>
  <c r="P242" i="1"/>
  <c r="M242" i="1"/>
  <c r="L242" i="1"/>
  <c r="K242" i="1"/>
  <c r="N242" i="1" s="1"/>
  <c r="J242" i="1"/>
  <c r="W241" i="1"/>
  <c r="V241" i="1"/>
  <c r="U241" i="1"/>
  <c r="T241" i="1"/>
  <c r="S241" i="1"/>
  <c r="M241" i="1"/>
  <c r="L241" i="1"/>
  <c r="K241" i="1"/>
  <c r="W240" i="1"/>
  <c r="V240" i="1"/>
  <c r="U240" i="1"/>
  <c r="T240" i="1"/>
  <c r="S240" i="1"/>
  <c r="M240" i="1"/>
  <c r="L240" i="1"/>
  <c r="K240" i="1"/>
  <c r="W239" i="1"/>
  <c r="V239" i="1"/>
  <c r="U239" i="1"/>
  <c r="T239" i="1"/>
  <c r="S239" i="1"/>
  <c r="M239" i="1"/>
  <c r="L239" i="1"/>
  <c r="K239" i="1"/>
  <c r="W238" i="1"/>
  <c r="V238" i="1"/>
  <c r="U238" i="1"/>
  <c r="T238" i="1"/>
  <c r="S238" i="1"/>
  <c r="M238" i="1"/>
  <c r="L238" i="1"/>
  <c r="K238" i="1"/>
  <c r="N238" i="1" s="1"/>
  <c r="P238" i="1" s="1"/>
  <c r="W237" i="1"/>
  <c r="V237" i="1"/>
  <c r="U237" i="1"/>
  <c r="T237" i="1"/>
  <c r="S237" i="1"/>
  <c r="M237" i="1"/>
  <c r="L237" i="1"/>
  <c r="K237" i="1"/>
  <c r="W236" i="1"/>
  <c r="V236" i="1"/>
  <c r="U236" i="1"/>
  <c r="T236" i="1"/>
  <c r="S236" i="1"/>
  <c r="M236" i="1"/>
  <c r="L236" i="1"/>
  <c r="K236" i="1"/>
  <c r="W235" i="1"/>
  <c r="V235" i="1"/>
  <c r="U235" i="1"/>
  <c r="T235" i="1"/>
  <c r="S235" i="1"/>
  <c r="M235" i="1"/>
  <c r="L235" i="1"/>
  <c r="K235" i="1"/>
  <c r="W234" i="1"/>
  <c r="U234" i="1"/>
  <c r="V234" i="1" s="1"/>
  <c r="T234" i="1"/>
  <c r="S234" i="1"/>
  <c r="M234" i="1"/>
  <c r="L234" i="1"/>
  <c r="K234" i="1"/>
  <c r="U233" i="1"/>
  <c r="W233" i="1" s="1"/>
  <c r="T233" i="1"/>
  <c r="S233" i="1"/>
  <c r="M233" i="1"/>
  <c r="L233" i="1"/>
  <c r="K233" i="1"/>
  <c r="V232" i="1"/>
  <c r="U232" i="1"/>
  <c r="W232" i="1" s="1"/>
  <c r="T232" i="1"/>
  <c r="S232" i="1"/>
  <c r="M232" i="1"/>
  <c r="L232" i="1"/>
  <c r="K232" i="1"/>
  <c r="N232" i="1" s="1"/>
  <c r="P232" i="1" s="1"/>
  <c r="U231" i="1"/>
  <c r="V231" i="1" s="1"/>
  <c r="T231" i="1"/>
  <c r="W231" i="1" s="1"/>
  <c r="S231" i="1"/>
  <c r="N231" i="1"/>
  <c r="M231" i="1"/>
  <c r="L231" i="1"/>
  <c r="K231" i="1"/>
  <c r="U230" i="1"/>
  <c r="V230" i="1" s="1"/>
  <c r="T230" i="1"/>
  <c r="W230" i="1" s="1"/>
  <c r="S230" i="1"/>
  <c r="N230" i="1"/>
  <c r="M230" i="1"/>
  <c r="L230" i="1"/>
  <c r="K230" i="1"/>
  <c r="U229" i="1"/>
  <c r="V229" i="1" s="1"/>
  <c r="T229" i="1"/>
  <c r="W229" i="1" s="1"/>
  <c r="S229" i="1"/>
  <c r="N229" i="1"/>
  <c r="M229" i="1"/>
  <c r="L229" i="1"/>
  <c r="K229" i="1"/>
  <c r="U228" i="1"/>
  <c r="V228" i="1" s="1"/>
  <c r="T228" i="1"/>
  <c r="W228" i="1" s="1"/>
  <c r="S228" i="1"/>
  <c r="N228" i="1"/>
  <c r="M228" i="1"/>
  <c r="L228" i="1"/>
  <c r="K228" i="1"/>
  <c r="U227" i="1"/>
  <c r="V227" i="1" s="1"/>
  <c r="T227" i="1"/>
  <c r="W227" i="1" s="1"/>
  <c r="S227" i="1"/>
  <c r="N227" i="1"/>
  <c r="M227" i="1"/>
  <c r="L227" i="1"/>
  <c r="K227" i="1"/>
  <c r="U226" i="1"/>
  <c r="V226" i="1" s="1"/>
  <c r="T226" i="1"/>
  <c r="W226" i="1" s="1"/>
  <c r="S226" i="1"/>
  <c r="N226" i="1"/>
  <c r="M226" i="1"/>
  <c r="L226" i="1"/>
  <c r="K226" i="1"/>
  <c r="U225" i="1"/>
  <c r="V225" i="1" s="1"/>
  <c r="T225" i="1"/>
  <c r="W225" i="1" s="1"/>
  <c r="S225" i="1"/>
  <c r="N225" i="1"/>
  <c r="M225" i="1"/>
  <c r="L225" i="1"/>
  <c r="K225" i="1"/>
  <c r="U224" i="1"/>
  <c r="V224" i="1" s="1"/>
  <c r="T224" i="1"/>
  <c r="W224" i="1" s="1"/>
  <c r="S224" i="1"/>
  <c r="N224" i="1"/>
  <c r="M224" i="1"/>
  <c r="L224" i="1"/>
  <c r="K224" i="1"/>
  <c r="U223" i="1"/>
  <c r="V223" i="1" s="1"/>
  <c r="T223" i="1"/>
  <c r="W223" i="1" s="1"/>
  <c r="S223" i="1"/>
  <c r="N223" i="1"/>
  <c r="M223" i="1"/>
  <c r="L223" i="1"/>
  <c r="K223" i="1"/>
  <c r="U222" i="1"/>
  <c r="V222" i="1" s="1"/>
  <c r="T222" i="1"/>
  <c r="W222" i="1" s="1"/>
  <c r="S222" i="1"/>
  <c r="N222" i="1"/>
  <c r="M222" i="1"/>
  <c r="L222" i="1"/>
  <c r="K222" i="1"/>
  <c r="U221" i="1"/>
  <c r="V221" i="1" s="1"/>
  <c r="T221" i="1"/>
  <c r="W221" i="1" s="1"/>
  <c r="S221" i="1"/>
  <c r="N221" i="1"/>
  <c r="M221" i="1"/>
  <c r="L221" i="1"/>
  <c r="K221" i="1"/>
  <c r="U220" i="1"/>
  <c r="V220" i="1" s="1"/>
  <c r="T220" i="1"/>
  <c r="W220" i="1" s="1"/>
  <c r="S220" i="1"/>
  <c r="N220" i="1"/>
  <c r="M220" i="1"/>
  <c r="L220" i="1"/>
  <c r="K220" i="1"/>
  <c r="U219" i="1"/>
  <c r="V219" i="1" s="1"/>
  <c r="T219" i="1"/>
  <c r="W219" i="1" s="1"/>
  <c r="S219" i="1"/>
  <c r="N219" i="1"/>
  <c r="M219" i="1"/>
  <c r="L219" i="1"/>
  <c r="K219" i="1"/>
  <c r="U218" i="1"/>
  <c r="V218" i="1" s="1"/>
  <c r="T218" i="1"/>
  <c r="W218" i="1" s="1"/>
  <c r="S218" i="1"/>
  <c r="N218" i="1"/>
  <c r="M218" i="1"/>
  <c r="L218" i="1"/>
  <c r="K218" i="1"/>
  <c r="U217" i="1"/>
  <c r="V217" i="1" s="1"/>
  <c r="T217" i="1"/>
  <c r="W217" i="1" s="1"/>
  <c r="S217" i="1"/>
  <c r="N217" i="1"/>
  <c r="M217" i="1"/>
  <c r="L217" i="1"/>
  <c r="K217" i="1"/>
  <c r="U216" i="1"/>
  <c r="V216" i="1" s="1"/>
  <c r="T216" i="1"/>
  <c r="W216" i="1" s="1"/>
  <c r="S216" i="1"/>
  <c r="N216" i="1"/>
  <c r="M216" i="1"/>
  <c r="L216" i="1"/>
  <c r="K216" i="1"/>
  <c r="U215" i="1"/>
  <c r="V215" i="1" s="1"/>
  <c r="T215" i="1"/>
  <c r="W215" i="1" s="1"/>
  <c r="S215" i="1"/>
  <c r="N215" i="1"/>
  <c r="M215" i="1"/>
  <c r="L215" i="1"/>
  <c r="K215" i="1"/>
  <c r="U214" i="1"/>
  <c r="V214" i="1" s="1"/>
  <c r="T214" i="1"/>
  <c r="W214" i="1" s="1"/>
  <c r="S214" i="1"/>
  <c r="N214" i="1"/>
  <c r="M214" i="1"/>
  <c r="L214" i="1"/>
  <c r="K214" i="1"/>
  <c r="U213" i="1"/>
  <c r="V213" i="1" s="1"/>
  <c r="T213" i="1"/>
  <c r="W213" i="1" s="1"/>
  <c r="S213" i="1"/>
  <c r="N213" i="1"/>
  <c r="M213" i="1"/>
  <c r="L213" i="1"/>
  <c r="K213" i="1"/>
  <c r="U212" i="1"/>
  <c r="V212" i="1" s="1"/>
  <c r="T212" i="1"/>
  <c r="W212" i="1" s="1"/>
  <c r="S212" i="1"/>
  <c r="N212" i="1"/>
  <c r="M212" i="1"/>
  <c r="L212" i="1"/>
  <c r="K212" i="1"/>
  <c r="U211" i="1"/>
  <c r="V211" i="1" s="1"/>
  <c r="T211" i="1"/>
  <c r="W211" i="1" s="1"/>
  <c r="S211" i="1"/>
  <c r="N211" i="1"/>
  <c r="M211" i="1"/>
  <c r="L211" i="1"/>
  <c r="K211" i="1"/>
  <c r="U210" i="1"/>
  <c r="V210" i="1" s="1"/>
  <c r="T210" i="1"/>
  <c r="W210" i="1" s="1"/>
  <c r="S210" i="1"/>
  <c r="N210" i="1"/>
  <c r="M210" i="1"/>
  <c r="L210" i="1"/>
  <c r="K210" i="1"/>
  <c r="U209" i="1"/>
  <c r="V209" i="1" s="1"/>
  <c r="T209" i="1"/>
  <c r="W209" i="1" s="1"/>
  <c r="S209" i="1"/>
  <c r="N209" i="1"/>
  <c r="M209" i="1"/>
  <c r="L209" i="1"/>
  <c r="K209" i="1"/>
  <c r="U208" i="1"/>
  <c r="V208" i="1" s="1"/>
  <c r="T208" i="1"/>
  <c r="W208" i="1" s="1"/>
  <c r="S208" i="1"/>
  <c r="N208" i="1"/>
  <c r="M208" i="1"/>
  <c r="L208" i="1"/>
  <c r="K208" i="1"/>
  <c r="U207" i="1"/>
  <c r="V207" i="1" s="1"/>
  <c r="T207" i="1"/>
  <c r="W207" i="1" s="1"/>
  <c r="S207" i="1"/>
  <c r="N207" i="1"/>
  <c r="M207" i="1"/>
  <c r="L207" i="1"/>
  <c r="K207" i="1"/>
  <c r="U206" i="1"/>
  <c r="V206" i="1" s="1"/>
  <c r="T206" i="1"/>
  <c r="W206" i="1" s="1"/>
  <c r="S206" i="1"/>
  <c r="N206" i="1"/>
  <c r="M206" i="1"/>
  <c r="L206" i="1"/>
  <c r="K206" i="1"/>
  <c r="U205" i="1"/>
  <c r="V205" i="1" s="1"/>
  <c r="T205" i="1"/>
  <c r="W205" i="1" s="1"/>
  <c r="S205" i="1"/>
  <c r="N205" i="1"/>
  <c r="M205" i="1"/>
  <c r="L205" i="1"/>
  <c r="K205" i="1"/>
  <c r="U204" i="1"/>
  <c r="V204" i="1" s="1"/>
  <c r="T204" i="1"/>
  <c r="W204" i="1" s="1"/>
  <c r="S204" i="1"/>
  <c r="N204" i="1"/>
  <c r="M204" i="1"/>
  <c r="L204" i="1"/>
  <c r="K204" i="1"/>
  <c r="U203" i="1"/>
  <c r="V203" i="1" s="1"/>
  <c r="T203" i="1"/>
  <c r="W203" i="1" s="1"/>
  <c r="S203" i="1"/>
  <c r="N203" i="1"/>
  <c r="M203" i="1"/>
  <c r="L203" i="1"/>
  <c r="K203" i="1"/>
  <c r="U202" i="1"/>
  <c r="V202" i="1" s="1"/>
  <c r="T202" i="1"/>
  <c r="W202" i="1" s="1"/>
  <c r="S202" i="1"/>
  <c r="N202" i="1"/>
  <c r="M202" i="1"/>
  <c r="L202" i="1"/>
  <c r="K202" i="1"/>
  <c r="U201" i="1"/>
  <c r="V201" i="1" s="1"/>
  <c r="T201" i="1"/>
  <c r="W201" i="1" s="1"/>
  <c r="S201" i="1"/>
  <c r="N201" i="1"/>
  <c r="M201" i="1"/>
  <c r="L201" i="1"/>
  <c r="K201" i="1"/>
  <c r="U200" i="1"/>
  <c r="V200" i="1" s="1"/>
  <c r="T200" i="1"/>
  <c r="W200" i="1" s="1"/>
  <c r="S200" i="1"/>
  <c r="N200" i="1"/>
  <c r="M200" i="1"/>
  <c r="L200" i="1"/>
  <c r="K200" i="1"/>
  <c r="U199" i="1"/>
  <c r="V199" i="1" s="1"/>
  <c r="T199" i="1"/>
  <c r="W199" i="1" s="1"/>
  <c r="S199" i="1"/>
  <c r="N199" i="1"/>
  <c r="M199" i="1"/>
  <c r="L199" i="1"/>
  <c r="K199" i="1"/>
  <c r="U198" i="1"/>
  <c r="V198" i="1" s="1"/>
  <c r="T198" i="1"/>
  <c r="W198" i="1" s="1"/>
  <c r="S198" i="1"/>
  <c r="N198" i="1"/>
  <c r="M198" i="1"/>
  <c r="L198" i="1"/>
  <c r="K198" i="1"/>
  <c r="U197" i="1"/>
  <c r="V197" i="1" s="1"/>
  <c r="T197" i="1"/>
  <c r="W197" i="1" s="1"/>
  <c r="S197" i="1"/>
  <c r="N197" i="1"/>
  <c r="M197" i="1"/>
  <c r="L197" i="1"/>
  <c r="K197" i="1"/>
  <c r="U196" i="1"/>
  <c r="V196" i="1" s="1"/>
  <c r="T196" i="1"/>
  <c r="W196" i="1" s="1"/>
  <c r="S196" i="1"/>
  <c r="N196" i="1"/>
  <c r="M196" i="1"/>
  <c r="L196" i="1"/>
  <c r="K196" i="1"/>
  <c r="U195" i="1"/>
  <c r="V195" i="1" s="1"/>
  <c r="T195" i="1"/>
  <c r="W195" i="1" s="1"/>
  <c r="S195" i="1"/>
  <c r="N195" i="1"/>
  <c r="M195" i="1"/>
  <c r="L195" i="1"/>
  <c r="K195" i="1"/>
  <c r="U194" i="1"/>
  <c r="V194" i="1" s="1"/>
  <c r="T194" i="1"/>
  <c r="W194" i="1" s="1"/>
  <c r="S194" i="1"/>
  <c r="N194" i="1"/>
  <c r="M194" i="1"/>
  <c r="L194" i="1"/>
  <c r="K194" i="1"/>
  <c r="U193" i="1"/>
  <c r="V193" i="1" s="1"/>
  <c r="T193" i="1"/>
  <c r="W193" i="1" s="1"/>
  <c r="S193" i="1"/>
  <c r="N193" i="1"/>
  <c r="M193" i="1"/>
  <c r="L193" i="1"/>
  <c r="K193" i="1"/>
  <c r="U192" i="1"/>
  <c r="V192" i="1" s="1"/>
  <c r="T192" i="1"/>
  <c r="W192" i="1" s="1"/>
  <c r="S192" i="1"/>
  <c r="N192" i="1"/>
  <c r="M192" i="1"/>
  <c r="L192" i="1"/>
  <c r="K192" i="1"/>
  <c r="U191" i="1"/>
  <c r="V191" i="1" s="1"/>
  <c r="T191" i="1"/>
  <c r="W191" i="1" s="1"/>
  <c r="S191" i="1"/>
  <c r="N191" i="1"/>
  <c r="M191" i="1"/>
  <c r="L191" i="1"/>
  <c r="K191" i="1"/>
  <c r="U190" i="1"/>
  <c r="V190" i="1" s="1"/>
  <c r="T190" i="1"/>
  <c r="W190" i="1" s="1"/>
  <c r="S190" i="1"/>
  <c r="N190" i="1"/>
  <c r="M190" i="1"/>
  <c r="L190" i="1"/>
  <c r="K190" i="1"/>
  <c r="U189" i="1"/>
  <c r="V189" i="1" s="1"/>
  <c r="T189" i="1"/>
  <c r="W189" i="1" s="1"/>
  <c r="S189" i="1"/>
  <c r="N189" i="1"/>
  <c r="M189" i="1"/>
  <c r="L189" i="1"/>
  <c r="K189" i="1"/>
  <c r="U188" i="1"/>
  <c r="V188" i="1" s="1"/>
  <c r="T188" i="1"/>
  <c r="W188" i="1" s="1"/>
  <c r="S188" i="1"/>
  <c r="N188" i="1"/>
  <c r="M188" i="1"/>
  <c r="L188" i="1"/>
  <c r="K188" i="1"/>
  <c r="U187" i="1"/>
  <c r="V187" i="1" s="1"/>
  <c r="T187" i="1"/>
  <c r="W187" i="1" s="1"/>
  <c r="S187" i="1"/>
  <c r="N187" i="1"/>
  <c r="M187" i="1"/>
  <c r="L187" i="1"/>
  <c r="K187" i="1"/>
  <c r="U186" i="1"/>
  <c r="V186" i="1" s="1"/>
  <c r="T186" i="1"/>
  <c r="W186" i="1" s="1"/>
  <c r="S186" i="1"/>
  <c r="N186" i="1"/>
  <c r="M186" i="1"/>
  <c r="L186" i="1"/>
  <c r="K186" i="1"/>
  <c r="U185" i="1"/>
  <c r="V185" i="1" s="1"/>
  <c r="T185" i="1"/>
  <c r="W185" i="1" s="1"/>
  <c r="S185" i="1"/>
  <c r="N185" i="1"/>
  <c r="M185" i="1"/>
  <c r="L185" i="1"/>
  <c r="K185" i="1"/>
  <c r="T184" i="1"/>
  <c r="S184" i="1"/>
  <c r="N184" i="1"/>
  <c r="M184" i="1"/>
  <c r="L184" i="1"/>
  <c r="K184" i="1"/>
  <c r="U183" i="1"/>
  <c r="V183" i="1" s="1"/>
  <c r="T183" i="1"/>
  <c r="W183" i="1" s="1"/>
  <c r="S183" i="1"/>
  <c r="N183" i="1"/>
  <c r="M183" i="1"/>
  <c r="L183" i="1"/>
  <c r="K183" i="1"/>
  <c r="U182" i="1"/>
  <c r="V182" i="1" s="1"/>
  <c r="T182" i="1"/>
  <c r="W182" i="1" s="1"/>
  <c r="S182" i="1"/>
  <c r="N182" i="1"/>
  <c r="M182" i="1"/>
  <c r="L182" i="1"/>
  <c r="K182" i="1"/>
  <c r="U181" i="1"/>
  <c r="V181" i="1" s="1"/>
  <c r="T181" i="1"/>
  <c r="W181" i="1" s="1"/>
  <c r="S181" i="1"/>
  <c r="N181" i="1"/>
  <c r="M181" i="1"/>
  <c r="L181" i="1"/>
  <c r="K181" i="1"/>
  <c r="U180" i="1"/>
  <c r="V180" i="1" s="1"/>
  <c r="T180" i="1"/>
  <c r="W180" i="1" s="1"/>
  <c r="S180" i="1"/>
  <c r="N180" i="1"/>
  <c r="M180" i="1"/>
  <c r="L180" i="1"/>
  <c r="K180" i="1"/>
  <c r="U179" i="1"/>
  <c r="V179" i="1" s="1"/>
  <c r="T179" i="1"/>
  <c r="W179" i="1" s="1"/>
  <c r="S179" i="1"/>
  <c r="N179" i="1"/>
  <c r="M179" i="1"/>
  <c r="L179" i="1"/>
  <c r="K179" i="1"/>
  <c r="U178" i="1"/>
  <c r="V178" i="1" s="1"/>
  <c r="T178" i="1"/>
  <c r="W178" i="1" s="1"/>
  <c r="S178" i="1"/>
  <c r="N178" i="1"/>
  <c r="M178" i="1"/>
  <c r="L178" i="1"/>
  <c r="K178" i="1"/>
  <c r="U177" i="1"/>
  <c r="V177" i="1" s="1"/>
  <c r="T177" i="1"/>
  <c r="W177" i="1" s="1"/>
  <c r="S177" i="1"/>
  <c r="N177" i="1"/>
  <c r="M177" i="1"/>
  <c r="L177" i="1"/>
  <c r="K177" i="1"/>
  <c r="U176" i="1"/>
  <c r="V176" i="1" s="1"/>
  <c r="T176" i="1"/>
  <c r="W176" i="1" s="1"/>
  <c r="S176" i="1"/>
  <c r="N176" i="1"/>
  <c r="M176" i="1"/>
  <c r="L176" i="1"/>
  <c r="K176" i="1"/>
  <c r="U175" i="1"/>
  <c r="V175" i="1" s="1"/>
  <c r="T175" i="1"/>
  <c r="W175" i="1" s="1"/>
  <c r="S175" i="1"/>
  <c r="N175" i="1"/>
  <c r="M175" i="1"/>
  <c r="L175" i="1"/>
  <c r="K175" i="1"/>
  <c r="U174" i="1"/>
  <c r="V174" i="1" s="1"/>
  <c r="T174" i="1"/>
  <c r="W174" i="1" s="1"/>
  <c r="S174" i="1"/>
  <c r="N174" i="1"/>
  <c r="M174" i="1"/>
  <c r="L174" i="1"/>
  <c r="K174" i="1"/>
  <c r="U173" i="1"/>
  <c r="V173" i="1" s="1"/>
  <c r="T173" i="1"/>
  <c r="W173" i="1" s="1"/>
  <c r="S173" i="1"/>
  <c r="N173" i="1"/>
  <c r="M173" i="1"/>
  <c r="L173" i="1"/>
  <c r="K173" i="1"/>
  <c r="U172" i="1"/>
  <c r="V172" i="1" s="1"/>
  <c r="T172" i="1"/>
  <c r="W172" i="1" s="1"/>
  <c r="S172" i="1"/>
  <c r="N172" i="1"/>
  <c r="M172" i="1"/>
  <c r="L172" i="1"/>
  <c r="K172" i="1"/>
  <c r="U171" i="1"/>
  <c r="V171" i="1" s="1"/>
  <c r="T171" i="1"/>
  <c r="W171" i="1" s="1"/>
  <c r="S171" i="1"/>
  <c r="N171" i="1"/>
  <c r="M171" i="1"/>
  <c r="L171" i="1"/>
  <c r="K171" i="1"/>
  <c r="U170" i="1"/>
  <c r="V170" i="1" s="1"/>
  <c r="T170" i="1"/>
  <c r="W170" i="1" s="1"/>
  <c r="S170" i="1"/>
  <c r="N170" i="1"/>
  <c r="M170" i="1"/>
  <c r="L170" i="1"/>
  <c r="K170" i="1"/>
  <c r="U169" i="1"/>
  <c r="V169" i="1" s="1"/>
  <c r="T169" i="1"/>
  <c r="W169" i="1" s="1"/>
  <c r="S169" i="1"/>
  <c r="N169" i="1"/>
  <c r="M169" i="1"/>
  <c r="L169" i="1"/>
  <c r="K169" i="1"/>
  <c r="U168" i="1"/>
  <c r="V168" i="1" s="1"/>
  <c r="T168" i="1"/>
  <c r="W168" i="1" s="1"/>
  <c r="S168" i="1"/>
  <c r="N168" i="1"/>
  <c r="M168" i="1"/>
  <c r="L168" i="1"/>
  <c r="K168" i="1"/>
  <c r="U167" i="1"/>
  <c r="V167" i="1" s="1"/>
  <c r="T167" i="1"/>
  <c r="W167" i="1" s="1"/>
  <c r="S167" i="1"/>
  <c r="N167" i="1"/>
  <c r="M167" i="1"/>
  <c r="L167" i="1"/>
  <c r="K167" i="1"/>
  <c r="U166" i="1"/>
  <c r="V166" i="1" s="1"/>
  <c r="T166" i="1"/>
  <c r="W166" i="1" s="1"/>
  <c r="S166" i="1"/>
  <c r="N166" i="1"/>
  <c r="M166" i="1"/>
  <c r="L166" i="1"/>
  <c r="K166" i="1"/>
  <c r="U165" i="1"/>
  <c r="V165" i="1" s="1"/>
  <c r="T165" i="1"/>
  <c r="W165" i="1" s="1"/>
  <c r="S165" i="1"/>
  <c r="N165" i="1"/>
  <c r="M165" i="1"/>
  <c r="L165" i="1"/>
  <c r="K165" i="1"/>
  <c r="U164" i="1"/>
  <c r="V164" i="1" s="1"/>
  <c r="T164" i="1"/>
  <c r="W164" i="1" s="1"/>
  <c r="S164" i="1"/>
  <c r="N164" i="1"/>
  <c r="M164" i="1"/>
  <c r="L164" i="1"/>
  <c r="K164" i="1"/>
  <c r="T163" i="1"/>
  <c r="S163" i="1"/>
  <c r="N163" i="1"/>
  <c r="M163" i="1"/>
  <c r="L163" i="1"/>
  <c r="K163" i="1"/>
  <c r="U162" i="1"/>
  <c r="V162" i="1" s="1"/>
  <c r="T162" i="1"/>
  <c r="W162" i="1" s="1"/>
  <c r="S162" i="1"/>
  <c r="N162" i="1"/>
  <c r="M162" i="1"/>
  <c r="L162" i="1"/>
  <c r="K162" i="1"/>
  <c r="U161" i="1"/>
  <c r="V161" i="1" s="1"/>
  <c r="T161" i="1"/>
  <c r="W161" i="1" s="1"/>
  <c r="S161" i="1"/>
  <c r="N161" i="1"/>
  <c r="M161" i="1"/>
  <c r="L161" i="1"/>
  <c r="K161" i="1"/>
  <c r="U160" i="1"/>
  <c r="V160" i="1" s="1"/>
  <c r="T160" i="1"/>
  <c r="W160" i="1" s="1"/>
  <c r="S160" i="1"/>
  <c r="N160" i="1"/>
  <c r="M160" i="1"/>
  <c r="L160" i="1"/>
  <c r="K160" i="1"/>
  <c r="U159" i="1"/>
  <c r="V159" i="1" s="1"/>
  <c r="T159" i="1"/>
  <c r="W159" i="1" s="1"/>
  <c r="S159" i="1"/>
  <c r="N159" i="1"/>
  <c r="M159" i="1"/>
  <c r="L159" i="1"/>
  <c r="K159" i="1"/>
  <c r="U158" i="1"/>
  <c r="W158" i="1" s="1"/>
  <c r="T158" i="1"/>
  <c r="S158" i="1"/>
  <c r="N158" i="1"/>
  <c r="M158" i="1"/>
  <c r="L158" i="1"/>
  <c r="K158" i="1"/>
  <c r="U157" i="1"/>
  <c r="W157" i="1" s="1"/>
  <c r="T157" i="1"/>
  <c r="S157" i="1"/>
  <c r="N157" i="1"/>
  <c r="M157" i="1"/>
  <c r="L157" i="1"/>
  <c r="K157" i="1"/>
  <c r="U156" i="1"/>
  <c r="W156" i="1" s="1"/>
  <c r="T156" i="1"/>
  <c r="S156" i="1"/>
  <c r="N156" i="1"/>
  <c r="M156" i="1"/>
  <c r="L156" i="1"/>
  <c r="K156" i="1"/>
  <c r="U155" i="1"/>
  <c r="W155" i="1" s="1"/>
  <c r="T155" i="1"/>
  <c r="S155" i="1"/>
  <c r="N155" i="1"/>
  <c r="M155" i="1"/>
  <c r="L155" i="1"/>
  <c r="K155" i="1"/>
  <c r="U154" i="1"/>
  <c r="W154" i="1" s="1"/>
  <c r="T154" i="1"/>
  <c r="S154" i="1"/>
  <c r="N154" i="1"/>
  <c r="M154" i="1"/>
  <c r="L154" i="1"/>
  <c r="K154" i="1"/>
  <c r="U153" i="1"/>
  <c r="W153" i="1" s="1"/>
  <c r="T153" i="1"/>
  <c r="S153" i="1"/>
  <c r="N153" i="1"/>
  <c r="M153" i="1"/>
  <c r="L153" i="1"/>
  <c r="K153" i="1"/>
  <c r="U152" i="1"/>
  <c r="W152" i="1" s="1"/>
  <c r="T152" i="1"/>
  <c r="S152" i="1"/>
  <c r="N152" i="1"/>
  <c r="M152" i="1"/>
  <c r="L152" i="1"/>
  <c r="K152" i="1"/>
  <c r="U151" i="1"/>
  <c r="W151" i="1" s="1"/>
  <c r="T151" i="1"/>
  <c r="S151" i="1"/>
  <c r="N151" i="1"/>
  <c r="M151" i="1"/>
  <c r="L151" i="1"/>
  <c r="K151" i="1"/>
  <c r="U150" i="1"/>
  <c r="W150" i="1" s="1"/>
  <c r="T150" i="1"/>
  <c r="S150" i="1"/>
  <c r="N150" i="1"/>
  <c r="M150" i="1"/>
  <c r="L150" i="1"/>
  <c r="K150" i="1"/>
  <c r="U149" i="1"/>
  <c r="W149" i="1" s="1"/>
  <c r="T149" i="1"/>
  <c r="S149" i="1"/>
  <c r="N149" i="1"/>
  <c r="M149" i="1"/>
  <c r="L149" i="1"/>
  <c r="K149" i="1"/>
  <c r="U148" i="1"/>
  <c r="W148" i="1" s="1"/>
  <c r="T148" i="1"/>
  <c r="S148" i="1"/>
  <c r="N148" i="1"/>
  <c r="M148" i="1"/>
  <c r="L148" i="1"/>
  <c r="K148" i="1"/>
  <c r="U147" i="1"/>
  <c r="W147" i="1" s="1"/>
  <c r="T147" i="1"/>
  <c r="S147" i="1"/>
  <c r="N147" i="1"/>
  <c r="M147" i="1"/>
  <c r="L147" i="1"/>
  <c r="K147" i="1"/>
  <c r="U146" i="1"/>
  <c r="W146" i="1" s="1"/>
  <c r="T146" i="1"/>
  <c r="S146" i="1"/>
  <c r="N146" i="1"/>
  <c r="M146" i="1"/>
  <c r="L146" i="1"/>
  <c r="K146" i="1"/>
  <c r="U145" i="1"/>
  <c r="W145" i="1" s="1"/>
  <c r="T145" i="1"/>
  <c r="S145" i="1"/>
  <c r="N145" i="1"/>
  <c r="M145" i="1"/>
  <c r="L145" i="1"/>
  <c r="K145" i="1"/>
  <c r="U144" i="1"/>
  <c r="W144" i="1" s="1"/>
  <c r="T144" i="1"/>
  <c r="S144" i="1"/>
  <c r="N144" i="1"/>
  <c r="M144" i="1"/>
  <c r="L144" i="1"/>
  <c r="K144" i="1"/>
  <c r="U143" i="1"/>
  <c r="W143" i="1" s="1"/>
  <c r="T143" i="1"/>
  <c r="S143" i="1"/>
  <c r="N143" i="1"/>
  <c r="M143" i="1"/>
  <c r="L143" i="1"/>
  <c r="K143" i="1"/>
  <c r="U142" i="1"/>
  <c r="W142" i="1" s="1"/>
  <c r="T142" i="1"/>
  <c r="S142" i="1"/>
  <c r="N142" i="1"/>
  <c r="M142" i="1"/>
  <c r="L142" i="1"/>
  <c r="K142" i="1"/>
  <c r="U141" i="1"/>
  <c r="W141" i="1" s="1"/>
  <c r="T141" i="1"/>
  <c r="S141" i="1"/>
  <c r="N141" i="1"/>
  <c r="M141" i="1"/>
  <c r="L141" i="1"/>
  <c r="K141" i="1"/>
  <c r="U140" i="1"/>
  <c r="W140" i="1" s="1"/>
  <c r="T140" i="1"/>
  <c r="S140" i="1"/>
  <c r="N140" i="1"/>
  <c r="M140" i="1"/>
  <c r="L140" i="1"/>
  <c r="K140" i="1"/>
  <c r="U139" i="1"/>
  <c r="W139" i="1" s="1"/>
  <c r="T139" i="1"/>
  <c r="S139" i="1"/>
  <c r="N139" i="1"/>
  <c r="M139" i="1"/>
  <c r="L139" i="1"/>
  <c r="K139" i="1"/>
  <c r="U138" i="1"/>
  <c r="W138" i="1" s="1"/>
  <c r="T138" i="1"/>
  <c r="S138" i="1"/>
  <c r="N138" i="1"/>
  <c r="M138" i="1"/>
  <c r="L138" i="1"/>
  <c r="K138" i="1"/>
  <c r="U137" i="1"/>
  <c r="W137" i="1" s="1"/>
  <c r="T137" i="1"/>
  <c r="S137" i="1"/>
  <c r="N137" i="1"/>
  <c r="M137" i="1"/>
  <c r="L137" i="1"/>
  <c r="K137" i="1"/>
  <c r="U136" i="1"/>
  <c r="W136" i="1" s="1"/>
  <c r="T136" i="1"/>
  <c r="S136" i="1"/>
  <c r="N136" i="1"/>
  <c r="M136" i="1"/>
  <c r="L136" i="1"/>
  <c r="K136" i="1"/>
  <c r="U135" i="1"/>
  <c r="W135" i="1" s="1"/>
  <c r="T135" i="1"/>
  <c r="S135" i="1"/>
  <c r="N135" i="1"/>
  <c r="M135" i="1"/>
  <c r="L135" i="1"/>
  <c r="K135" i="1"/>
  <c r="U134" i="1"/>
  <c r="W134" i="1" s="1"/>
  <c r="T134" i="1"/>
  <c r="S134" i="1"/>
  <c r="N134" i="1"/>
  <c r="M134" i="1"/>
  <c r="L134" i="1"/>
  <c r="K134" i="1"/>
  <c r="U133" i="1"/>
  <c r="W133" i="1" s="1"/>
  <c r="T133" i="1"/>
  <c r="S133" i="1"/>
  <c r="N133" i="1"/>
  <c r="M133" i="1"/>
  <c r="L133" i="1"/>
  <c r="K133" i="1"/>
  <c r="U132" i="1"/>
  <c r="V132" i="1" s="1"/>
  <c r="T132" i="1"/>
  <c r="W132" i="1" s="1"/>
  <c r="S132" i="1"/>
  <c r="N132" i="1"/>
  <c r="M132" i="1"/>
  <c r="L132" i="1"/>
  <c r="K132" i="1"/>
  <c r="U131" i="1"/>
  <c r="V131" i="1" s="1"/>
  <c r="T131" i="1"/>
  <c r="W131" i="1" s="1"/>
  <c r="S131" i="1"/>
  <c r="N131" i="1"/>
  <c r="M131" i="1"/>
  <c r="L131" i="1"/>
  <c r="K131" i="1"/>
  <c r="U130" i="1"/>
  <c r="V130" i="1" s="1"/>
  <c r="T130" i="1"/>
  <c r="W130" i="1" s="1"/>
  <c r="S130" i="1"/>
  <c r="N130" i="1"/>
  <c r="M130" i="1"/>
  <c r="L130" i="1"/>
  <c r="K130" i="1"/>
  <c r="U129" i="1"/>
  <c r="V129" i="1" s="1"/>
  <c r="T129" i="1"/>
  <c r="W129" i="1" s="1"/>
  <c r="S129" i="1"/>
  <c r="N129" i="1"/>
  <c r="M129" i="1"/>
  <c r="L129" i="1"/>
  <c r="K129" i="1"/>
  <c r="U128" i="1"/>
  <c r="V128" i="1" s="1"/>
  <c r="T128" i="1"/>
  <c r="W128" i="1" s="1"/>
  <c r="S128" i="1"/>
  <c r="N128" i="1"/>
  <c r="M128" i="1"/>
  <c r="L128" i="1"/>
  <c r="K128" i="1"/>
  <c r="U127" i="1"/>
  <c r="V127" i="1" s="1"/>
  <c r="T127" i="1"/>
  <c r="W127" i="1" s="1"/>
  <c r="S127" i="1"/>
  <c r="N127" i="1"/>
  <c r="M127" i="1"/>
  <c r="L127" i="1"/>
  <c r="K127" i="1"/>
  <c r="U126" i="1"/>
  <c r="V126" i="1" s="1"/>
  <c r="T126" i="1"/>
  <c r="W126" i="1" s="1"/>
  <c r="S126" i="1"/>
  <c r="N126" i="1"/>
  <c r="M126" i="1"/>
  <c r="L126" i="1"/>
  <c r="K126" i="1"/>
  <c r="U125" i="1"/>
  <c r="V125" i="1" s="1"/>
  <c r="T125" i="1"/>
  <c r="W125" i="1" s="1"/>
  <c r="S125" i="1"/>
  <c r="N125" i="1"/>
  <c r="M125" i="1"/>
  <c r="L125" i="1"/>
  <c r="K125" i="1"/>
  <c r="U124" i="1"/>
  <c r="V124" i="1" s="1"/>
  <c r="T124" i="1"/>
  <c r="W124" i="1" s="1"/>
  <c r="S124" i="1"/>
  <c r="N124" i="1"/>
  <c r="M124" i="1"/>
  <c r="L124" i="1"/>
  <c r="K124" i="1"/>
  <c r="U123" i="1"/>
  <c r="V123" i="1" s="1"/>
  <c r="T123" i="1"/>
  <c r="W123" i="1" s="1"/>
  <c r="S123" i="1"/>
  <c r="N123" i="1"/>
  <c r="M123" i="1"/>
  <c r="L123" i="1"/>
  <c r="K123" i="1"/>
  <c r="U122" i="1"/>
  <c r="V122" i="1" s="1"/>
  <c r="T122" i="1"/>
  <c r="W122" i="1" s="1"/>
  <c r="S122" i="1"/>
  <c r="N122" i="1"/>
  <c r="M122" i="1"/>
  <c r="L122" i="1"/>
  <c r="K122" i="1"/>
  <c r="S121" i="1"/>
  <c r="M121" i="1"/>
  <c r="L121" i="1"/>
  <c r="N121" i="1" s="1"/>
  <c r="K121" i="1"/>
  <c r="S120" i="1"/>
  <c r="M120" i="1"/>
  <c r="L120" i="1"/>
  <c r="K120" i="1"/>
  <c r="N120" i="1" s="1"/>
  <c r="S119" i="1"/>
  <c r="M119" i="1"/>
  <c r="L119" i="1"/>
  <c r="K119" i="1"/>
  <c r="N119" i="1" s="1"/>
  <c r="S118" i="1"/>
  <c r="N118" i="1"/>
  <c r="M118" i="1"/>
  <c r="L118" i="1"/>
  <c r="K118" i="1"/>
  <c r="S117" i="1"/>
  <c r="M117" i="1"/>
  <c r="L117" i="1"/>
  <c r="N117" i="1" s="1"/>
  <c r="K117" i="1"/>
  <c r="S116" i="1"/>
  <c r="M116" i="1"/>
  <c r="L116" i="1"/>
  <c r="K116" i="1"/>
  <c r="N116" i="1" s="1"/>
  <c r="S115" i="1"/>
  <c r="M115" i="1"/>
  <c r="L115" i="1"/>
  <c r="K115" i="1"/>
  <c r="N115" i="1" s="1"/>
  <c r="S114" i="1"/>
  <c r="N114" i="1"/>
  <c r="M114" i="1"/>
  <c r="L114" i="1"/>
  <c r="K114" i="1"/>
  <c r="S113" i="1"/>
  <c r="M113" i="1"/>
  <c r="L113" i="1"/>
  <c r="N113" i="1" s="1"/>
  <c r="K113" i="1"/>
  <c r="S112" i="1"/>
  <c r="M112" i="1"/>
  <c r="L112" i="1"/>
  <c r="K112" i="1"/>
  <c r="N112" i="1" s="1"/>
  <c r="S111" i="1"/>
  <c r="M111" i="1"/>
  <c r="L111" i="1"/>
  <c r="K111" i="1"/>
  <c r="N111" i="1" s="1"/>
  <c r="S110" i="1"/>
  <c r="N110" i="1"/>
  <c r="M110" i="1"/>
  <c r="L110" i="1"/>
  <c r="K110" i="1"/>
  <c r="S109" i="1"/>
  <c r="M109" i="1"/>
  <c r="L109" i="1"/>
  <c r="N109" i="1" s="1"/>
  <c r="K109" i="1"/>
  <c r="S108" i="1"/>
  <c r="M108" i="1"/>
  <c r="L108" i="1"/>
  <c r="K108" i="1"/>
  <c r="N108" i="1" s="1"/>
  <c r="S107" i="1"/>
  <c r="M107" i="1"/>
  <c r="L107" i="1"/>
  <c r="K107" i="1"/>
  <c r="N107" i="1" s="1"/>
  <c r="S106" i="1"/>
  <c r="N106" i="1"/>
  <c r="M106" i="1"/>
  <c r="L106" i="1"/>
  <c r="K106" i="1"/>
  <c r="S105" i="1"/>
  <c r="M105" i="1"/>
  <c r="L105" i="1"/>
  <c r="N105" i="1" s="1"/>
  <c r="K105" i="1"/>
  <c r="S104" i="1"/>
  <c r="M104" i="1"/>
  <c r="L104" i="1"/>
  <c r="K104" i="1"/>
  <c r="N104" i="1" s="1"/>
  <c r="S103" i="1"/>
  <c r="M103" i="1"/>
  <c r="L103" i="1"/>
  <c r="K103" i="1"/>
  <c r="N103" i="1" s="1"/>
  <c r="S102" i="1"/>
  <c r="N102" i="1"/>
  <c r="M102" i="1"/>
  <c r="L102" i="1"/>
  <c r="K102" i="1"/>
  <c r="S101" i="1"/>
  <c r="M101" i="1"/>
  <c r="L101" i="1"/>
  <c r="N101" i="1" s="1"/>
  <c r="K101" i="1"/>
  <c r="S100" i="1"/>
  <c r="M100" i="1"/>
  <c r="L100" i="1"/>
  <c r="K100" i="1"/>
  <c r="N100" i="1" s="1"/>
  <c r="S99" i="1"/>
  <c r="M99" i="1"/>
  <c r="L99" i="1"/>
  <c r="K99" i="1"/>
  <c r="N99" i="1" s="1"/>
  <c r="S98" i="1"/>
  <c r="N98" i="1"/>
  <c r="M98" i="1"/>
  <c r="L98" i="1"/>
  <c r="K98" i="1"/>
  <c r="S97" i="1"/>
  <c r="M97" i="1"/>
  <c r="L97" i="1"/>
  <c r="N97" i="1" s="1"/>
  <c r="K97" i="1"/>
  <c r="S96" i="1"/>
  <c r="M96" i="1"/>
  <c r="L96" i="1"/>
  <c r="K96" i="1"/>
  <c r="N96" i="1" s="1"/>
  <c r="S95" i="1"/>
  <c r="M95" i="1"/>
  <c r="L95" i="1"/>
  <c r="K95" i="1"/>
  <c r="N95" i="1" s="1"/>
  <c r="S94" i="1"/>
  <c r="N94" i="1"/>
  <c r="M94" i="1"/>
  <c r="L94" i="1"/>
  <c r="K94" i="1"/>
  <c r="S93" i="1"/>
  <c r="M93" i="1"/>
  <c r="L93" i="1"/>
  <c r="N93" i="1" s="1"/>
  <c r="K93" i="1"/>
  <c r="S92" i="1"/>
  <c r="M92" i="1"/>
  <c r="L92" i="1"/>
  <c r="K92" i="1"/>
  <c r="N92" i="1" s="1"/>
  <c r="S91" i="1"/>
  <c r="M91" i="1"/>
  <c r="L91" i="1"/>
  <c r="K91" i="1"/>
  <c r="N91" i="1" s="1"/>
  <c r="S90" i="1"/>
  <c r="N90" i="1"/>
  <c r="M90" i="1"/>
  <c r="L90" i="1"/>
  <c r="K90" i="1"/>
  <c r="S89" i="1"/>
  <c r="M89" i="1"/>
  <c r="L89" i="1"/>
  <c r="N89" i="1" s="1"/>
  <c r="K89" i="1"/>
  <c r="S88" i="1"/>
  <c r="M88" i="1"/>
  <c r="L88" i="1"/>
  <c r="K88" i="1"/>
  <c r="N88" i="1" s="1"/>
  <c r="S87" i="1"/>
  <c r="M87" i="1"/>
  <c r="L87" i="1"/>
  <c r="K87" i="1"/>
  <c r="N87" i="1" s="1"/>
  <c r="S86" i="1"/>
  <c r="N86" i="1"/>
  <c r="M86" i="1"/>
  <c r="L86" i="1"/>
  <c r="K86" i="1"/>
  <c r="S85" i="1"/>
  <c r="M85" i="1"/>
  <c r="L85" i="1"/>
  <c r="N85" i="1" s="1"/>
  <c r="K85" i="1"/>
  <c r="S84" i="1"/>
  <c r="M84" i="1"/>
  <c r="L84" i="1"/>
  <c r="K84" i="1"/>
  <c r="N84" i="1" s="1"/>
  <c r="S83" i="1"/>
  <c r="M83" i="1"/>
  <c r="L83" i="1"/>
  <c r="K83" i="1"/>
  <c r="N83" i="1" s="1"/>
  <c r="S82" i="1"/>
  <c r="N82" i="1"/>
  <c r="M82" i="1"/>
  <c r="L82" i="1"/>
  <c r="K82" i="1"/>
  <c r="S81" i="1"/>
  <c r="M81" i="1"/>
  <c r="L81" i="1"/>
  <c r="N81" i="1" s="1"/>
  <c r="K81" i="1"/>
  <c r="S80" i="1"/>
  <c r="M80" i="1"/>
  <c r="L80" i="1"/>
  <c r="K80" i="1"/>
  <c r="N80" i="1" s="1"/>
  <c r="S79" i="1"/>
  <c r="M79" i="1"/>
  <c r="L79" i="1"/>
  <c r="K79" i="1"/>
  <c r="N79" i="1" s="1"/>
  <c r="S78" i="1"/>
  <c r="N78" i="1"/>
  <c r="M78" i="1"/>
  <c r="L78" i="1"/>
  <c r="K78" i="1"/>
  <c r="S77" i="1"/>
  <c r="M77" i="1"/>
  <c r="L77" i="1"/>
  <c r="N77" i="1" s="1"/>
  <c r="K77" i="1"/>
  <c r="S76" i="1"/>
  <c r="M76" i="1"/>
  <c r="L76" i="1"/>
  <c r="K76" i="1"/>
  <c r="N76" i="1" s="1"/>
  <c r="S75" i="1"/>
  <c r="M75" i="1"/>
  <c r="L75" i="1"/>
  <c r="K75" i="1"/>
  <c r="N75" i="1" s="1"/>
  <c r="S74" i="1"/>
  <c r="N74" i="1"/>
  <c r="M74" i="1"/>
  <c r="L74" i="1"/>
  <c r="K74" i="1"/>
  <c r="S73" i="1"/>
  <c r="M73" i="1"/>
  <c r="L73" i="1"/>
  <c r="N73" i="1" s="1"/>
  <c r="K73" i="1"/>
  <c r="S72" i="1"/>
  <c r="M72" i="1"/>
  <c r="L72" i="1"/>
  <c r="K72" i="1"/>
  <c r="N72" i="1" s="1"/>
  <c r="S71" i="1"/>
  <c r="M71" i="1"/>
  <c r="L71" i="1"/>
  <c r="K71" i="1"/>
  <c r="N71" i="1" s="1"/>
  <c r="S70" i="1"/>
  <c r="N70" i="1"/>
  <c r="M70" i="1"/>
  <c r="L70" i="1"/>
  <c r="K70" i="1"/>
  <c r="S69" i="1"/>
  <c r="M69" i="1"/>
  <c r="L69" i="1"/>
  <c r="N69" i="1" s="1"/>
  <c r="K69" i="1"/>
  <c r="S68" i="1"/>
  <c r="M68" i="1"/>
  <c r="L68" i="1"/>
  <c r="K68" i="1"/>
  <c r="N68" i="1" s="1"/>
  <c r="S67" i="1"/>
  <c r="M67" i="1"/>
  <c r="L67" i="1"/>
  <c r="K67" i="1"/>
  <c r="N67" i="1" s="1"/>
  <c r="S66" i="1"/>
  <c r="N66" i="1"/>
  <c r="M66" i="1"/>
  <c r="L66" i="1"/>
  <c r="K66" i="1"/>
  <c r="S65" i="1"/>
  <c r="M65" i="1"/>
  <c r="L65" i="1"/>
  <c r="N65" i="1" s="1"/>
  <c r="K65" i="1"/>
  <c r="S64" i="1"/>
  <c r="M64" i="1"/>
  <c r="L64" i="1"/>
  <c r="K64" i="1"/>
  <c r="N64" i="1" s="1"/>
  <c r="R64" i="1" s="1"/>
  <c r="S63" i="1"/>
  <c r="M63" i="1"/>
  <c r="L63" i="1"/>
  <c r="K63" i="1"/>
  <c r="N63" i="1" s="1"/>
  <c r="R63" i="1" s="1"/>
  <c r="S62" i="1"/>
  <c r="N62" i="1"/>
  <c r="M62" i="1"/>
  <c r="L62" i="1"/>
  <c r="K62" i="1"/>
  <c r="S61" i="1"/>
  <c r="M61" i="1"/>
  <c r="L61" i="1"/>
  <c r="N61" i="1" s="1"/>
  <c r="R61" i="1" s="1"/>
  <c r="K61" i="1"/>
  <c r="S60" i="1"/>
  <c r="M60" i="1"/>
  <c r="L60" i="1"/>
  <c r="K60" i="1"/>
  <c r="N60" i="1" s="1"/>
  <c r="R60" i="1" s="1"/>
  <c r="S59" i="1"/>
  <c r="M59" i="1"/>
  <c r="L59" i="1"/>
  <c r="K59" i="1"/>
  <c r="N59" i="1" s="1"/>
  <c r="R59" i="1" s="1"/>
  <c r="S58" i="1"/>
  <c r="N58" i="1"/>
  <c r="M58" i="1"/>
  <c r="L58" i="1"/>
  <c r="K58" i="1"/>
  <c r="S57" i="1"/>
  <c r="M57" i="1"/>
  <c r="L57" i="1"/>
  <c r="N57" i="1" s="1"/>
  <c r="R57" i="1" s="1"/>
  <c r="K57" i="1"/>
  <c r="S56" i="1"/>
  <c r="M56" i="1"/>
  <c r="L56" i="1"/>
  <c r="K56" i="1"/>
  <c r="N56" i="1" s="1"/>
  <c r="R56" i="1" s="1"/>
  <c r="S55" i="1"/>
  <c r="M55" i="1"/>
  <c r="L55" i="1"/>
  <c r="K55" i="1"/>
  <c r="N55" i="1" s="1"/>
  <c r="R55" i="1" s="1"/>
  <c r="S54" i="1"/>
  <c r="N54" i="1"/>
  <c r="M54" i="1"/>
  <c r="L54" i="1"/>
  <c r="K54" i="1"/>
  <c r="S53" i="1"/>
  <c r="M53" i="1"/>
  <c r="L53" i="1"/>
  <c r="N53" i="1" s="1"/>
  <c r="K53" i="1"/>
  <c r="S52" i="1"/>
  <c r="M52" i="1"/>
  <c r="L52" i="1"/>
  <c r="K52" i="1"/>
  <c r="N52" i="1" s="1"/>
  <c r="R52" i="1" s="1"/>
  <c r="S51" i="1"/>
  <c r="M51" i="1"/>
  <c r="L51" i="1"/>
  <c r="K51" i="1"/>
  <c r="N51" i="1" s="1"/>
  <c r="R51" i="1" s="1"/>
  <c r="S50" i="1"/>
  <c r="N50" i="1"/>
  <c r="R50" i="1" s="1"/>
  <c r="M50" i="1"/>
  <c r="L50" i="1"/>
  <c r="K50" i="1"/>
  <c r="S49" i="1"/>
  <c r="M49" i="1"/>
  <c r="L49" i="1"/>
  <c r="N49" i="1" s="1"/>
  <c r="K49" i="1"/>
  <c r="S48" i="1"/>
  <c r="M48" i="1"/>
  <c r="L48" i="1"/>
  <c r="K48" i="1"/>
  <c r="N48" i="1" s="1"/>
  <c r="R48" i="1" s="1"/>
  <c r="S47" i="1"/>
  <c r="M47" i="1"/>
  <c r="L47" i="1"/>
  <c r="K47" i="1"/>
  <c r="N47" i="1" s="1"/>
  <c r="R47" i="1" s="1"/>
  <c r="S46" i="1"/>
  <c r="N46" i="1"/>
  <c r="M46" i="1"/>
  <c r="L46" i="1"/>
  <c r="K46" i="1"/>
  <c r="S45" i="1"/>
  <c r="M45" i="1"/>
  <c r="L45" i="1"/>
  <c r="N45" i="1" s="1"/>
  <c r="R45" i="1" s="1"/>
  <c r="K45" i="1"/>
  <c r="S44" i="1"/>
  <c r="M44" i="1"/>
  <c r="L44" i="1"/>
  <c r="K44" i="1"/>
  <c r="N44" i="1" s="1"/>
  <c r="R44" i="1" s="1"/>
  <c r="S43" i="1"/>
  <c r="M43" i="1"/>
  <c r="L43" i="1"/>
  <c r="K43" i="1"/>
  <c r="N43" i="1" s="1"/>
  <c r="R43" i="1" s="1"/>
  <c r="S42" i="1"/>
  <c r="N42" i="1"/>
  <c r="M42" i="1"/>
  <c r="L42" i="1"/>
  <c r="K42" i="1"/>
  <c r="S41" i="1"/>
  <c r="M41" i="1"/>
  <c r="L41" i="1"/>
  <c r="N41" i="1" s="1"/>
  <c r="R41" i="1" s="1"/>
  <c r="K41" i="1"/>
  <c r="S40" i="1"/>
  <c r="M40" i="1"/>
  <c r="L40" i="1"/>
  <c r="K40" i="1"/>
  <c r="N40" i="1" s="1"/>
  <c r="R40" i="1" s="1"/>
  <c r="S39" i="1"/>
  <c r="M39" i="1"/>
  <c r="L39" i="1"/>
  <c r="K39" i="1"/>
  <c r="N39" i="1" s="1"/>
  <c r="R39" i="1" s="1"/>
  <c r="S38" i="1"/>
  <c r="N38" i="1"/>
  <c r="M38" i="1"/>
  <c r="L38" i="1"/>
  <c r="K38" i="1"/>
  <c r="S37" i="1"/>
  <c r="M37" i="1"/>
  <c r="L37" i="1"/>
  <c r="N37" i="1" s="1"/>
  <c r="K37" i="1"/>
  <c r="S36" i="1"/>
  <c r="M36" i="1"/>
  <c r="L36" i="1"/>
  <c r="K36" i="1"/>
  <c r="N36" i="1" s="1"/>
  <c r="R36" i="1" s="1"/>
  <c r="S35" i="1"/>
  <c r="M35" i="1"/>
  <c r="L35" i="1"/>
  <c r="K35" i="1"/>
  <c r="N35" i="1" s="1"/>
  <c r="R35" i="1" s="1"/>
  <c r="S34" i="1"/>
  <c r="N34" i="1"/>
  <c r="R34" i="1" s="1"/>
  <c r="M34" i="1"/>
  <c r="L34" i="1"/>
  <c r="K34" i="1"/>
  <c r="S33" i="1"/>
  <c r="M33" i="1"/>
  <c r="L33" i="1"/>
  <c r="N33" i="1" s="1"/>
  <c r="K33" i="1"/>
  <c r="S32" i="1"/>
  <c r="M32" i="1"/>
  <c r="L32" i="1"/>
  <c r="K32" i="1"/>
  <c r="N32" i="1" s="1"/>
  <c r="R32" i="1" s="1"/>
  <c r="S31" i="1"/>
  <c r="M31" i="1"/>
  <c r="L31" i="1"/>
  <c r="K31" i="1"/>
  <c r="N31" i="1" s="1"/>
  <c r="R31" i="1" s="1"/>
  <c r="S30" i="1"/>
  <c r="N30" i="1"/>
  <c r="M30" i="1"/>
  <c r="L30" i="1"/>
  <c r="K30" i="1"/>
  <c r="S29" i="1"/>
  <c r="M29" i="1"/>
  <c r="L29" i="1"/>
  <c r="N29" i="1" s="1"/>
  <c r="R29" i="1" s="1"/>
  <c r="K29" i="1"/>
  <c r="S28" i="1"/>
  <c r="M28" i="1"/>
  <c r="L28" i="1"/>
  <c r="K28" i="1"/>
  <c r="N28" i="1" s="1"/>
  <c r="R28" i="1" s="1"/>
  <c r="S27" i="1"/>
  <c r="M27" i="1"/>
  <c r="L27" i="1"/>
  <c r="K27" i="1"/>
  <c r="N27" i="1" s="1"/>
  <c r="R27" i="1" s="1"/>
  <c r="S26" i="1"/>
  <c r="N26" i="1"/>
  <c r="M26" i="1"/>
  <c r="L26" i="1"/>
  <c r="K26" i="1"/>
  <c r="S25" i="1"/>
  <c r="M25" i="1"/>
  <c r="L25" i="1"/>
  <c r="N25" i="1" s="1"/>
  <c r="R25" i="1" s="1"/>
  <c r="K25" i="1"/>
  <c r="S24" i="1"/>
  <c r="M24" i="1"/>
  <c r="L24" i="1"/>
  <c r="K24" i="1"/>
  <c r="N24" i="1" s="1"/>
  <c r="R24" i="1" s="1"/>
  <c r="S23" i="1"/>
  <c r="M23" i="1"/>
  <c r="L23" i="1"/>
  <c r="K23" i="1"/>
  <c r="N23" i="1" s="1"/>
  <c r="R23" i="1" s="1"/>
  <c r="S22" i="1"/>
  <c r="N22" i="1"/>
  <c r="M22" i="1"/>
  <c r="L22" i="1"/>
  <c r="K22" i="1"/>
  <c r="S21" i="1"/>
  <c r="M21" i="1"/>
  <c r="L21" i="1"/>
  <c r="N21" i="1" s="1"/>
  <c r="K21" i="1"/>
  <c r="S20" i="1"/>
  <c r="M20" i="1"/>
  <c r="L20" i="1"/>
  <c r="K20" i="1"/>
  <c r="N20" i="1" s="1"/>
  <c r="R20" i="1" s="1"/>
  <c r="S19" i="1"/>
  <c r="M19" i="1"/>
  <c r="L19" i="1"/>
  <c r="K19" i="1"/>
  <c r="N19" i="1" s="1"/>
  <c r="R19" i="1" s="1"/>
  <c r="S18" i="1"/>
  <c r="N18" i="1"/>
  <c r="R18" i="1" s="1"/>
  <c r="M18" i="1"/>
  <c r="L18" i="1"/>
  <c r="K18" i="1"/>
  <c r="S17" i="1"/>
  <c r="M17" i="1"/>
  <c r="L17" i="1"/>
  <c r="K17" i="1"/>
  <c r="S16" i="1"/>
  <c r="M16" i="1"/>
  <c r="L16" i="1"/>
  <c r="K16" i="1"/>
  <c r="N16" i="1" s="1"/>
  <c r="P16" i="1" s="1"/>
  <c r="S15" i="1"/>
  <c r="M15" i="1"/>
  <c r="L15" i="1"/>
  <c r="K15" i="1"/>
  <c r="N15" i="1" s="1"/>
  <c r="R15" i="1" s="1"/>
  <c r="S14" i="1"/>
  <c r="N14" i="1"/>
  <c r="M14" i="1"/>
  <c r="L14" i="1"/>
  <c r="K14" i="1"/>
  <c r="S13" i="1"/>
  <c r="M13" i="1"/>
  <c r="L13" i="1"/>
  <c r="K13" i="1"/>
  <c r="S12" i="1"/>
  <c r="M12" i="1"/>
  <c r="L12" i="1"/>
  <c r="K12" i="1"/>
  <c r="N12" i="1" s="1"/>
  <c r="P12" i="1" s="1"/>
  <c r="S11" i="1"/>
  <c r="M11" i="1"/>
  <c r="L11" i="1"/>
  <c r="K11" i="1"/>
  <c r="N11" i="1" s="1"/>
  <c r="R11" i="1" s="1"/>
  <c r="S10" i="1"/>
  <c r="N10" i="1"/>
  <c r="M10" i="1"/>
  <c r="L10" i="1"/>
  <c r="K10" i="1"/>
  <c r="S9" i="1"/>
  <c r="M9" i="1"/>
  <c r="L9" i="1"/>
  <c r="N9" i="1" s="1"/>
  <c r="R9" i="1" s="1"/>
  <c r="K9" i="1"/>
  <c r="S8" i="1"/>
  <c r="M8" i="1"/>
  <c r="L8" i="1"/>
  <c r="K8" i="1"/>
  <c r="S7" i="1"/>
  <c r="M7" i="1"/>
  <c r="L7" i="1"/>
  <c r="K7" i="1"/>
  <c r="N7" i="1" s="1"/>
  <c r="R7" i="1" s="1"/>
  <c r="S6" i="1"/>
  <c r="N6" i="1"/>
  <c r="M6" i="1"/>
  <c r="L6" i="1"/>
  <c r="K6" i="1"/>
  <c r="S5" i="1"/>
  <c r="M5" i="1"/>
  <c r="L5" i="1"/>
  <c r="N5" i="1" s="1"/>
  <c r="K5" i="1"/>
  <c r="S4" i="1"/>
  <c r="M4" i="1"/>
  <c r="L4" i="1"/>
  <c r="K4" i="1"/>
  <c r="S3" i="1"/>
  <c r="P3" i="1"/>
  <c r="M3" i="1"/>
  <c r="L3" i="1"/>
  <c r="K3" i="1"/>
  <c r="S2" i="1"/>
  <c r="N2" i="1"/>
  <c r="R2" i="1" s="1"/>
  <c r="M2" i="1"/>
  <c r="L2" i="1"/>
  <c r="K2" i="1"/>
  <c r="R16" i="1" l="1"/>
  <c r="R12" i="1"/>
  <c r="P7" i="1"/>
  <c r="P29" i="1"/>
  <c r="P32" i="1"/>
  <c r="P45" i="1"/>
  <c r="P47" i="1"/>
  <c r="P48" i="1"/>
  <c r="P54" i="1"/>
  <c r="P61" i="1"/>
  <c r="P63" i="1"/>
  <c r="P64" i="1"/>
  <c r="P77" i="1"/>
  <c r="P80" i="1"/>
  <c r="P93" i="1"/>
  <c r="P95" i="1"/>
  <c r="P96" i="1"/>
  <c r="P109" i="1"/>
  <c r="P111" i="1"/>
  <c r="P112" i="1"/>
  <c r="P5" i="1"/>
  <c r="P79" i="1"/>
  <c r="N8" i="1"/>
  <c r="R8" i="1" s="1"/>
  <c r="P10" i="1"/>
  <c r="P15" i="1"/>
  <c r="N17" i="1"/>
  <c r="R17" i="1" s="1"/>
  <c r="P19" i="1"/>
  <c r="P20" i="1"/>
  <c r="P33" i="1"/>
  <c r="P35" i="1"/>
  <c r="P36" i="1"/>
  <c r="P49" i="1"/>
  <c r="P51" i="1"/>
  <c r="P52" i="1"/>
  <c r="P65" i="1"/>
  <c r="P67" i="1"/>
  <c r="P68" i="1"/>
  <c r="P81" i="1"/>
  <c r="P83" i="1"/>
  <c r="P84" i="1"/>
  <c r="P97" i="1"/>
  <c r="P99" i="1"/>
  <c r="P100" i="1"/>
  <c r="P113" i="1"/>
  <c r="P115" i="1"/>
  <c r="P116" i="1"/>
  <c r="P14" i="1"/>
  <c r="P31" i="1"/>
  <c r="N4" i="1"/>
  <c r="R4" i="1" s="1"/>
  <c r="P6" i="1"/>
  <c r="P11" i="1"/>
  <c r="N13" i="1"/>
  <c r="R13" i="1" s="1"/>
  <c r="P21" i="1"/>
  <c r="P23" i="1"/>
  <c r="P24" i="1"/>
  <c r="P37" i="1"/>
  <c r="P39" i="1"/>
  <c r="P40" i="1"/>
  <c r="P53" i="1"/>
  <c r="P55" i="1"/>
  <c r="P56" i="1"/>
  <c r="P69" i="1"/>
  <c r="P71" i="1"/>
  <c r="P72" i="1"/>
  <c r="P85" i="1"/>
  <c r="P87" i="1"/>
  <c r="P88" i="1"/>
  <c r="P101" i="1"/>
  <c r="P103" i="1"/>
  <c r="P104" i="1"/>
  <c r="P117" i="1"/>
  <c r="P119" i="1"/>
  <c r="P120" i="1"/>
  <c r="X232" i="1"/>
  <c r="P9" i="1"/>
  <c r="P18" i="1"/>
  <c r="P25" i="1"/>
  <c r="P27" i="1"/>
  <c r="P28" i="1"/>
  <c r="P41" i="1"/>
  <c r="P43" i="1"/>
  <c r="P44" i="1"/>
  <c r="P57" i="1"/>
  <c r="P59" i="1"/>
  <c r="P60" i="1"/>
  <c r="P73" i="1"/>
  <c r="P75" i="1"/>
  <c r="P76" i="1"/>
  <c r="P89" i="1"/>
  <c r="P91" i="1"/>
  <c r="P92" i="1"/>
  <c r="P105" i="1"/>
  <c r="P107" i="1"/>
  <c r="P108" i="1"/>
  <c r="P121" i="1"/>
  <c r="X362" i="1"/>
  <c r="X366" i="1"/>
  <c r="X370" i="1"/>
  <c r="X374" i="1"/>
  <c r="X378" i="1"/>
  <c r="X382" i="1"/>
  <c r="X386" i="1"/>
  <c r="X390" i="1"/>
  <c r="X394" i="1"/>
  <c r="X398" i="1"/>
  <c r="X402" i="1"/>
  <c r="X406" i="1"/>
  <c r="X410" i="1"/>
  <c r="X414" i="1"/>
  <c r="P416" i="1"/>
  <c r="P420" i="1"/>
  <c r="P424" i="1"/>
  <c r="P428" i="1"/>
  <c r="P432" i="1"/>
  <c r="P433" i="1"/>
  <c r="P434" i="1"/>
  <c r="X434" i="1" s="1"/>
  <c r="P435" i="1"/>
  <c r="X435" i="1" s="1"/>
  <c r="P436" i="1"/>
  <c r="P437" i="1"/>
  <c r="P438" i="1"/>
  <c r="X438" i="1" s="1"/>
  <c r="P439" i="1"/>
  <c r="X439" i="1" s="1"/>
  <c r="P440" i="1"/>
  <c r="P441" i="1"/>
  <c r="P442" i="1"/>
  <c r="X442" i="1" s="1"/>
  <c r="P443" i="1"/>
  <c r="X443" i="1" s="1"/>
  <c r="P444" i="1"/>
  <c r="P445" i="1"/>
  <c r="P446" i="1"/>
  <c r="X446" i="1" s="1"/>
  <c r="P447" i="1"/>
  <c r="X447" i="1" s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22" i="1"/>
  <c r="P26" i="1"/>
  <c r="P30" i="1"/>
  <c r="P34" i="1"/>
  <c r="P38" i="1"/>
  <c r="P42" i="1"/>
  <c r="P46" i="1"/>
  <c r="P50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X238" i="1" s="1"/>
  <c r="P122" i="1"/>
  <c r="P123" i="1"/>
  <c r="X123" i="1" s="1"/>
  <c r="P124" i="1"/>
  <c r="P125" i="1"/>
  <c r="P126" i="1"/>
  <c r="X126" i="1" s="1"/>
  <c r="P127" i="1"/>
  <c r="X127" i="1" s="1"/>
  <c r="P128" i="1"/>
  <c r="P129" i="1"/>
  <c r="P130" i="1"/>
  <c r="P131" i="1"/>
  <c r="P132" i="1"/>
  <c r="X132" i="1" s="1"/>
  <c r="P133" i="1"/>
  <c r="P134" i="1"/>
  <c r="P135" i="1"/>
  <c r="X135" i="1" s="1"/>
  <c r="P136" i="1"/>
  <c r="X136" i="1" s="1"/>
  <c r="P137" i="1"/>
  <c r="P138" i="1"/>
  <c r="X138" i="1" s="1"/>
  <c r="P139" i="1"/>
  <c r="X139" i="1" s="1"/>
  <c r="P140" i="1"/>
  <c r="P141" i="1"/>
  <c r="P142" i="1"/>
  <c r="X142" i="1" s="1"/>
  <c r="P143" i="1"/>
  <c r="P144" i="1"/>
  <c r="P145" i="1"/>
  <c r="P146" i="1"/>
  <c r="P147" i="1"/>
  <c r="P148" i="1"/>
  <c r="P149" i="1"/>
  <c r="P150" i="1"/>
  <c r="P151" i="1"/>
  <c r="P152" i="1"/>
  <c r="P153" i="1"/>
  <c r="X153" i="1" s="1"/>
  <c r="P154" i="1"/>
  <c r="P155" i="1"/>
  <c r="X155" i="1" s="1"/>
  <c r="P156" i="1"/>
  <c r="P157" i="1"/>
  <c r="X157" i="1" s="1"/>
  <c r="P158" i="1"/>
  <c r="X158" i="1" s="1"/>
  <c r="P159" i="1"/>
  <c r="X159" i="1" s="1"/>
  <c r="P160" i="1"/>
  <c r="P161" i="1"/>
  <c r="P162" i="1"/>
  <c r="P163" i="1"/>
  <c r="P164" i="1"/>
  <c r="X164" i="1" s="1"/>
  <c r="P165" i="1"/>
  <c r="P166" i="1"/>
  <c r="P167" i="1"/>
  <c r="X167" i="1" s="1"/>
  <c r="P168" i="1"/>
  <c r="P169" i="1"/>
  <c r="P170" i="1"/>
  <c r="P171" i="1"/>
  <c r="P172" i="1"/>
  <c r="P173" i="1"/>
  <c r="P174" i="1"/>
  <c r="X174" i="1" s="1"/>
  <c r="P175" i="1"/>
  <c r="P176" i="1"/>
  <c r="P177" i="1"/>
  <c r="P178" i="1"/>
  <c r="X178" i="1" s="1"/>
  <c r="P179" i="1"/>
  <c r="X179" i="1" s="1"/>
  <c r="P180" i="1"/>
  <c r="P181" i="1"/>
  <c r="P182" i="1"/>
  <c r="P183" i="1"/>
  <c r="X183" i="1" s="1"/>
  <c r="P184" i="1"/>
  <c r="P185" i="1"/>
  <c r="X185" i="1" s="1"/>
  <c r="P186" i="1"/>
  <c r="X186" i="1" s="1"/>
  <c r="P187" i="1"/>
  <c r="X187" i="1" s="1"/>
  <c r="P188" i="1"/>
  <c r="P189" i="1"/>
  <c r="X189" i="1" s="1"/>
  <c r="P190" i="1"/>
  <c r="X190" i="1" s="1"/>
  <c r="P191" i="1"/>
  <c r="X191" i="1" s="1"/>
  <c r="P192" i="1"/>
  <c r="P193" i="1"/>
  <c r="X193" i="1" s="1"/>
  <c r="P194" i="1"/>
  <c r="X194" i="1" s="1"/>
  <c r="P195" i="1"/>
  <c r="X195" i="1" s="1"/>
  <c r="P196" i="1"/>
  <c r="X196" i="1" s="1"/>
  <c r="P197" i="1"/>
  <c r="P198" i="1"/>
  <c r="X198" i="1" s="1"/>
  <c r="P199" i="1"/>
  <c r="X199" i="1" s="1"/>
  <c r="P200" i="1"/>
  <c r="X200" i="1" s="1"/>
  <c r="P201" i="1"/>
  <c r="X201" i="1" s="1"/>
  <c r="P202" i="1"/>
  <c r="X202" i="1" s="1"/>
  <c r="P203" i="1"/>
  <c r="X203" i="1" s="1"/>
  <c r="P204" i="1"/>
  <c r="X204" i="1" s="1"/>
  <c r="P205" i="1"/>
  <c r="X205" i="1" s="1"/>
  <c r="P206" i="1"/>
  <c r="X206" i="1" s="1"/>
  <c r="P207" i="1"/>
  <c r="X207" i="1" s="1"/>
  <c r="P208" i="1"/>
  <c r="X208" i="1" s="1"/>
  <c r="P209" i="1"/>
  <c r="P210" i="1"/>
  <c r="X210" i="1" s="1"/>
  <c r="P211" i="1"/>
  <c r="X211" i="1" s="1"/>
  <c r="P212" i="1"/>
  <c r="X212" i="1" s="1"/>
  <c r="P213" i="1"/>
  <c r="P214" i="1"/>
  <c r="X214" i="1" s="1"/>
  <c r="P215" i="1"/>
  <c r="X215" i="1" s="1"/>
  <c r="P216" i="1"/>
  <c r="X216" i="1" s="1"/>
  <c r="P217" i="1"/>
  <c r="X217" i="1" s="1"/>
  <c r="P218" i="1"/>
  <c r="X218" i="1" s="1"/>
  <c r="P219" i="1"/>
  <c r="X219" i="1" s="1"/>
  <c r="P220" i="1"/>
  <c r="P221" i="1"/>
  <c r="X221" i="1" s="1"/>
  <c r="P222" i="1"/>
  <c r="X222" i="1" s="1"/>
  <c r="P223" i="1"/>
  <c r="X223" i="1" s="1"/>
  <c r="P224" i="1"/>
  <c r="P225" i="1"/>
  <c r="X225" i="1" s="1"/>
  <c r="P226" i="1"/>
  <c r="X226" i="1" s="1"/>
  <c r="P227" i="1"/>
  <c r="X227" i="1" s="1"/>
  <c r="P228" i="1"/>
  <c r="X228" i="1" s="1"/>
  <c r="P229" i="1"/>
  <c r="X229" i="1" s="1"/>
  <c r="P230" i="1"/>
  <c r="X230" i="1" s="1"/>
  <c r="P231" i="1"/>
  <c r="N233" i="1"/>
  <c r="V233" i="1"/>
  <c r="N237" i="1"/>
  <c r="N24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P448" i="1"/>
  <c r="P449" i="1"/>
  <c r="P450" i="1"/>
  <c r="X450" i="1" s="1"/>
  <c r="P451" i="1"/>
  <c r="X451" i="1" s="1"/>
  <c r="P452" i="1"/>
  <c r="P453" i="1"/>
  <c r="P454" i="1"/>
  <c r="X454" i="1" s="1"/>
  <c r="P455" i="1"/>
  <c r="X455" i="1" s="1"/>
  <c r="P456" i="1"/>
  <c r="P457" i="1"/>
  <c r="P458" i="1"/>
  <c r="X458" i="1" s="1"/>
  <c r="P459" i="1"/>
  <c r="X459" i="1" s="1"/>
  <c r="P460" i="1"/>
  <c r="P461" i="1"/>
  <c r="P462" i="1"/>
  <c r="X462" i="1" s="1"/>
  <c r="P463" i="1"/>
  <c r="X463" i="1" s="1"/>
  <c r="P464" i="1"/>
  <c r="P465" i="1"/>
  <c r="P466" i="1"/>
  <c r="X466" i="1" s="1"/>
  <c r="P467" i="1"/>
  <c r="X467" i="1" s="1"/>
  <c r="P468" i="1"/>
  <c r="P469" i="1"/>
  <c r="P472" i="1"/>
  <c r="P473" i="1"/>
  <c r="P474" i="1"/>
  <c r="X474" i="1" s="1"/>
  <c r="P475" i="1"/>
  <c r="X475" i="1" s="1"/>
  <c r="P476" i="1"/>
  <c r="P477" i="1"/>
  <c r="P478" i="1"/>
  <c r="X478" i="1" s="1"/>
  <c r="P479" i="1"/>
  <c r="X479" i="1" s="1"/>
  <c r="P480" i="1"/>
  <c r="P481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N234" i="1"/>
  <c r="N236" i="1"/>
  <c r="N240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8" i="1"/>
  <c r="N422" i="1"/>
  <c r="N426" i="1"/>
  <c r="N430" i="1"/>
  <c r="P483" i="1"/>
  <c r="P487" i="1"/>
  <c r="P491" i="1"/>
  <c r="P495" i="1"/>
  <c r="P499" i="1"/>
  <c r="P503" i="1"/>
  <c r="P507" i="1"/>
  <c r="P511" i="1"/>
  <c r="P515" i="1"/>
  <c r="P519" i="1"/>
  <c r="P523" i="1"/>
  <c r="X643" i="1" s="1"/>
  <c r="P527" i="1"/>
  <c r="P531" i="1"/>
  <c r="X651" i="1" s="1"/>
  <c r="P535" i="1"/>
  <c r="P539" i="1"/>
  <c r="X659" i="1" s="1"/>
  <c r="P543" i="1"/>
  <c r="P547" i="1"/>
  <c r="X667" i="1" s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X624" i="1"/>
  <c r="N235" i="1"/>
  <c r="N239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P419" i="1"/>
  <c r="X419" i="1" s="1"/>
  <c r="P423" i="1"/>
  <c r="X423" i="1" s="1"/>
  <c r="P427" i="1"/>
  <c r="X427" i="1" s="1"/>
  <c r="P431" i="1"/>
  <c r="X431" i="1" s="1"/>
  <c r="P484" i="1"/>
  <c r="P488" i="1"/>
  <c r="P492" i="1"/>
  <c r="P496" i="1"/>
  <c r="X616" i="1" s="1"/>
  <c r="P500" i="1"/>
  <c r="P504" i="1"/>
  <c r="P508" i="1"/>
  <c r="X628" i="1" s="1"/>
  <c r="P512" i="1"/>
  <c r="X632" i="1" s="1"/>
  <c r="P516" i="1"/>
  <c r="P520" i="1"/>
  <c r="X640" i="1" s="1"/>
  <c r="P524" i="1"/>
  <c r="P528" i="1"/>
  <c r="P532" i="1"/>
  <c r="P536" i="1"/>
  <c r="P540" i="1"/>
  <c r="P544" i="1"/>
  <c r="P548" i="1"/>
  <c r="P552" i="1"/>
  <c r="P556" i="1"/>
  <c r="P560" i="1"/>
  <c r="P564" i="1"/>
  <c r="P568" i="1"/>
  <c r="P572" i="1"/>
  <c r="P576" i="1"/>
  <c r="P580" i="1"/>
  <c r="P584" i="1"/>
  <c r="P588" i="1"/>
  <c r="P592" i="1"/>
  <c r="P596" i="1"/>
  <c r="P600" i="1"/>
  <c r="X604" i="1"/>
  <c r="X608" i="1"/>
  <c r="X612" i="1"/>
  <c r="X620" i="1"/>
  <c r="X636" i="1"/>
  <c r="X623" i="1"/>
  <c r="X627" i="1"/>
  <c r="X631" i="1"/>
  <c r="X635" i="1"/>
  <c r="X639" i="1"/>
  <c r="X646" i="1"/>
  <c r="X650" i="1"/>
  <c r="X654" i="1"/>
  <c r="X658" i="1"/>
  <c r="X662" i="1"/>
  <c r="X666" i="1"/>
  <c r="X670" i="1"/>
  <c r="X673" i="1"/>
  <c r="P675" i="1"/>
  <c r="X675" i="1" s="1"/>
  <c r="P679" i="1"/>
  <c r="X679" i="1" s="1"/>
  <c r="P683" i="1"/>
  <c r="X683" i="1" s="1"/>
  <c r="P687" i="1"/>
  <c r="X687" i="1" s="1"/>
  <c r="P691" i="1"/>
  <c r="X691" i="1" s="1"/>
  <c r="P695" i="1"/>
  <c r="X695" i="1" s="1"/>
  <c r="P724" i="1"/>
  <c r="P728" i="1"/>
  <c r="P732" i="1"/>
  <c r="P736" i="1"/>
  <c r="P740" i="1"/>
  <c r="X860" i="1" s="1"/>
  <c r="P744" i="1"/>
  <c r="P748" i="1"/>
  <c r="P752" i="1"/>
  <c r="P756" i="1"/>
  <c r="X876" i="1" s="1"/>
  <c r="P760" i="1"/>
  <c r="P764" i="1"/>
  <c r="P768" i="1"/>
  <c r="P772" i="1"/>
  <c r="P776" i="1"/>
  <c r="P780" i="1"/>
  <c r="P784" i="1"/>
  <c r="P788" i="1"/>
  <c r="P792" i="1"/>
  <c r="P796" i="1"/>
  <c r="P800" i="1"/>
  <c r="P804" i="1"/>
  <c r="X924" i="1" s="1"/>
  <c r="P808" i="1"/>
  <c r="P812" i="1"/>
  <c r="X932" i="1" s="1"/>
  <c r="P816" i="1"/>
  <c r="P820" i="1"/>
  <c r="X940" i="1" s="1"/>
  <c r="P824" i="1"/>
  <c r="P828" i="1"/>
  <c r="X948" i="1" s="1"/>
  <c r="P847" i="1"/>
  <c r="P849" i="1"/>
  <c r="P856" i="1"/>
  <c r="X856" i="1" s="1"/>
  <c r="N605" i="1"/>
  <c r="V605" i="1"/>
  <c r="N609" i="1"/>
  <c r="V609" i="1"/>
  <c r="N613" i="1"/>
  <c r="V613" i="1"/>
  <c r="N617" i="1"/>
  <c r="V617" i="1"/>
  <c r="V623" i="1"/>
  <c r="V627" i="1"/>
  <c r="V631" i="1"/>
  <c r="V635" i="1"/>
  <c r="V639" i="1"/>
  <c r="X647" i="1"/>
  <c r="X655" i="1"/>
  <c r="X663" i="1"/>
  <c r="X671" i="1"/>
  <c r="P674" i="1"/>
  <c r="X674" i="1" s="1"/>
  <c r="P678" i="1"/>
  <c r="X678" i="1" s="1"/>
  <c r="P682" i="1"/>
  <c r="X682" i="1" s="1"/>
  <c r="P686" i="1"/>
  <c r="X686" i="1" s="1"/>
  <c r="P690" i="1"/>
  <c r="X690" i="1" s="1"/>
  <c r="P694" i="1"/>
  <c r="X694" i="1" s="1"/>
  <c r="P698" i="1"/>
  <c r="X698" i="1" s="1"/>
  <c r="P699" i="1"/>
  <c r="P700" i="1"/>
  <c r="X700" i="1" s="1"/>
  <c r="P701" i="1"/>
  <c r="X701" i="1" s="1"/>
  <c r="P702" i="1"/>
  <c r="X702" i="1" s="1"/>
  <c r="P703" i="1"/>
  <c r="X703" i="1" s="1"/>
  <c r="P704" i="1"/>
  <c r="X704" i="1" s="1"/>
  <c r="P705" i="1"/>
  <c r="X705" i="1" s="1"/>
  <c r="P706" i="1"/>
  <c r="X706" i="1" s="1"/>
  <c r="P707" i="1"/>
  <c r="P708" i="1"/>
  <c r="X708" i="1" s="1"/>
  <c r="P709" i="1"/>
  <c r="X709" i="1" s="1"/>
  <c r="P710" i="1"/>
  <c r="X710" i="1" s="1"/>
  <c r="P711" i="1"/>
  <c r="X711" i="1" s="1"/>
  <c r="P712" i="1"/>
  <c r="X712" i="1" s="1"/>
  <c r="P713" i="1"/>
  <c r="X713" i="1" s="1"/>
  <c r="P714" i="1"/>
  <c r="X714" i="1" s="1"/>
  <c r="P715" i="1"/>
  <c r="P716" i="1"/>
  <c r="X716" i="1" s="1"/>
  <c r="P717" i="1"/>
  <c r="X717" i="1" s="1"/>
  <c r="P718" i="1"/>
  <c r="X718" i="1" s="1"/>
  <c r="P719" i="1"/>
  <c r="X719" i="1" s="1"/>
  <c r="P720" i="1"/>
  <c r="X720" i="1" s="1"/>
  <c r="P721" i="1"/>
  <c r="X721" i="1" s="1"/>
  <c r="P725" i="1"/>
  <c r="P729" i="1"/>
  <c r="P733" i="1"/>
  <c r="P737" i="1"/>
  <c r="X977" i="1" s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X929" i="1" s="1"/>
  <c r="P813" i="1"/>
  <c r="P817" i="1"/>
  <c r="X937" i="1" s="1"/>
  <c r="P821" i="1"/>
  <c r="P825" i="1"/>
  <c r="P829" i="1"/>
  <c r="P843" i="1"/>
  <c r="X843" i="1" s="1"/>
  <c r="P845" i="1"/>
  <c r="X845" i="1" s="1"/>
  <c r="P852" i="1"/>
  <c r="X852" i="1" s="1"/>
  <c r="N602" i="1"/>
  <c r="N606" i="1"/>
  <c r="N610" i="1"/>
  <c r="N614" i="1"/>
  <c r="N618" i="1"/>
  <c r="N622" i="1"/>
  <c r="V622" i="1"/>
  <c r="N626" i="1"/>
  <c r="V626" i="1"/>
  <c r="N630" i="1"/>
  <c r="V630" i="1"/>
  <c r="N634" i="1"/>
  <c r="V634" i="1"/>
  <c r="N638" i="1"/>
  <c r="V638" i="1"/>
  <c r="N642" i="1"/>
  <c r="V642" i="1"/>
  <c r="N644" i="1"/>
  <c r="N648" i="1"/>
  <c r="N652" i="1"/>
  <c r="N656" i="1"/>
  <c r="N660" i="1"/>
  <c r="N664" i="1"/>
  <c r="N668" i="1"/>
  <c r="N672" i="1"/>
  <c r="P677" i="1"/>
  <c r="X677" i="1" s="1"/>
  <c r="P681" i="1"/>
  <c r="X681" i="1" s="1"/>
  <c r="P685" i="1"/>
  <c r="X685" i="1" s="1"/>
  <c r="P689" i="1"/>
  <c r="X689" i="1" s="1"/>
  <c r="P693" i="1"/>
  <c r="X693" i="1" s="1"/>
  <c r="P697" i="1"/>
  <c r="X697" i="1" s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48" i="1"/>
  <c r="X848" i="1" s="1"/>
  <c r="P855" i="1"/>
  <c r="N603" i="1"/>
  <c r="N607" i="1"/>
  <c r="N611" i="1"/>
  <c r="N615" i="1"/>
  <c r="N619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P676" i="1"/>
  <c r="X676" i="1" s="1"/>
  <c r="P680" i="1"/>
  <c r="X680" i="1" s="1"/>
  <c r="P684" i="1"/>
  <c r="X684" i="1" s="1"/>
  <c r="P688" i="1"/>
  <c r="X688" i="1" s="1"/>
  <c r="P692" i="1"/>
  <c r="X692" i="1" s="1"/>
  <c r="P696" i="1"/>
  <c r="X696" i="1" s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44" i="1"/>
  <c r="X844" i="1" s="1"/>
  <c r="P851" i="1"/>
  <c r="X851" i="1" s="1"/>
  <c r="P853" i="1"/>
  <c r="X853" i="1" s="1"/>
  <c r="X859" i="1"/>
  <c r="V860" i="1"/>
  <c r="X863" i="1"/>
  <c r="V864" i="1"/>
  <c r="X867" i="1"/>
  <c r="V868" i="1"/>
  <c r="X871" i="1"/>
  <c r="V872" i="1"/>
  <c r="X875" i="1"/>
  <c r="X877" i="1"/>
  <c r="X881" i="1"/>
  <c r="P885" i="1"/>
  <c r="X885" i="1" s="1"/>
  <c r="P889" i="1"/>
  <c r="X889" i="1" s="1"/>
  <c r="P893" i="1"/>
  <c r="X893" i="1" s="1"/>
  <c r="P897" i="1"/>
  <c r="X897" i="1" s="1"/>
  <c r="P901" i="1"/>
  <c r="X901" i="1" s="1"/>
  <c r="X945" i="1"/>
  <c r="X961" i="1"/>
  <c r="V859" i="1"/>
  <c r="V863" i="1"/>
  <c r="V867" i="1"/>
  <c r="V871" i="1"/>
  <c r="V875" i="1"/>
  <c r="X878" i="1"/>
  <c r="X882" i="1"/>
  <c r="P884" i="1"/>
  <c r="P888" i="1"/>
  <c r="X888" i="1" s="1"/>
  <c r="P892" i="1"/>
  <c r="P896" i="1"/>
  <c r="X896" i="1" s="1"/>
  <c r="P900" i="1"/>
  <c r="P904" i="1"/>
  <c r="X904" i="1" s="1"/>
  <c r="P906" i="1"/>
  <c r="X906" i="1" s="1"/>
  <c r="P908" i="1"/>
  <c r="X908" i="1" s="1"/>
  <c r="P910" i="1"/>
  <c r="P912" i="1"/>
  <c r="X912" i="1" s="1"/>
  <c r="P914" i="1"/>
  <c r="X914" i="1" s="1"/>
  <c r="P916" i="1"/>
  <c r="X916" i="1" s="1"/>
  <c r="X925" i="1"/>
  <c r="X941" i="1"/>
  <c r="X957" i="1"/>
  <c r="X973" i="1"/>
  <c r="N832" i="1"/>
  <c r="N834" i="1"/>
  <c r="N836" i="1"/>
  <c r="N838" i="1"/>
  <c r="N840" i="1"/>
  <c r="N858" i="1"/>
  <c r="V858" i="1"/>
  <c r="P861" i="1"/>
  <c r="X861" i="1" s="1"/>
  <c r="N862" i="1"/>
  <c r="V862" i="1"/>
  <c r="P865" i="1"/>
  <c r="N866" i="1"/>
  <c r="V866" i="1"/>
  <c r="P869" i="1"/>
  <c r="X869" i="1" s="1"/>
  <c r="N870" i="1"/>
  <c r="V870" i="1"/>
  <c r="P873" i="1"/>
  <c r="X873" i="1" s="1"/>
  <c r="N874" i="1"/>
  <c r="V874" i="1"/>
  <c r="N879" i="1"/>
  <c r="N883" i="1"/>
  <c r="P887" i="1"/>
  <c r="X887" i="1" s="1"/>
  <c r="P891" i="1"/>
  <c r="X891" i="1" s="1"/>
  <c r="P895" i="1"/>
  <c r="X895" i="1" s="1"/>
  <c r="P899" i="1"/>
  <c r="X899" i="1" s="1"/>
  <c r="X953" i="1"/>
  <c r="X969" i="1"/>
  <c r="P842" i="1"/>
  <c r="X842" i="1" s="1"/>
  <c r="P846" i="1"/>
  <c r="X846" i="1" s="1"/>
  <c r="P850" i="1"/>
  <c r="X850" i="1" s="1"/>
  <c r="P854" i="1"/>
  <c r="X854" i="1" s="1"/>
  <c r="X864" i="1"/>
  <c r="X868" i="1"/>
  <c r="X872" i="1"/>
  <c r="X880" i="1"/>
  <c r="P886" i="1"/>
  <c r="X886" i="1" s="1"/>
  <c r="P890" i="1"/>
  <c r="X890" i="1" s="1"/>
  <c r="P894" i="1"/>
  <c r="X894" i="1" s="1"/>
  <c r="P898" i="1"/>
  <c r="X898" i="1" s="1"/>
  <c r="P902" i="1"/>
  <c r="X902" i="1" s="1"/>
  <c r="P905" i="1"/>
  <c r="P907" i="1"/>
  <c r="X907" i="1" s="1"/>
  <c r="P909" i="1"/>
  <c r="X909" i="1" s="1"/>
  <c r="P911" i="1"/>
  <c r="X911" i="1" s="1"/>
  <c r="P913" i="1"/>
  <c r="P915" i="1"/>
  <c r="X915" i="1" s="1"/>
  <c r="P917" i="1"/>
  <c r="X917" i="1" s="1"/>
  <c r="X933" i="1"/>
  <c r="X949" i="1"/>
  <c r="X965" i="1"/>
  <c r="X928" i="1"/>
  <c r="X936" i="1"/>
  <c r="X944" i="1"/>
  <c r="X968" i="1"/>
  <c r="X976" i="1"/>
  <c r="X981" i="1"/>
  <c r="P983" i="1"/>
  <c r="X983" i="1" s="1"/>
  <c r="P987" i="1"/>
  <c r="X987" i="1" s="1"/>
  <c r="P988" i="1"/>
  <c r="X988" i="1" s="1"/>
  <c r="P989" i="1"/>
  <c r="P990" i="1"/>
  <c r="P991" i="1"/>
  <c r="X991" i="1" s="1"/>
  <c r="P992" i="1"/>
  <c r="X992" i="1" s="1"/>
  <c r="P993" i="1"/>
  <c r="P994" i="1"/>
  <c r="P995" i="1"/>
  <c r="X995" i="1" s="1"/>
  <c r="P996" i="1"/>
  <c r="X996" i="1" s="1"/>
  <c r="P997" i="1"/>
  <c r="X997" i="1" s="1"/>
  <c r="P1004" i="1"/>
  <c r="X1004" i="1" s="1"/>
  <c r="P1008" i="1"/>
  <c r="P1012" i="1"/>
  <c r="X1012" i="1" s="1"/>
  <c r="P1016" i="1"/>
  <c r="P1020" i="1"/>
  <c r="X1020" i="1" s="1"/>
  <c r="P918" i="1"/>
  <c r="X1038" i="1" s="1"/>
  <c r="P919" i="1"/>
  <c r="P920" i="1"/>
  <c r="X920" i="1" s="1"/>
  <c r="P921" i="1"/>
  <c r="X923" i="1"/>
  <c r="V924" i="1"/>
  <c r="X927" i="1"/>
  <c r="V928" i="1"/>
  <c r="X931" i="1"/>
  <c r="V932" i="1"/>
  <c r="X935" i="1"/>
  <c r="V936" i="1"/>
  <c r="X939" i="1"/>
  <c r="V940" i="1"/>
  <c r="X943" i="1"/>
  <c r="V944" i="1"/>
  <c r="X947" i="1"/>
  <c r="V948" i="1"/>
  <c r="X951" i="1"/>
  <c r="V952" i="1"/>
  <c r="X955" i="1"/>
  <c r="V956" i="1"/>
  <c r="X959" i="1"/>
  <c r="V960" i="1"/>
  <c r="V964" i="1"/>
  <c r="X967" i="1"/>
  <c r="V968" i="1"/>
  <c r="X971" i="1"/>
  <c r="V972" i="1"/>
  <c r="X975" i="1"/>
  <c r="V976" i="1"/>
  <c r="X980" i="1"/>
  <c r="P984" i="1"/>
  <c r="X984" i="1" s="1"/>
  <c r="P998" i="1"/>
  <c r="X998" i="1" s="1"/>
  <c r="P999" i="1"/>
  <c r="P1000" i="1"/>
  <c r="X1000" i="1" s="1"/>
  <c r="P1001" i="1"/>
  <c r="X1001" i="1" s="1"/>
  <c r="P1003" i="1"/>
  <c r="P1007" i="1"/>
  <c r="P1011" i="1"/>
  <c r="X1011" i="1" s="1"/>
  <c r="P1015" i="1"/>
  <c r="P1019" i="1"/>
  <c r="X1019" i="1" s="1"/>
  <c r="P1024" i="1"/>
  <c r="R1024" i="1"/>
  <c r="R1057" i="1"/>
  <c r="P1057" i="1"/>
  <c r="X1057" i="1" s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3" i="1"/>
  <c r="V927" i="1"/>
  <c r="V931" i="1"/>
  <c r="V935" i="1"/>
  <c r="V939" i="1"/>
  <c r="V943" i="1"/>
  <c r="V947" i="1"/>
  <c r="V951" i="1"/>
  <c r="V955" i="1"/>
  <c r="V959" i="1"/>
  <c r="V963" i="1"/>
  <c r="V967" i="1"/>
  <c r="V971" i="1"/>
  <c r="V975" i="1"/>
  <c r="N979" i="1"/>
  <c r="N985" i="1"/>
  <c r="P1006" i="1"/>
  <c r="X1006" i="1" s="1"/>
  <c r="P1010" i="1"/>
  <c r="X1010" i="1" s="1"/>
  <c r="P1014" i="1"/>
  <c r="X1014" i="1" s="1"/>
  <c r="P1018" i="1"/>
  <c r="X1018" i="1" s="1"/>
  <c r="P1022" i="1"/>
  <c r="X1022" i="1" s="1"/>
  <c r="N922" i="1"/>
  <c r="V922" i="1"/>
  <c r="N926" i="1"/>
  <c r="V926" i="1"/>
  <c r="N930" i="1"/>
  <c r="V930" i="1"/>
  <c r="N934" i="1"/>
  <c r="V934" i="1"/>
  <c r="N938" i="1"/>
  <c r="V938" i="1"/>
  <c r="N942" i="1"/>
  <c r="V942" i="1"/>
  <c r="N946" i="1"/>
  <c r="V946" i="1"/>
  <c r="N950" i="1"/>
  <c r="V950" i="1"/>
  <c r="N954" i="1"/>
  <c r="V954" i="1"/>
  <c r="N958" i="1"/>
  <c r="V958" i="1"/>
  <c r="N962" i="1"/>
  <c r="V962" i="1"/>
  <c r="N966" i="1"/>
  <c r="V966" i="1"/>
  <c r="N970" i="1"/>
  <c r="V970" i="1"/>
  <c r="N974" i="1"/>
  <c r="V974" i="1"/>
  <c r="N978" i="1"/>
  <c r="N982" i="1"/>
  <c r="N986" i="1"/>
  <c r="P1005" i="1"/>
  <c r="P1009" i="1"/>
  <c r="P1013" i="1"/>
  <c r="P1017" i="1"/>
  <c r="P1021" i="1"/>
  <c r="R1056" i="1"/>
  <c r="P1056" i="1"/>
  <c r="X1056" i="1" s="1"/>
  <c r="V1024" i="1"/>
  <c r="X1025" i="1"/>
  <c r="V1026" i="1"/>
  <c r="X1029" i="1"/>
  <c r="V1030" i="1"/>
  <c r="X1033" i="1"/>
  <c r="V1034" i="1"/>
  <c r="X1037" i="1"/>
  <c r="V1038" i="1"/>
  <c r="X1041" i="1"/>
  <c r="V1042" i="1"/>
  <c r="X1045" i="1"/>
  <c r="V1046" i="1"/>
  <c r="X1049" i="1"/>
  <c r="V1050" i="1"/>
  <c r="X1053" i="1"/>
  <c r="V1054" i="1"/>
  <c r="X1064" i="1"/>
  <c r="P1068" i="1"/>
  <c r="X1068" i="1" s="1"/>
  <c r="R1068" i="1"/>
  <c r="P1072" i="1"/>
  <c r="X1072" i="1" s="1"/>
  <c r="R1072" i="1"/>
  <c r="P1076" i="1"/>
  <c r="X1076" i="1" s="1"/>
  <c r="R1076" i="1"/>
  <c r="P1077" i="1"/>
  <c r="X1077" i="1" s="1"/>
  <c r="R1077" i="1"/>
  <c r="P1078" i="1"/>
  <c r="R1078" i="1"/>
  <c r="P1079" i="1"/>
  <c r="X1079" i="1" s="1"/>
  <c r="R1079" i="1"/>
  <c r="P1080" i="1"/>
  <c r="X1080" i="1" s="1"/>
  <c r="R1080" i="1"/>
  <c r="P1081" i="1"/>
  <c r="X1081" i="1" s="1"/>
  <c r="R1081" i="1"/>
  <c r="R1085" i="1"/>
  <c r="P1085" i="1"/>
  <c r="R1089" i="1"/>
  <c r="P1089" i="1"/>
  <c r="R1093" i="1"/>
  <c r="P1093" i="1"/>
  <c r="R1097" i="1"/>
  <c r="P1097" i="1"/>
  <c r="R1100" i="1"/>
  <c r="P1100" i="1"/>
  <c r="R1107" i="1"/>
  <c r="P1107" i="1"/>
  <c r="R1118" i="1"/>
  <c r="P1118" i="1"/>
  <c r="R1125" i="1"/>
  <c r="P1125" i="1"/>
  <c r="V1025" i="1"/>
  <c r="V1029" i="1"/>
  <c r="V1033" i="1"/>
  <c r="V1037" i="1"/>
  <c r="V1041" i="1"/>
  <c r="V1045" i="1"/>
  <c r="V1049" i="1"/>
  <c r="V1053" i="1"/>
  <c r="W1058" i="1"/>
  <c r="V1058" i="1"/>
  <c r="N1063" i="1"/>
  <c r="N1069" i="1"/>
  <c r="N1073" i="1"/>
  <c r="R1082" i="1"/>
  <c r="P1082" i="1"/>
  <c r="R1086" i="1"/>
  <c r="P1086" i="1"/>
  <c r="R1090" i="1"/>
  <c r="P1090" i="1"/>
  <c r="R1094" i="1"/>
  <c r="P1094" i="1"/>
  <c r="R1105" i="1"/>
  <c r="P1105" i="1"/>
  <c r="R1112" i="1"/>
  <c r="P1112" i="1"/>
  <c r="R1123" i="1"/>
  <c r="P1123" i="1"/>
  <c r="R1126" i="1"/>
  <c r="P1126" i="1"/>
  <c r="P1027" i="1"/>
  <c r="N1028" i="1"/>
  <c r="V1028" i="1"/>
  <c r="P1031" i="1"/>
  <c r="X1031" i="1" s="1"/>
  <c r="N1032" i="1"/>
  <c r="V1032" i="1"/>
  <c r="P1035" i="1"/>
  <c r="X1035" i="1" s="1"/>
  <c r="N1036" i="1"/>
  <c r="V1036" i="1"/>
  <c r="P1039" i="1"/>
  <c r="X1039" i="1" s="1"/>
  <c r="N1040" i="1"/>
  <c r="V1040" i="1"/>
  <c r="P1043" i="1"/>
  <c r="X1043" i="1" s="1"/>
  <c r="N1044" i="1"/>
  <c r="V1044" i="1"/>
  <c r="P1047" i="1"/>
  <c r="X1047" i="1" s="1"/>
  <c r="N1048" i="1"/>
  <c r="V1048" i="1"/>
  <c r="P1051" i="1"/>
  <c r="X1051" i="1" s="1"/>
  <c r="N1052" i="1"/>
  <c r="V1052" i="1"/>
  <c r="W1057" i="1"/>
  <c r="V1057" i="1"/>
  <c r="P1058" i="1"/>
  <c r="N1062" i="1"/>
  <c r="N1066" i="1"/>
  <c r="N1070" i="1"/>
  <c r="N1074" i="1"/>
  <c r="R1083" i="1"/>
  <c r="P1083" i="1"/>
  <c r="R1087" i="1"/>
  <c r="P1087" i="1"/>
  <c r="R1091" i="1"/>
  <c r="P1091" i="1"/>
  <c r="R1095" i="1"/>
  <c r="P1095" i="1"/>
  <c r="R1103" i="1"/>
  <c r="P1103" i="1"/>
  <c r="R1113" i="1"/>
  <c r="P1113" i="1"/>
  <c r="R1116" i="1"/>
  <c r="P1116" i="1"/>
  <c r="X1026" i="1"/>
  <c r="X1030" i="1"/>
  <c r="X1034" i="1"/>
  <c r="W1056" i="1"/>
  <c r="V1056" i="1"/>
  <c r="N1061" i="1"/>
  <c r="R1064" i="1"/>
  <c r="N1065" i="1"/>
  <c r="P1067" i="1"/>
  <c r="X1067" i="1" s="1"/>
  <c r="R1067" i="1"/>
  <c r="P1071" i="1"/>
  <c r="X1071" i="1" s="1"/>
  <c r="R1071" i="1"/>
  <c r="P1075" i="1"/>
  <c r="X1075" i="1" s="1"/>
  <c r="R1075" i="1"/>
  <c r="R1084" i="1"/>
  <c r="P1084" i="1"/>
  <c r="R1088" i="1"/>
  <c r="P1088" i="1"/>
  <c r="R1092" i="1"/>
  <c r="P1092" i="1"/>
  <c r="R1096" i="1"/>
  <c r="P1096" i="1"/>
  <c r="R1099" i="1"/>
  <c r="P1099" i="1"/>
  <c r="R1101" i="1"/>
  <c r="P1101" i="1"/>
  <c r="R1109" i="1"/>
  <c r="P1109" i="1"/>
  <c r="R1114" i="1"/>
  <c r="P1114" i="1"/>
  <c r="R1117" i="1"/>
  <c r="P1117" i="1"/>
  <c r="R1120" i="1"/>
  <c r="P1120" i="1"/>
  <c r="R1102" i="1"/>
  <c r="P1102" i="1"/>
  <c r="R1104" i="1"/>
  <c r="P1104" i="1"/>
  <c r="R1106" i="1"/>
  <c r="P1106" i="1"/>
  <c r="R1108" i="1"/>
  <c r="P1108" i="1"/>
  <c r="R1110" i="1"/>
  <c r="P1110" i="1"/>
  <c r="P1128" i="1"/>
  <c r="P1130" i="1"/>
  <c r="P1132" i="1"/>
  <c r="P1134" i="1"/>
  <c r="P1136" i="1"/>
  <c r="P1138" i="1"/>
  <c r="P1140" i="1"/>
  <c r="N1142" i="1"/>
  <c r="N1145" i="1"/>
  <c r="R1147" i="1"/>
  <c r="P1147" i="1"/>
  <c r="R1151" i="1"/>
  <c r="P1151" i="1"/>
  <c r="R1155" i="1"/>
  <c r="P1155" i="1"/>
  <c r="R1159" i="1"/>
  <c r="P1159" i="1"/>
  <c r="R1163" i="1"/>
  <c r="P1163" i="1"/>
  <c r="R1167" i="1"/>
  <c r="P1167" i="1"/>
  <c r="R1171" i="1"/>
  <c r="P1171" i="1"/>
  <c r="P1177" i="1"/>
  <c r="R1177" i="1"/>
  <c r="R1181" i="1"/>
  <c r="P1181" i="1"/>
  <c r="R1185" i="1"/>
  <c r="P1185" i="1"/>
  <c r="R1189" i="1"/>
  <c r="P1189" i="1"/>
  <c r="R1198" i="1"/>
  <c r="P1198" i="1"/>
  <c r="R1205" i="1"/>
  <c r="P1205" i="1"/>
  <c r="R1148" i="1"/>
  <c r="P1148" i="1"/>
  <c r="R1152" i="1"/>
  <c r="P1152" i="1"/>
  <c r="R1156" i="1"/>
  <c r="P1156" i="1"/>
  <c r="R1160" i="1"/>
  <c r="P1160" i="1"/>
  <c r="R1164" i="1"/>
  <c r="P1164" i="1"/>
  <c r="X1284" i="1" s="1"/>
  <c r="R1168" i="1"/>
  <c r="P1168" i="1"/>
  <c r="R1172" i="1"/>
  <c r="P1172" i="1"/>
  <c r="P1173" i="1"/>
  <c r="R1173" i="1"/>
  <c r="P1178" i="1"/>
  <c r="R1178" i="1"/>
  <c r="R1182" i="1"/>
  <c r="P1182" i="1"/>
  <c r="R1186" i="1"/>
  <c r="P1186" i="1"/>
  <c r="R1190" i="1"/>
  <c r="P1190" i="1"/>
  <c r="P1195" i="1"/>
  <c r="R1195" i="1"/>
  <c r="R1207" i="1"/>
  <c r="P1207" i="1"/>
  <c r="P1098" i="1"/>
  <c r="P1111" i="1"/>
  <c r="P1115" i="1"/>
  <c r="P1119" i="1"/>
  <c r="P1124" i="1"/>
  <c r="P1127" i="1"/>
  <c r="P1129" i="1"/>
  <c r="P1131" i="1"/>
  <c r="P1133" i="1"/>
  <c r="P1135" i="1"/>
  <c r="P1137" i="1"/>
  <c r="P1139" i="1"/>
  <c r="P1141" i="1"/>
  <c r="X1261" i="1" s="1"/>
  <c r="N1144" i="1"/>
  <c r="N1146" i="1"/>
  <c r="R1149" i="1"/>
  <c r="P1149" i="1"/>
  <c r="R1153" i="1"/>
  <c r="P1153" i="1"/>
  <c r="R1157" i="1"/>
  <c r="P1157" i="1"/>
  <c r="R1161" i="1"/>
  <c r="P1161" i="1"/>
  <c r="R1165" i="1"/>
  <c r="P1165" i="1"/>
  <c r="R1169" i="1"/>
  <c r="P1169" i="1"/>
  <c r="P1174" i="1"/>
  <c r="R1174" i="1"/>
  <c r="R1183" i="1"/>
  <c r="P1183" i="1"/>
  <c r="R1187" i="1"/>
  <c r="P1187" i="1"/>
  <c r="P1191" i="1"/>
  <c r="R1191" i="1"/>
  <c r="P1196" i="1"/>
  <c r="R1196" i="1"/>
  <c r="R1199" i="1"/>
  <c r="P1199" i="1"/>
  <c r="N1121" i="1"/>
  <c r="R1150" i="1"/>
  <c r="P1150" i="1"/>
  <c r="R1154" i="1"/>
  <c r="P1154" i="1"/>
  <c r="R1158" i="1"/>
  <c r="P1158" i="1"/>
  <c r="R1162" i="1"/>
  <c r="P1162" i="1"/>
  <c r="R1166" i="1"/>
  <c r="P1166" i="1"/>
  <c r="R1170" i="1"/>
  <c r="P1170" i="1"/>
  <c r="P1176" i="1"/>
  <c r="R1176" i="1"/>
  <c r="R1184" i="1"/>
  <c r="P1184" i="1"/>
  <c r="X1304" i="1" s="1"/>
  <c r="R1188" i="1"/>
  <c r="P1188" i="1"/>
  <c r="P1192" i="1"/>
  <c r="R1192" i="1"/>
  <c r="R1200" i="1"/>
  <c r="P1200" i="1"/>
  <c r="X1320" i="1" s="1"/>
  <c r="R1208" i="1"/>
  <c r="P1208" i="1"/>
  <c r="X1208" i="1" s="1"/>
  <c r="R1211" i="1"/>
  <c r="P1211" i="1"/>
  <c r="X1211" i="1" s="1"/>
  <c r="N1202" i="1"/>
  <c r="W1207" i="1"/>
  <c r="V1207" i="1"/>
  <c r="N1213" i="1"/>
  <c r="N1217" i="1"/>
  <c r="R1219" i="1"/>
  <c r="N1222" i="1"/>
  <c r="R1223" i="1"/>
  <c r="R1241" i="1"/>
  <c r="P1241" i="1"/>
  <c r="P1253" i="1"/>
  <c r="X1253" i="1" s="1"/>
  <c r="R1253" i="1"/>
  <c r="R1270" i="1"/>
  <c r="P1270" i="1"/>
  <c r="X1343" i="1"/>
  <c r="W1206" i="1"/>
  <c r="V1206" i="1"/>
  <c r="X1216" i="1"/>
  <c r="X1219" i="1"/>
  <c r="X1223" i="1"/>
  <c r="W1225" i="1"/>
  <c r="V1225" i="1"/>
  <c r="W1226" i="1"/>
  <c r="V1226" i="1"/>
  <c r="W1227" i="1"/>
  <c r="V1227" i="1"/>
  <c r="W1228" i="1"/>
  <c r="V1228" i="1"/>
  <c r="W1229" i="1"/>
  <c r="V1229" i="1"/>
  <c r="W1230" i="1"/>
  <c r="V1230" i="1"/>
  <c r="W1231" i="1"/>
  <c r="V1231" i="1"/>
  <c r="R1235" i="1"/>
  <c r="P1235" i="1"/>
  <c r="X1235" i="1" s="1"/>
  <c r="R1248" i="1"/>
  <c r="P1248" i="1"/>
  <c r="X1248" i="1" s="1"/>
  <c r="R1249" i="1"/>
  <c r="P1249" i="1"/>
  <c r="X1249" i="1" s="1"/>
  <c r="R1250" i="1"/>
  <c r="P1250" i="1"/>
  <c r="X1250" i="1" s="1"/>
  <c r="P1252" i="1"/>
  <c r="X1252" i="1" s="1"/>
  <c r="R1252" i="1"/>
  <c r="R1257" i="1"/>
  <c r="P1257" i="1"/>
  <c r="X1257" i="1" s="1"/>
  <c r="R1259" i="1"/>
  <c r="P1259" i="1"/>
  <c r="X1267" i="1"/>
  <c r="X1312" i="1"/>
  <c r="R1193" i="1"/>
  <c r="P1201" i="1"/>
  <c r="W1205" i="1"/>
  <c r="V1205" i="1"/>
  <c r="P1206" i="1"/>
  <c r="X1206" i="1" s="1"/>
  <c r="N1215" i="1"/>
  <c r="N1220" i="1"/>
  <c r="P1225" i="1"/>
  <c r="X1225" i="1" s="1"/>
  <c r="P1226" i="1"/>
  <c r="X1226" i="1" s="1"/>
  <c r="P1227" i="1"/>
  <c r="P1228" i="1"/>
  <c r="X1228" i="1" s="1"/>
  <c r="P1229" i="1"/>
  <c r="X1229" i="1" s="1"/>
  <c r="P1230" i="1"/>
  <c r="X1230" i="1" s="1"/>
  <c r="P1231" i="1"/>
  <c r="P1238" i="1"/>
  <c r="X1238" i="1" s="1"/>
  <c r="R1238" i="1"/>
  <c r="R1240" i="1"/>
  <c r="P1240" i="1"/>
  <c r="X1240" i="1" s="1"/>
  <c r="N1197" i="1"/>
  <c r="N1203" i="1"/>
  <c r="W1208" i="1"/>
  <c r="V1208" i="1"/>
  <c r="R1210" i="1"/>
  <c r="P1210" i="1"/>
  <c r="X1210" i="1" s="1"/>
  <c r="N1214" i="1"/>
  <c r="R1216" i="1"/>
  <c r="N1221" i="1"/>
  <c r="P1237" i="1"/>
  <c r="X1237" i="1" s="1"/>
  <c r="R1237" i="1"/>
  <c r="P1254" i="1"/>
  <c r="R1254" i="1"/>
  <c r="R1256" i="1"/>
  <c r="P1256" i="1"/>
  <c r="X1256" i="1" s="1"/>
  <c r="R1258" i="1"/>
  <c r="P1258" i="1"/>
  <c r="X1258" i="1" s="1"/>
  <c r="R1276" i="1"/>
  <c r="P1276" i="1"/>
  <c r="X1276" i="1" s="1"/>
  <c r="R1267" i="1"/>
  <c r="W1272" i="1"/>
  <c r="V1272" i="1"/>
  <c r="R1274" i="1"/>
  <c r="P1274" i="1"/>
  <c r="X1274" i="1" s="1"/>
  <c r="R1277" i="1"/>
  <c r="P1277" i="1"/>
  <c r="X1288" i="1"/>
  <c r="W1290" i="1"/>
  <c r="V1290" i="1"/>
  <c r="W1291" i="1"/>
  <c r="V1291" i="1"/>
  <c r="R1296" i="1"/>
  <c r="P1296" i="1"/>
  <c r="AA1296" i="1"/>
  <c r="P1305" i="1"/>
  <c r="X1305" i="1" s="1"/>
  <c r="R1305" i="1"/>
  <c r="W1311" i="1"/>
  <c r="V1311" i="1"/>
  <c r="W1320" i="1"/>
  <c r="V1320" i="1"/>
  <c r="W1322" i="1"/>
  <c r="V1322" i="1"/>
  <c r="R1327" i="1"/>
  <c r="P1327" i="1"/>
  <c r="X1327" i="1" s="1"/>
  <c r="R1328" i="1"/>
  <c r="P1328" i="1"/>
  <c r="X1328" i="1" s="1"/>
  <c r="W1342" i="1"/>
  <c r="V1342" i="1"/>
  <c r="R1347" i="1"/>
  <c r="P1347" i="1"/>
  <c r="X1347" i="1" s="1"/>
  <c r="R1348" i="1"/>
  <c r="P1348" i="1"/>
  <c r="R1350" i="1"/>
  <c r="P1350" i="1"/>
  <c r="X1350" i="1" s="1"/>
  <c r="R1385" i="1"/>
  <c r="P1385" i="1"/>
  <c r="R1447" i="1"/>
  <c r="P1447" i="1"/>
  <c r="X1447" i="1" s="1"/>
  <c r="R1448" i="1"/>
  <c r="P1448" i="1"/>
  <c r="P1514" i="1"/>
  <c r="R1514" i="1"/>
  <c r="P1515" i="1"/>
  <c r="R1515" i="1"/>
  <c r="P1516" i="1"/>
  <c r="R1516" i="1"/>
  <c r="P1517" i="1"/>
  <c r="R1517" i="1"/>
  <c r="P1518" i="1"/>
  <c r="R1518" i="1"/>
  <c r="R1520" i="1"/>
  <c r="P1520" i="1"/>
  <c r="X1520" i="1" s="1"/>
  <c r="R1522" i="1"/>
  <c r="P1522" i="1"/>
  <c r="P1233" i="1"/>
  <c r="X1233" i="1" s="1"/>
  <c r="V1240" i="1"/>
  <c r="V1241" i="1"/>
  <c r="P1243" i="1"/>
  <c r="X1243" i="1" s="1"/>
  <c r="P1244" i="1"/>
  <c r="X1244" i="1" s="1"/>
  <c r="P1245" i="1"/>
  <c r="P1246" i="1"/>
  <c r="V1256" i="1"/>
  <c r="V1257" i="1"/>
  <c r="V1258" i="1"/>
  <c r="V1259" i="1"/>
  <c r="V1266" i="1"/>
  <c r="W1271" i="1"/>
  <c r="V1271" i="1"/>
  <c r="P1272" i="1"/>
  <c r="X1272" i="1" s="1"/>
  <c r="R1278" i="1"/>
  <c r="P1278" i="1"/>
  <c r="X1278" i="1" s="1"/>
  <c r="R1280" i="1"/>
  <c r="P1280" i="1"/>
  <c r="X1280" i="1" s="1"/>
  <c r="X1285" i="1"/>
  <c r="X1290" i="1"/>
  <c r="X1291" i="1"/>
  <c r="W1294" i="1"/>
  <c r="V1294" i="1"/>
  <c r="R1311" i="1"/>
  <c r="P1311" i="1"/>
  <c r="R1313" i="1"/>
  <c r="P1313" i="1"/>
  <c r="X1313" i="1" s="1"/>
  <c r="R1315" i="1"/>
  <c r="P1315" i="1"/>
  <c r="R1322" i="1"/>
  <c r="P1322" i="1"/>
  <c r="R1326" i="1"/>
  <c r="P1326" i="1"/>
  <c r="W1336" i="1"/>
  <c r="V1336" i="1"/>
  <c r="R1342" i="1"/>
  <c r="P1342" i="1"/>
  <c r="R1346" i="1"/>
  <c r="P1346" i="1"/>
  <c r="X1346" i="1" s="1"/>
  <c r="R1353" i="1"/>
  <c r="P1353" i="1"/>
  <c r="X1364" i="1"/>
  <c r="X1365" i="1"/>
  <c r="R1382" i="1"/>
  <c r="P1382" i="1"/>
  <c r="P1401" i="1"/>
  <c r="R1401" i="1"/>
  <c r="P1407" i="1"/>
  <c r="R1407" i="1"/>
  <c r="N1265" i="1"/>
  <c r="V1265" i="1"/>
  <c r="W1270" i="1"/>
  <c r="V1270" i="1"/>
  <c r="P1271" i="1"/>
  <c r="N1281" i="1"/>
  <c r="N1286" i="1"/>
  <c r="P1294" i="1"/>
  <c r="X1294" i="1" s="1"/>
  <c r="X1336" i="1"/>
  <c r="P1339" i="1"/>
  <c r="X1339" i="1" s="1"/>
  <c r="R1374" i="1"/>
  <c r="P1374" i="1"/>
  <c r="R1261" i="1"/>
  <c r="N1262" i="1"/>
  <c r="N1264" i="1"/>
  <c r="N1268" i="1"/>
  <c r="R1275" i="1"/>
  <c r="P1275" i="1"/>
  <c r="X1275" i="1" s="1"/>
  <c r="N1282" i="1"/>
  <c r="R1284" i="1"/>
  <c r="N1287" i="1"/>
  <c r="R1288" i="1"/>
  <c r="P1331" i="1"/>
  <c r="X1331" i="1" s="1"/>
  <c r="R1331" i="1"/>
  <c r="R1333" i="1"/>
  <c r="R1340" i="1"/>
  <c r="P1340" i="1"/>
  <c r="W1310" i="1"/>
  <c r="V1310" i="1"/>
  <c r="N1318" i="1"/>
  <c r="N1330" i="1"/>
  <c r="W1341" i="1"/>
  <c r="V1341" i="1"/>
  <c r="R1351" i="1"/>
  <c r="P1351" i="1"/>
  <c r="X1351" i="1" s="1"/>
  <c r="N1358" i="1"/>
  <c r="R1358" i="1" s="1"/>
  <c r="R1368" i="1"/>
  <c r="P1368" i="1"/>
  <c r="X1368" i="1" s="1"/>
  <c r="N1378" i="1"/>
  <c r="P1381" i="1"/>
  <c r="R1386" i="1"/>
  <c r="P1386" i="1"/>
  <c r="X1386" i="1" s="1"/>
  <c r="W1392" i="1"/>
  <c r="V1392" i="1"/>
  <c r="R1397" i="1"/>
  <c r="P1397" i="1"/>
  <c r="X1397" i="1" s="1"/>
  <c r="R1398" i="1"/>
  <c r="P1398" i="1"/>
  <c r="R1445" i="1"/>
  <c r="P1445" i="1"/>
  <c r="X1445" i="1" s="1"/>
  <c r="N1292" i="1"/>
  <c r="N1301" i="1"/>
  <c r="N1308" i="1"/>
  <c r="V1308" i="1"/>
  <c r="P1310" i="1"/>
  <c r="X1310" i="1" s="1"/>
  <c r="W1313" i="1"/>
  <c r="V1313" i="1"/>
  <c r="P1314" i="1"/>
  <c r="N1317" i="1"/>
  <c r="N1335" i="1"/>
  <c r="V1335" i="1"/>
  <c r="W1340" i="1"/>
  <c r="V1340" i="1"/>
  <c r="P1341" i="1"/>
  <c r="N1355" i="1"/>
  <c r="R1355" i="1" s="1"/>
  <c r="N1363" i="1"/>
  <c r="R1363" i="1" s="1"/>
  <c r="R1369" i="1"/>
  <c r="P1369" i="1"/>
  <c r="X1369" i="1" s="1"/>
  <c r="N1372" i="1"/>
  <c r="N1376" i="1"/>
  <c r="R1384" i="1"/>
  <c r="P1384" i="1"/>
  <c r="R1387" i="1"/>
  <c r="P1387" i="1"/>
  <c r="X1387" i="1" s="1"/>
  <c r="R1391" i="1"/>
  <c r="P1391" i="1"/>
  <c r="X1391" i="1" s="1"/>
  <c r="R1392" i="1"/>
  <c r="P1392" i="1"/>
  <c r="X1392" i="1" s="1"/>
  <c r="R1394" i="1"/>
  <c r="P1394" i="1"/>
  <c r="R1396" i="1"/>
  <c r="P1396" i="1"/>
  <c r="X1396" i="1" s="1"/>
  <c r="R1443" i="1"/>
  <c r="P1443" i="1"/>
  <c r="X1443" i="1" s="1"/>
  <c r="N1306" i="1"/>
  <c r="W1312" i="1"/>
  <c r="V1312" i="1"/>
  <c r="W1323" i="1"/>
  <c r="V1323" i="1"/>
  <c r="R1325" i="1"/>
  <c r="P1325" i="1"/>
  <c r="X1325" i="1" s="1"/>
  <c r="N1334" i="1"/>
  <c r="W1339" i="1"/>
  <c r="V1339" i="1"/>
  <c r="W1343" i="1"/>
  <c r="V1343" i="1"/>
  <c r="R1345" i="1"/>
  <c r="P1345" i="1"/>
  <c r="X1345" i="1" s="1"/>
  <c r="R1349" i="1"/>
  <c r="P1349" i="1"/>
  <c r="W1364" i="1"/>
  <c r="V1364" i="1"/>
  <c r="W1365" i="1"/>
  <c r="V1365" i="1"/>
  <c r="W1366" i="1"/>
  <c r="V1366" i="1"/>
  <c r="R1370" i="1"/>
  <c r="P1370" i="1"/>
  <c r="R1373" i="1"/>
  <c r="P1373" i="1"/>
  <c r="X1373" i="1" s="1"/>
  <c r="N1377" i="1"/>
  <c r="N1379" i="1"/>
  <c r="R1388" i="1"/>
  <c r="P1388" i="1"/>
  <c r="N1390" i="1"/>
  <c r="W1406" i="1"/>
  <c r="V1406" i="1"/>
  <c r="X1424" i="1"/>
  <c r="W1391" i="1"/>
  <c r="V1391" i="1"/>
  <c r="X1405" i="1"/>
  <c r="W1411" i="1"/>
  <c r="V1411" i="1"/>
  <c r="R1428" i="1"/>
  <c r="P1428" i="1"/>
  <c r="N1430" i="1"/>
  <c r="N1435" i="1"/>
  <c r="R1435" i="1" s="1"/>
  <c r="N1446" i="1"/>
  <c r="V1405" i="1"/>
  <c r="W1410" i="1"/>
  <c r="V1410" i="1"/>
  <c r="P1411" i="1"/>
  <c r="X1411" i="1" s="1"/>
  <c r="R1431" i="1"/>
  <c r="P1431" i="1"/>
  <c r="X1431" i="1" s="1"/>
  <c r="P1511" i="1"/>
  <c r="X1511" i="1" s="1"/>
  <c r="R1511" i="1"/>
  <c r="R1395" i="1"/>
  <c r="P1395" i="1"/>
  <c r="X1395" i="1" s="1"/>
  <c r="N1402" i="1"/>
  <c r="N1404" i="1"/>
  <c r="V1404" i="1"/>
  <c r="N1408" i="1"/>
  <c r="V1408" i="1"/>
  <c r="P1410" i="1"/>
  <c r="X1410" i="1" s="1"/>
  <c r="N1416" i="1"/>
  <c r="R1416" i="1" s="1"/>
  <c r="W1424" i="1"/>
  <c r="V1424" i="1"/>
  <c r="W1425" i="1"/>
  <c r="V1425" i="1"/>
  <c r="W1426" i="1"/>
  <c r="V1426" i="1"/>
  <c r="N1432" i="1"/>
  <c r="R1442" i="1"/>
  <c r="P1442" i="1"/>
  <c r="X1442" i="1" s="1"/>
  <c r="W1447" i="1"/>
  <c r="V1447" i="1"/>
  <c r="R1453" i="1"/>
  <c r="R1455" i="1"/>
  <c r="X1456" i="1"/>
  <c r="W1459" i="1"/>
  <c r="V1459" i="1"/>
  <c r="W1460" i="1"/>
  <c r="V1460" i="1"/>
  <c r="W1461" i="1"/>
  <c r="V1461" i="1"/>
  <c r="W1462" i="1"/>
  <c r="V1462" i="1"/>
  <c r="R1505" i="1"/>
  <c r="P1505" i="1"/>
  <c r="X1505" i="1" s="1"/>
  <c r="R1506" i="1"/>
  <c r="P1506" i="1"/>
  <c r="R1507" i="1"/>
  <c r="P1507" i="1"/>
  <c r="X1507" i="1" s="1"/>
  <c r="R1508" i="1"/>
  <c r="P1508" i="1"/>
  <c r="R1512" i="1"/>
  <c r="P1512" i="1"/>
  <c r="X1512" i="1" s="1"/>
  <c r="P1546" i="1"/>
  <c r="X1546" i="1" s="1"/>
  <c r="R1546" i="1"/>
  <c r="R1548" i="1"/>
  <c r="P1548" i="1"/>
  <c r="X1548" i="1" s="1"/>
  <c r="P1552" i="1"/>
  <c r="R1552" i="1"/>
  <c r="R1450" i="1"/>
  <c r="P1450" i="1"/>
  <c r="X1457" i="1"/>
  <c r="P1459" i="1"/>
  <c r="P1460" i="1"/>
  <c r="P1461" i="1"/>
  <c r="X1461" i="1" s="1"/>
  <c r="P1462" i="1"/>
  <c r="X1462" i="1" s="1"/>
  <c r="R1521" i="1"/>
  <c r="P1521" i="1"/>
  <c r="W1448" i="1"/>
  <c r="V1448" i="1"/>
  <c r="R1451" i="1"/>
  <c r="P1451" i="1"/>
  <c r="X1453" i="1"/>
  <c r="V1552" i="1"/>
  <c r="V1520" i="1"/>
  <c r="V1521" i="1"/>
  <c r="V1522" i="1"/>
  <c r="P1544" i="1"/>
  <c r="X1544" i="1" s="1"/>
  <c r="V1548" i="1"/>
  <c r="P1550" i="1"/>
  <c r="V1544" i="1"/>
  <c r="X168" i="1" l="1"/>
  <c r="X175" i="1"/>
  <c r="X151" i="1"/>
  <c r="X147" i="1"/>
  <c r="Y147" i="1" s="1"/>
  <c r="X131" i="1"/>
  <c r="X170" i="1"/>
  <c r="X166" i="1"/>
  <c r="X154" i="1"/>
  <c r="AA154" i="1" s="1"/>
  <c r="X150" i="1"/>
  <c r="X134" i="1"/>
  <c r="X130" i="1"/>
  <c r="X122" i="1"/>
  <c r="AA122" i="1" s="1"/>
  <c r="X162" i="1"/>
  <c r="X146" i="1"/>
  <c r="X181" i="1"/>
  <c r="AA181" i="1" s="1"/>
  <c r="X173" i="1"/>
  <c r="AA173" i="1" s="1"/>
  <c r="X169" i="1"/>
  <c r="X165" i="1"/>
  <c r="X161" i="1"/>
  <c r="AA161" i="1" s="1"/>
  <c r="X149" i="1"/>
  <c r="Y149" i="1" s="1"/>
  <c r="X141" i="1"/>
  <c r="X182" i="1"/>
  <c r="X180" i="1"/>
  <c r="AA180" i="1" s="1"/>
  <c r="X176" i="1"/>
  <c r="AA176" i="1" s="1"/>
  <c r="X172" i="1"/>
  <c r="X152" i="1"/>
  <c r="X148" i="1"/>
  <c r="AA148" i="1" s="1"/>
  <c r="X144" i="1"/>
  <c r="AA144" i="1" s="1"/>
  <c r="X140" i="1"/>
  <c r="AA948" i="1"/>
  <c r="Z948" i="1"/>
  <c r="AB948" i="1" s="1"/>
  <c r="Y948" i="1"/>
  <c r="AA940" i="1"/>
  <c r="Z940" i="1"/>
  <c r="AB940" i="1" s="1"/>
  <c r="Y940" i="1"/>
  <c r="AA932" i="1"/>
  <c r="Z932" i="1"/>
  <c r="AB932" i="1" s="1"/>
  <c r="Y932" i="1"/>
  <c r="AA924" i="1"/>
  <c r="Z924" i="1"/>
  <c r="AB924" i="1" s="1"/>
  <c r="Y924" i="1"/>
  <c r="AA876" i="1"/>
  <c r="Y876" i="1"/>
  <c r="Z876" i="1"/>
  <c r="AB876" i="1" s="1"/>
  <c r="AA860" i="1"/>
  <c r="Z860" i="1"/>
  <c r="AB860" i="1" s="1"/>
  <c r="Y860" i="1"/>
  <c r="AA1320" i="1"/>
  <c r="Z1320" i="1"/>
  <c r="AB1320" i="1" s="1"/>
  <c r="Y1320" i="1"/>
  <c r="Y1284" i="1"/>
  <c r="AA1284" i="1"/>
  <c r="Z1284" i="1"/>
  <c r="AB1284" i="1" s="1"/>
  <c r="Y1261" i="1"/>
  <c r="AA1261" i="1"/>
  <c r="Z1261" i="1"/>
  <c r="AB1261" i="1" s="1"/>
  <c r="AA1038" i="1"/>
  <c r="Z1038" i="1"/>
  <c r="AB1038" i="1" s="1"/>
  <c r="Y1038" i="1"/>
  <c r="AA937" i="1"/>
  <c r="Z937" i="1"/>
  <c r="AB937" i="1" s="1"/>
  <c r="Y937" i="1"/>
  <c r="AA929" i="1"/>
  <c r="Z929" i="1"/>
  <c r="AB929" i="1" s="1"/>
  <c r="Y929" i="1"/>
  <c r="AA977" i="1"/>
  <c r="Z977" i="1"/>
  <c r="Y977" i="1"/>
  <c r="AA628" i="1"/>
  <c r="Z628" i="1"/>
  <c r="AB628" i="1" s="1"/>
  <c r="Y628" i="1"/>
  <c r="Y1304" i="1"/>
  <c r="AA1304" i="1"/>
  <c r="Z1304" i="1"/>
  <c r="AB1304" i="1" s="1"/>
  <c r="AA640" i="1"/>
  <c r="Z640" i="1"/>
  <c r="AB640" i="1" s="1"/>
  <c r="Y640" i="1"/>
  <c r="AA632" i="1"/>
  <c r="Z632" i="1"/>
  <c r="AB632" i="1" s="1"/>
  <c r="Y632" i="1"/>
  <c r="Z616" i="1"/>
  <c r="AB616" i="1" s="1"/>
  <c r="Y616" i="1"/>
  <c r="AA616" i="1"/>
  <c r="Y667" i="1"/>
  <c r="AA667" i="1"/>
  <c r="Z667" i="1"/>
  <c r="AB667" i="1" s="1"/>
  <c r="Y659" i="1"/>
  <c r="AA659" i="1"/>
  <c r="Z659" i="1"/>
  <c r="AB659" i="1" s="1"/>
  <c r="Y651" i="1"/>
  <c r="AA651" i="1"/>
  <c r="Z651" i="1"/>
  <c r="AB651" i="1" s="1"/>
  <c r="Y643" i="1"/>
  <c r="AA643" i="1"/>
  <c r="Z643" i="1"/>
  <c r="AB643" i="1" s="1"/>
  <c r="Y238" i="1"/>
  <c r="AA238" i="1"/>
  <c r="Z238" i="1"/>
  <c r="AB238" i="1" s="1"/>
  <c r="AA1026" i="1"/>
  <c r="Z1026" i="1"/>
  <c r="AB1026" i="1" s="1"/>
  <c r="Y1026" i="1"/>
  <c r="X1552" i="1"/>
  <c r="AA1461" i="1"/>
  <c r="Z1461" i="1"/>
  <c r="AB1461" i="1" s="1"/>
  <c r="Y1461" i="1"/>
  <c r="AA1548" i="1"/>
  <c r="Z1548" i="1"/>
  <c r="AB1548" i="1" s="1"/>
  <c r="Y1548" i="1"/>
  <c r="Z1507" i="1"/>
  <c r="AB1507" i="1" s="1"/>
  <c r="Y1507" i="1"/>
  <c r="AA1507" i="1"/>
  <c r="R1408" i="1"/>
  <c r="P1408" i="1"/>
  <c r="X1408" i="1" s="1"/>
  <c r="Z1431" i="1"/>
  <c r="AB1431" i="1" s="1"/>
  <c r="Y1431" i="1"/>
  <c r="AA1431" i="1"/>
  <c r="P1306" i="1"/>
  <c r="R1306" i="1"/>
  <c r="R1308" i="1"/>
  <c r="P1308" i="1"/>
  <c r="X1308" i="1" s="1"/>
  <c r="Z1275" i="1"/>
  <c r="AB1275" i="1" s="1"/>
  <c r="Y1275" i="1"/>
  <c r="AA1275" i="1"/>
  <c r="P1286" i="1"/>
  <c r="R1286" i="1"/>
  <c r="AA1243" i="1"/>
  <c r="Z1243" i="1"/>
  <c r="AB1243" i="1" s="1"/>
  <c r="Y1243" i="1"/>
  <c r="AA1035" i="1"/>
  <c r="Z1035" i="1"/>
  <c r="AB1035" i="1" s="1"/>
  <c r="Y1035" i="1"/>
  <c r="Y1064" i="1"/>
  <c r="AA1064" i="1"/>
  <c r="Z1064" i="1"/>
  <c r="AB1064" i="1" s="1"/>
  <c r="AA1041" i="1"/>
  <c r="Z1041" i="1"/>
  <c r="AB1041" i="1" s="1"/>
  <c r="Y1041" i="1"/>
  <c r="AA1025" i="1"/>
  <c r="Z1025" i="1"/>
  <c r="AB1025" i="1" s="1"/>
  <c r="Y1025" i="1"/>
  <c r="P985" i="1"/>
  <c r="X985" i="1" s="1"/>
  <c r="Z1001" i="1"/>
  <c r="AB1001" i="1" s="1"/>
  <c r="Y1001" i="1"/>
  <c r="AA1001" i="1"/>
  <c r="Z984" i="1"/>
  <c r="AB984" i="1" s="1"/>
  <c r="Y984" i="1"/>
  <c r="AA984" i="1"/>
  <c r="AA967" i="1"/>
  <c r="Y967" i="1"/>
  <c r="Z967" i="1"/>
  <c r="AB967" i="1" s="1"/>
  <c r="AA951" i="1"/>
  <c r="Y951" i="1"/>
  <c r="Z951" i="1"/>
  <c r="AB951" i="1" s="1"/>
  <c r="AA935" i="1"/>
  <c r="Y935" i="1"/>
  <c r="Z935" i="1"/>
  <c r="AB935" i="1" s="1"/>
  <c r="AA920" i="1"/>
  <c r="Z920" i="1"/>
  <c r="AB920" i="1" s="1"/>
  <c r="Y920" i="1"/>
  <c r="Y1012" i="1"/>
  <c r="AA1012" i="1"/>
  <c r="Z1012" i="1"/>
  <c r="AB1012" i="1" s="1"/>
  <c r="AA953" i="1"/>
  <c r="Z953" i="1"/>
  <c r="AB953" i="1" s="1"/>
  <c r="Y953" i="1"/>
  <c r="AA887" i="1"/>
  <c r="Z887" i="1"/>
  <c r="AB887" i="1" s="1"/>
  <c r="Y887" i="1"/>
  <c r="AA873" i="1"/>
  <c r="Z873" i="1"/>
  <c r="AB873" i="1" s="1"/>
  <c r="Y873" i="1"/>
  <c r="AA878" i="1"/>
  <c r="Y878" i="1"/>
  <c r="Z878" i="1"/>
  <c r="AB878" i="1" s="1"/>
  <c r="AA945" i="1"/>
  <c r="Z945" i="1"/>
  <c r="AB945" i="1" s="1"/>
  <c r="Y945" i="1"/>
  <c r="AA889" i="1"/>
  <c r="Z889" i="1"/>
  <c r="AB889" i="1" s="1"/>
  <c r="Y889" i="1"/>
  <c r="AA871" i="1"/>
  <c r="Z871" i="1"/>
  <c r="AB871" i="1" s="1"/>
  <c r="Y871" i="1"/>
  <c r="Y696" i="1"/>
  <c r="AA696" i="1"/>
  <c r="Z696" i="1"/>
  <c r="AB696" i="1" s="1"/>
  <c r="Y680" i="1"/>
  <c r="AA680" i="1"/>
  <c r="Z680" i="1"/>
  <c r="AB680" i="1" s="1"/>
  <c r="P633" i="1"/>
  <c r="X633" i="1" s="1"/>
  <c r="P603" i="1"/>
  <c r="X603" i="1" s="1"/>
  <c r="Y697" i="1"/>
  <c r="AA697" i="1"/>
  <c r="Z697" i="1"/>
  <c r="AB697" i="1" s="1"/>
  <c r="Y681" i="1"/>
  <c r="AA681" i="1"/>
  <c r="Z681" i="1"/>
  <c r="AB681" i="1" s="1"/>
  <c r="P652" i="1"/>
  <c r="X652" i="1" s="1"/>
  <c r="P634" i="1"/>
  <c r="X634" i="1" s="1"/>
  <c r="P614" i="1"/>
  <c r="X614" i="1" s="1"/>
  <c r="Z843" i="1"/>
  <c r="AB843" i="1" s="1"/>
  <c r="Y843" i="1"/>
  <c r="AA843" i="1"/>
  <c r="Y671" i="1"/>
  <c r="AA671" i="1"/>
  <c r="Z671" i="1"/>
  <c r="AB671" i="1" s="1"/>
  <c r="P613" i="1"/>
  <c r="X613" i="1" s="1"/>
  <c r="Y683" i="1"/>
  <c r="AA683" i="1"/>
  <c r="Z683" i="1"/>
  <c r="AB683" i="1" s="1"/>
  <c r="Y662" i="1"/>
  <c r="AA662" i="1"/>
  <c r="Z662" i="1"/>
  <c r="AB662" i="1" s="1"/>
  <c r="AA635" i="1"/>
  <c r="Z635" i="1"/>
  <c r="AB635" i="1" s="1"/>
  <c r="Y635" i="1"/>
  <c r="Z608" i="1"/>
  <c r="AB608" i="1" s="1"/>
  <c r="Y608" i="1"/>
  <c r="AA608" i="1"/>
  <c r="Z419" i="1"/>
  <c r="AB419" i="1" s="1"/>
  <c r="Y419" i="1"/>
  <c r="AA419" i="1"/>
  <c r="P403" i="1"/>
  <c r="X403" i="1" s="1"/>
  <c r="P387" i="1"/>
  <c r="X387" i="1" s="1"/>
  <c r="P371" i="1"/>
  <c r="X371" i="1" s="1"/>
  <c r="P352" i="1"/>
  <c r="P320" i="1"/>
  <c r="P288" i="1"/>
  <c r="P256" i="1"/>
  <c r="AA624" i="1"/>
  <c r="Z624" i="1"/>
  <c r="AB624" i="1" s="1"/>
  <c r="Y624" i="1"/>
  <c r="P418" i="1"/>
  <c r="X418" i="1" s="1"/>
  <c r="P384" i="1"/>
  <c r="P353" i="1"/>
  <c r="P321" i="1"/>
  <c r="P289" i="1"/>
  <c r="P257" i="1"/>
  <c r="Z478" i="1"/>
  <c r="AB478" i="1" s="1"/>
  <c r="Y478" i="1"/>
  <c r="AA478" i="1"/>
  <c r="Z474" i="1"/>
  <c r="AB474" i="1" s="1"/>
  <c r="Y474" i="1"/>
  <c r="AA474" i="1"/>
  <c r="Z466" i="1"/>
  <c r="AB466" i="1" s="1"/>
  <c r="Y466" i="1"/>
  <c r="AA466" i="1"/>
  <c r="Z462" i="1"/>
  <c r="AB462" i="1" s="1"/>
  <c r="Y462" i="1"/>
  <c r="AA462" i="1"/>
  <c r="X448" i="1"/>
  <c r="P405" i="1"/>
  <c r="P373" i="1"/>
  <c r="AA230" i="1"/>
  <c r="Z230" i="1"/>
  <c r="AB230" i="1" s="1"/>
  <c r="Y230" i="1"/>
  <c r="AA222" i="1"/>
  <c r="Z222" i="1"/>
  <c r="AB222" i="1" s="1"/>
  <c r="Y222" i="1"/>
  <c r="AA214" i="1"/>
  <c r="Z214" i="1"/>
  <c r="AB214" i="1" s="1"/>
  <c r="Y214" i="1"/>
  <c r="AA206" i="1"/>
  <c r="Z206" i="1"/>
  <c r="AB206" i="1" s="1"/>
  <c r="Y206" i="1"/>
  <c r="AA198" i="1"/>
  <c r="Z198" i="1"/>
  <c r="AB198" i="1" s="1"/>
  <c r="Y198" i="1"/>
  <c r="AA190" i="1"/>
  <c r="Z190" i="1"/>
  <c r="AB190" i="1" s="1"/>
  <c r="Y190" i="1"/>
  <c r="AA182" i="1"/>
  <c r="Z182" i="1"/>
  <c r="AB182" i="1" s="1"/>
  <c r="Y182" i="1"/>
  <c r="AA174" i="1"/>
  <c r="Z174" i="1"/>
  <c r="AB174" i="1" s="1"/>
  <c r="Y174" i="1"/>
  <c r="AA166" i="1"/>
  <c r="Z166" i="1"/>
  <c r="AB166" i="1" s="1"/>
  <c r="Y166" i="1"/>
  <c r="AA158" i="1"/>
  <c r="Z158" i="1"/>
  <c r="AB158" i="1" s="1"/>
  <c r="Y158" i="1"/>
  <c r="AA150" i="1"/>
  <c r="Z150" i="1"/>
  <c r="AB150" i="1" s="1"/>
  <c r="Y150" i="1"/>
  <c r="AA142" i="1"/>
  <c r="Z142" i="1"/>
  <c r="AB142" i="1" s="1"/>
  <c r="Y142" i="1"/>
  <c r="AA134" i="1"/>
  <c r="Z134" i="1"/>
  <c r="AB134" i="1" s="1"/>
  <c r="Y134" i="1"/>
  <c r="AA126" i="1"/>
  <c r="Z126" i="1"/>
  <c r="AB126" i="1" s="1"/>
  <c r="Y126" i="1"/>
  <c r="Z446" i="1"/>
  <c r="AB446" i="1" s="1"/>
  <c r="Y446" i="1"/>
  <c r="AA446" i="1"/>
  <c r="Z442" i="1"/>
  <c r="AB442" i="1" s="1"/>
  <c r="Y442" i="1"/>
  <c r="AA442" i="1"/>
  <c r="Z438" i="1"/>
  <c r="AB438" i="1" s="1"/>
  <c r="Y438" i="1"/>
  <c r="AA438" i="1"/>
  <c r="Z434" i="1"/>
  <c r="AB434" i="1" s="1"/>
  <c r="Y434" i="1"/>
  <c r="AA434" i="1"/>
  <c r="Y406" i="1"/>
  <c r="AA406" i="1"/>
  <c r="Z406" i="1"/>
  <c r="AB406" i="1" s="1"/>
  <c r="Y374" i="1"/>
  <c r="AA374" i="1"/>
  <c r="Z374" i="1"/>
  <c r="AB374" i="1" s="1"/>
  <c r="Z232" i="1"/>
  <c r="AB232" i="1" s="1"/>
  <c r="Y232" i="1"/>
  <c r="AA232" i="1"/>
  <c r="P13" i="1"/>
  <c r="X133" i="1" s="1"/>
  <c r="P4" i="1"/>
  <c r="X1521" i="1"/>
  <c r="X1428" i="1"/>
  <c r="X1370" i="1"/>
  <c r="AA1443" i="1"/>
  <c r="Z1443" i="1"/>
  <c r="AB1443" i="1" s="1"/>
  <c r="Y1443" i="1"/>
  <c r="R1301" i="1"/>
  <c r="P1301" i="1"/>
  <c r="P1287" i="1"/>
  <c r="X1287" i="1" s="1"/>
  <c r="R1287" i="1"/>
  <c r="X1342" i="1"/>
  <c r="Z1280" i="1"/>
  <c r="AB1280" i="1" s="1"/>
  <c r="Y1280" i="1"/>
  <c r="AA1280" i="1"/>
  <c r="X1246" i="1"/>
  <c r="X1514" i="1"/>
  <c r="Z1328" i="1"/>
  <c r="AB1328" i="1" s="1"/>
  <c r="Y1328" i="1"/>
  <c r="AA1328" i="1"/>
  <c r="AA1258" i="1"/>
  <c r="Z1258" i="1"/>
  <c r="AB1258" i="1" s="1"/>
  <c r="Y1258" i="1"/>
  <c r="P1221" i="1"/>
  <c r="X1221" i="1" s="1"/>
  <c r="R1221" i="1"/>
  <c r="P1197" i="1"/>
  <c r="R1197" i="1"/>
  <c r="Y1238" i="1"/>
  <c r="AA1238" i="1"/>
  <c r="Z1238" i="1"/>
  <c r="AB1238" i="1" s="1"/>
  <c r="AA1228" i="1"/>
  <c r="Z1228" i="1"/>
  <c r="AB1228" i="1" s="1"/>
  <c r="Y1228" i="1"/>
  <c r="P1220" i="1"/>
  <c r="X1220" i="1" s="1"/>
  <c r="R1220" i="1"/>
  <c r="AA1267" i="1"/>
  <c r="Z1267" i="1"/>
  <c r="AB1267" i="1" s="1"/>
  <c r="Y1267" i="1"/>
  <c r="X1270" i="1"/>
  <c r="X1241" i="1"/>
  <c r="AA1208" i="1"/>
  <c r="Z1208" i="1"/>
  <c r="AB1208" i="1" s="1"/>
  <c r="Y1208" i="1"/>
  <c r="R1121" i="1"/>
  <c r="P1121" i="1"/>
  <c r="X1207" i="1"/>
  <c r="X1205" i="1"/>
  <c r="Y1071" i="1"/>
  <c r="Z1071" i="1"/>
  <c r="AB1071" i="1" s="1"/>
  <c r="AA1071" i="1"/>
  <c r="P1066" i="1"/>
  <c r="R1066" i="1"/>
  <c r="R1044" i="1"/>
  <c r="P1044" i="1"/>
  <c r="X1044" i="1" s="1"/>
  <c r="AA1039" i="1"/>
  <c r="Z1039" i="1"/>
  <c r="AB1039" i="1" s="1"/>
  <c r="Y1039" i="1"/>
  <c r="R1028" i="1"/>
  <c r="P1028" i="1"/>
  <c r="X1028" i="1" s="1"/>
  <c r="P1063" i="1"/>
  <c r="X1063" i="1" s="1"/>
  <c r="R1063" i="1"/>
  <c r="Y1081" i="1"/>
  <c r="AA1081" i="1"/>
  <c r="Z1081" i="1"/>
  <c r="AB1081" i="1" s="1"/>
  <c r="Y1079" i="1"/>
  <c r="AA1079" i="1"/>
  <c r="Z1079" i="1"/>
  <c r="AB1079" i="1" s="1"/>
  <c r="Y1077" i="1"/>
  <c r="AA1077" i="1"/>
  <c r="Z1077" i="1"/>
  <c r="AB1077" i="1" s="1"/>
  <c r="Y1072" i="1"/>
  <c r="Z1072" i="1"/>
  <c r="AB1072" i="1" s="1"/>
  <c r="AA1072" i="1"/>
  <c r="X1021" i="1"/>
  <c r="X1013" i="1"/>
  <c r="X1005" i="1"/>
  <c r="P978" i="1"/>
  <c r="P970" i="1"/>
  <c r="X970" i="1" s="1"/>
  <c r="P962" i="1"/>
  <c r="X962" i="1" s="1"/>
  <c r="P954" i="1"/>
  <c r="X954" i="1" s="1"/>
  <c r="P946" i="1"/>
  <c r="X946" i="1" s="1"/>
  <c r="P938" i="1"/>
  <c r="X938" i="1" s="1"/>
  <c r="P930" i="1"/>
  <c r="P922" i="1"/>
  <c r="Y1018" i="1"/>
  <c r="AA1018" i="1"/>
  <c r="Z1018" i="1"/>
  <c r="AB1018" i="1" s="1"/>
  <c r="Y1010" i="1"/>
  <c r="AA1010" i="1"/>
  <c r="Z1010" i="1"/>
  <c r="AB1010" i="1" s="1"/>
  <c r="P979" i="1"/>
  <c r="X979" i="1" s="1"/>
  <c r="X1024" i="1"/>
  <c r="X1015" i="1"/>
  <c r="X1007" i="1"/>
  <c r="X919" i="1"/>
  <c r="Z997" i="1"/>
  <c r="AB997" i="1" s="1"/>
  <c r="Y997" i="1"/>
  <c r="AA997" i="1"/>
  <c r="Z995" i="1"/>
  <c r="AB995" i="1" s="1"/>
  <c r="Y995" i="1"/>
  <c r="AA995" i="1"/>
  <c r="X993" i="1"/>
  <c r="Z991" i="1"/>
  <c r="AB991" i="1" s="1"/>
  <c r="Y991" i="1"/>
  <c r="AA991" i="1"/>
  <c r="X989" i="1"/>
  <c r="Z987" i="1"/>
  <c r="AB987" i="1" s="1"/>
  <c r="Y987" i="1"/>
  <c r="AA987" i="1"/>
  <c r="Y981" i="1"/>
  <c r="AA981" i="1"/>
  <c r="Z981" i="1"/>
  <c r="AB981" i="1" s="1"/>
  <c r="X972" i="1"/>
  <c r="X964" i="1"/>
  <c r="AA917" i="1"/>
  <c r="Z917" i="1"/>
  <c r="AB917" i="1" s="1"/>
  <c r="Y917" i="1"/>
  <c r="X913" i="1"/>
  <c r="AA909" i="1"/>
  <c r="Z909" i="1"/>
  <c r="AB909" i="1" s="1"/>
  <c r="Y909" i="1"/>
  <c r="X905" i="1"/>
  <c r="AA898" i="1"/>
  <c r="Z898" i="1"/>
  <c r="AB898" i="1" s="1"/>
  <c r="Y898" i="1"/>
  <c r="AA890" i="1"/>
  <c r="Z890" i="1"/>
  <c r="AB890" i="1" s="1"/>
  <c r="Y890" i="1"/>
  <c r="AA880" i="1"/>
  <c r="Y880" i="1"/>
  <c r="Z880" i="1"/>
  <c r="AB880" i="1" s="1"/>
  <c r="AA864" i="1"/>
  <c r="Z864" i="1"/>
  <c r="AB864" i="1" s="1"/>
  <c r="Y864" i="1"/>
  <c r="Z850" i="1"/>
  <c r="AB850" i="1" s="1"/>
  <c r="Y850" i="1"/>
  <c r="AA850" i="1"/>
  <c r="Z842" i="1"/>
  <c r="AB842" i="1" s="1"/>
  <c r="Y842" i="1"/>
  <c r="AA842" i="1"/>
  <c r="P866" i="1"/>
  <c r="X866" i="1" s="1"/>
  <c r="AA861" i="1"/>
  <c r="Z861" i="1"/>
  <c r="AB861" i="1" s="1"/>
  <c r="Y861" i="1"/>
  <c r="P840" i="1"/>
  <c r="X960" i="1" s="1"/>
  <c r="P836" i="1"/>
  <c r="X956" i="1" s="1"/>
  <c r="P832" i="1"/>
  <c r="X952" i="1" s="1"/>
  <c r="AA941" i="1"/>
  <c r="Z941" i="1"/>
  <c r="AB941" i="1" s="1"/>
  <c r="Y941" i="1"/>
  <c r="AA914" i="1"/>
  <c r="Z914" i="1"/>
  <c r="AB914" i="1" s="1"/>
  <c r="Y914" i="1"/>
  <c r="X910" i="1"/>
  <c r="AA906" i="1"/>
  <c r="Z906" i="1"/>
  <c r="AB906" i="1" s="1"/>
  <c r="Y906" i="1"/>
  <c r="X900" i="1"/>
  <c r="X892" i="1"/>
  <c r="X884" i="1"/>
  <c r="AA877" i="1"/>
  <c r="Y877" i="1"/>
  <c r="Z877" i="1"/>
  <c r="AB877" i="1" s="1"/>
  <c r="Z851" i="1"/>
  <c r="AB851" i="1" s="1"/>
  <c r="Y851" i="1"/>
  <c r="AA851" i="1"/>
  <c r="P669" i="1"/>
  <c r="X669" i="1" s="1"/>
  <c r="P661" i="1"/>
  <c r="X661" i="1" s="1"/>
  <c r="P653" i="1"/>
  <c r="X653" i="1" s="1"/>
  <c r="P645" i="1"/>
  <c r="X645" i="1" s="1"/>
  <c r="P629" i="1"/>
  <c r="X629" i="1" s="1"/>
  <c r="P615" i="1"/>
  <c r="X615" i="1" s="1"/>
  <c r="X855" i="1"/>
  <c r="P664" i="1"/>
  <c r="X664" i="1" s="1"/>
  <c r="P648" i="1"/>
  <c r="X648" i="1" s="1"/>
  <c r="P610" i="1"/>
  <c r="X610" i="1" s="1"/>
  <c r="Y721" i="1"/>
  <c r="AA721" i="1"/>
  <c r="Z721" i="1"/>
  <c r="AB721" i="1" s="1"/>
  <c r="Y719" i="1"/>
  <c r="AA719" i="1"/>
  <c r="Z719" i="1"/>
  <c r="AB719" i="1" s="1"/>
  <c r="Y717" i="1"/>
  <c r="AA717" i="1"/>
  <c r="Z717" i="1"/>
  <c r="AB717" i="1" s="1"/>
  <c r="X715" i="1"/>
  <c r="Y713" i="1"/>
  <c r="AA713" i="1"/>
  <c r="Z713" i="1"/>
  <c r="AB713" i="1" s="1"/>
  <c r="Y711" i="1"/>
  <c r="AA711" i="1"/>
  <c r="Z711" i="1"/>
  <c r="AB711" i="1" s="1"/>
  <c r="Y709" i="1"/>
  <c r="AA709" i="1"/>
  <c r="Z709" i="1"/>
  <c r="AB709" i="1" s="1"/>
  <c r="X707" i="1"/>
  <c r="Y705" i="1"/>
  <c r="AA705" i="1"/>
  <c r="Z705" i="1"/>
  <c r="AB705" i="1" s="1"/>
  <c r="Y703" i="1"/>
  <c r="AA703" i="1"/>
  <c r="Z703" i="1"/>
  <c r="AB703" i="1" s="1"/>
  <c r="Y701" i="1"/>
  <c r="AA701" i="1"/>
  <c r="Z701" i="1"/>
  <c r="AB701" i="1" s="1"/>
  <c r="X699" i="1"/>
  <c r="Y694" i="1"/>
  <c r="AA694" i="1"/>
  <c r="Z694" i="1"/>
  <c r="AB694" i="1" s="1"/>
  <c r="Y686" i="1"/>
  <c r="AA686" i="1"/>
  <c r="Z686" i="1"/>
  <c r="AB686" i="1" s="1"/>
  <c r="Y678" i="1"/>
  <c r="AA678" i="1"/>
  <c r="Z678" i="1"/>
  <c r="AB678" i="1" s="1"/>
  <c r="Z856" i="1"/>
  <c r="AB856" i="1" s="1"/>
  <c r="Y856" i="1"/>
  <c r="AA856" i="1"/>
  <c r="X847" i="1"/>
  <c r="Y673" i="1"/>
  <c r="AA673" i="1"/>
  <c r="Z673" i="1"/>
  <c r="AB673" i="1" s="1"/>
  <c r="Y658" i="1"/>
  <c r="AA658" i="1"/>
  <c r="Z658" i="1"/>
  <c r="AB658" i="1" s="1"/>
  <c r="AA620" i="1"/>
  <c r="Z620" i="1"/>
  <c r="AB620" i="1" s="1"/>
  <c r="Y620" i="1"/>
  <c r="Z604" i="1"/>
  <c r="AB604" i="1" s="1"/>
  <c r="Y604" i="1"/>
  <c r="AA604" i="1"/>
  <c r="P348" i="1"/>
  <c r="P332" i="1"/>
  <c r="X452" i="1" s="1"/>
  <c r="P316" i="1"/>
  <c r="P300" i="1"/>
  <c r="P284" i="1"/>
  <c r="P268" i="1"/>
  <c r="P252" i="1"/>
  <c r="P430" i="1"/>
  <c r="X430" i="1" s="1"/>
  <c r="P412" i="1"/>
  <c r="P396" i="1"/>
  <c r="X396" i="1" s="1"/>
  <c r="P380" i="1"/>
  <c r="P364" i="1"/>
  <c r="X364" i="1" s="1"/>
  <c r="P349" i="1"/>
  <c r="P333" i="1"/>
  <c r="P317" i="1"/>
  <c r="P301" i="1"/>
  <c r="P285" i="1"/>
  <c r="P269" i="1"/>
  <c r="P253" i="1"/>
  <c r="P236" i="1"/>
  <c r="X236" i="1" s="1"/>
  <c r="P417" i="1"/>
  <c r="P401" i="1"/>
  <c r="X401" i="1" s="1"/>
  <c r="P385" i="1"/>
  <c r="P369" i="1"/>
  <c r="X369" i="1" s="1"/>
  <c r="AA229" i="1"/>
  <c r="Z229" i="1"/>
  <c r="AB229" i="1" s="1"/>
  <c r="Y229" i="1"/>
  <c r="AA225" i="1"/>
  <c r="Z225" i="1"/>
  <c r="AB225" i="1" s="1"/>
  <c r="Y225" i="1"/>
  <c r="AA221" i="1"/>
  <c r="Z221" i="1"/>
  <c r="AB221" i="1" s="1"/>
  <c r="Y221" i="1"/>
  <c r="AA217" i="1"/>
  <c r="Z217" i="1"/>
  <c r="AB217" i="1" s="1"/>
  <c r="Y217" i="1"/>
  <c r="X213" i="1"/>
  <c r="X209" i="1"/>
  <c r="AA205" i="1"/>
  <c r="Z205" i="1"/>
  <c r="AB205" i="1" s="1"/>
  <c r="Y205" i="1"/>
  <c r="AA201" i="1"/>
  <c r="Z201" i="1"/>
  <c r="AB201" i="1" s="1"/>
  <c r="Y201" i="1"/>
  <c r="X197" i="1"/>
  <c r="AA193" i="1"/>
  <c r="Z193" i="1"/>
  <c r="AB193" i="1" s="1"/>
  <c r="Y193" i="1"/>
  <c r="AA189" i="1"/>
  <c r="Z189" i="1"/>
  <c r="AB189" i="1" s="1"/>
  <c r="Y189" i="1"/>
  <c r="AA185" i="1"/>
  <c r="Z185" i="1"/>
  <c r="AB185" i="1" s="1"/>
  <c r="Y185" i="1"/>
  <c r="Y181" i="1"/>
  <c r="X177" i="1"/>
  <c r="AA169" i="1"/>
  <c r="Z169" i="1"/>
  <c r="AB169" i="1" s="1"/>
  <c r="Y169" i="1"/>
  <c r="AA165" i="1"/>
  <c r="Z165" i="1"/>
  <c r="AB165" i="1" s="1"/>
  <c r="Y165" i="1"/>
  <c r="Z161" i="1"/>
  <c r="AB161" i="1" s="1"/>
  <c r="Y161" i="1"/>
  <c r="AA157" i="1"/>
  <c r="Z157" i="1"/>
  <c r="AB157" i="1" s="1"/>
  <c r="Y157" i="1"/>
  <c r="AA153" i="1"/>
  <c r="Z153" i="1"/>
  <c r="AB153" i="1" s="1"/>
  <c r="Y153" i="1"/>
  <c r="X145" i="1"/>
  <c r="AA141" i="1"/>
  <c r="Z141" i="1"/>
  <c r="AB141" i="1" s="1"/>
  <c r="Y141" i="1"/>
  <c r="X129" i="1"/>
  <c r="X125" i="1"/>
  <c r="Y402" i="1"/>
  <c r="AA402" i="1"/>
  <c r="Z402" i="1"/>
  <c r="AB402" i="1" s="1"/>
  <c r="Y386" i="1"/>
  <c r="AA386" i="1"/>
  <c r="Z386" i="1"/>
  <c r="AB386" i="1" s="1"/>
  <c r="Y370" i="1"/>
  <c r="AA370" i="1"/>
  <c r="Z370" i="1"/>
  <c r="AB370" i="1" s="1"/>
  <c r="P17" i="1"/>
  <c r="X137" i="1" s="1"/>
  <c r="P8" i="1"/>
  <c r="X128" i="1" s="1"/>
  <c r="AA1462" i="1"/>
  <c r="Z1462" i="1"/>
  <c r="AB1462" i="1" s="1"/>
  <c r="Y1462" i="1"/>
  <c r="Y1546" i="1"/>
  <c r="AA1546" i="1"/>
  <c r="Z1546" i="1"/>
  <c r="AB1546" i="1" s="1"/>
  <c r="Y1453" i="1"/>
  <c r="AA1453" i="1"/>
  <c r="Z1453" i="1"/>
  <c r="AB1453" i="1" s="1"/>
  <c r="Z1512" i="1"/>
  <c r="AB1512" i="1" s="1"/>
  <c r="Y1512" i="1"/>
  <c r="AA1512" i="1"/>
  <c r="Z1505" i="1"/>
  <c r="AB1505" i="1" s="1"/>
  <c r="Y1505" i="1"/>
  <c r="AA1505" i="1"/>
  <c r="AA1442" i="1"/>
  <c r="Z1442" i="1"/>
  <c r="AB1442" i="1" s="1"/>
  <c r="Y1442" i="1"/>
  <c r="Z1395" i="1"/>
  <c r="AB1395" i="1" s="1"/>
  <c r="Y1395" i="1"/>
  <c r="AA1395" i="1"/>
  <c r="R1430" i="1"/>
  <c r="P1430" i="1"/>
  <c r="X1430" i="1" s="1"/>
  <c r="R1372" i="1"/>
  <c r="P1372" i="1"/>
  <c r="X1372" i="1" s="1"/>
  <c r="P1262" i="1"/>
  <c r="X1262" i="1" s="1"/>
  <c r="R1262" i="1"/>
  <c r="AA1339" i="1"/>
  <c r="Z1339" i="1"/>
  <c r="AB1339" i="1" s="1"/>
  <c r="Y1339" i="1"/>
  <c r="AA1364" i="1"/>
  <c r="Z1364" i="1"/>
  <c r="AB1364" i="1" s="1"/>
  <c r="Y1364" i="1"/>
  <c r="AA1313" i="1"/>
  <c r="Z1313" i="1"/>
  <c r="AB1313" i="1" s="1"/>
  <c r="Y1313" i="1"/>
  <c r="Y1285" i="1"/>
  <c r="AA1285" i="1"/>
  <c r="Z1285" i="1"/>
  <c r="AB1285" i="1" s="1"/>
  <c r="AA1447" i="1"/>
  <c r="Z1447" i="1"/>
  <c r="AB1447" i="1" s="1"/>
  <c r="Y1447" i="1"/>
  <c r="AA1350" i="1"/>
  <c r="Z1350" i="1"/>
  <c r="AB1350" i="1" s="1"/>
  <c r="Y1350" i="1"/>
  <c r="Z1347" i="1"/>
  <c r="AB1347" i="1" s="1"/>
  <c r="Y1347" i="1"/>
  <c r="AA1347" i="1"/>
  <c r="Y1305" i="1"/>
  <c r="AA1305" i="1"/>
  <c r="Z1305" i="1"/>
  <c r="AB1305" i="1" s="1"/>
  <c r="Y1288" i="1"/>
  <c r="AA1288" i="1"/>
  <c r="Z1288" i="1"/>
  <c r="AB1288" i="1" s="1"/>
  <c r="Z1274" i="1"/>
  <c r="AB1274" i="1" s="1"/>
  <c r="Y1274" i="1"/>
  <c r="AA1274" i="1"/>
  <c r="Y1237" i="1"/>
  <c r="AA1237" i="1"/>
  <c r="Z1237" i="1"/>
  <c r="AB1237" i="1" s="1"/>
  <c r="Z1210" i="1"/>
  <c r="AB1210" i="1" s="1"/>
  <c r="Y1210" i="1"/>
  <c r="AA1210" i="1"/>
  <c r="R1203" i="1"/>
  <c r="P1203" i="1"/>
  <c r="AA1229" i="1"/>
  <c r="Z1229" i="1"/>
  <c r="AB1229" i="1" s="1"/>
  <c r="Y1229" i="1"/>
  <c r="AA1225" i="1"/>
  <c r="Z1225" i="1"/>
  <c r="AB1225" i="1" s="1"/>
  <c r="Y1225" i="1"/>
  <c r="AA1312" i="1"/>
  <c r="Z1312" i="1"/>
  <c r="AB1312" i="1" s="1"/>
  <c r="Y1312" i="1"/>
  <c r="AA1257" i="1"/>
  <c r="Z1257" i="1"/>
  <c r="AB1257" i="1" s="1"/>
  <c r="Y1257" i="1"/>
  <c r="Z1250" i="1"/>
  <c r="AB1250" i="1" s="1"/>
  <c r="Y1250" i="1"/>
  <c r="AA1250" i="1"/>
  <c r="Z1248" i="1"/>
  <c r="AB1248" i="1" s="1"/>
  <c r="Y1248" i="1"/>
  <c r="AA1248" i="1"/>
  <c r="Y1216" i="1"/>
  <c r="AA1216" i="1"/>
  <c r="Z1216" i="1"/>
  <c r="AB1216" i="1" s="1"/>
  <c r="Y1253" i="1"/>
  <c r="AA1253" i="1"/>
  <c r="Z1253" i="1"/>
  <c r="AB1253" i="1" s="1"/>
  <c r="P1222" i="1"/>
  <c r="X1222" i="1" s="1"/>
  <c r="R1222" i="1"/>
  <c r="P1142" i="1"/>
  <c r="R1142" i="1"/>
  <c r="P1065" i="1"/>
  <c r="X1065" i="1" s="1"/>
  <c r="R1065" i="1"/>
  <c r="P1070" i="1"/>
  <c r="R1070" i="1"/>
  <c r="AA1051" i="1"/>
  <c r="Z1051" i="1"/>
  <c r="AB1051" i="1" s="1"/>
  <c r="Y1051" i="1"/>
  <c r="R1040" i="1"/>
  <c r="P1040" i="1"/>
  <c r="X1040" i="1" s="1"/>
  <c r="P1069" i="1"/>
  <c r="X1069" i="1" s="1"/>
  <c r="R1069" i="1"/>
  <c r="AA1049" i="1"/>
  <c r="Z1049" i="1"/>
  <c r="AB1049" i="1" s="1"/>
  <c r="Y1049" i="1"/>
  <c r="AA1033" i="1"/>
  <c r="Z1033" i="1"/>
  <c r="AB1033" i="1" s="1"/>
  <c r="Y1033" i="1"/>
  <c r="AA975" i="1"/>
  <c r="Y975" i="1"/>
  <c r="Z975" i="1"/>
  <c r="AB975" i="1" s="1"/>
  <c r="AA959" i="1"/>
  <c r="Y959" i="1"/>
  <c r="Z959" i="1"/>
  <c r="AB959" i="1" s="1"/>
  <c r="AA943" i="1"/>
  <c r="Y943" i="1"/>
  <c r="Z943" i="1"/>
  <c r="AB943" i="1" s="1"/>
  <c r="AA927" i="1"/>
  <c r="Y927" i="1"/>
  <c r="Z927" i="1"/>
  <c r="AB927" i="1" s="1"/>
  <c r="Y1020" i="1"/>
  <c r="AA1020" i="1"/>
  <c r="Z1020" i="1"/>
  <c r="AB1020" i="1" s="1"/>
  <c r="Y1004" i="1"/>
  <c r="AA1004" i="1"/>
  <c r="Z1004" i="1"/>
  <c r="AB1004" i="1" s="1"/>
  <c r="AA933" i="1"/>
  <c r="Z933" i="1"/>
  <c r="AB933" i="1" s="1"/>
  <c r="Y933" i="1"/>
  <c r="AA868" i="1"/>
  <c r="Z868" i="1"/>
  <c r="AB868" i="1" s="1"/>
  <c r="Y868" i="1"/>
  <c r="AA895" i="1"/>
  <c r="Z895" i="1"/>
  <c r="AB895" i="1" s="1"/>
  <c r="Y895" i="1"/>
  <c r="P879" i="1"/>
  <c r="X879" i="1" s="1"/>
  <c r="P862" i="1"/>
  <c r="X862" i="1" s="1"/>
  <c r="AA957" i="1"/>
  <c r="Z957" i="1"/>
  <c r="AB957" i="1" s="1"/>
  <c r="Y957" i="1"/>
  <c r="AA897" i="1"/>
  <c r="Z897" i="1"/>
  <c r="AB897" i="1" s="1"/>
  <c r="Y897" i="1"/>
  <c r="AA881" i="1"/>
  <c r="Y881" i="1"/>
  <c r="Z881" i="1"/>
  <c r="AB881" i="1" s="1"/>
  <c r="AA863" i="1"/>
  <c r="Z863" i="1"/>
  <c r="AB863" i="1" s="1"/>
  <c r="Y863" i="1"/>
  <c r="Y688" i="1"/>
  <c r="AA688" i="1"/>
  <c r="Z688" i="1"/>
  <c r="AB688" i="1" s="1"/>
  <c r="P619" i="1"/>
  <c r="X619" i="1" s="1"/>
  <c r="Y689" i="1"/>
  <c r="AA689" i="1"/>
  <c r="Z689" i="1"/>
  <c r="AB689" i="1" s="1"/>
  <c r="P668" i="1"/>
  <c r="X668" i="1" s="1"/>
  <c r="P642" i="1"/>
  <c r="X642" i="1" s="1"/>
  <c r="P626" i="1"/>
  <c r="X626" i="1" s="1"/>
  <c r="Z852" i="1"/>
  <c r="AB852" i="1" s="1"/>
  <c r="Y852" i="1"/>
  <c r="AA852" i="1"/>
  <c r="Y655" i="1"/>
  <c r="AA655" i="1"/>
  <c r="Z655" i="1"/>
  <c r="AB655" i="1" s="1"/>
  <c r="P605" i="1"/>
  <c r="X605" i="1" s="1"/>
  <c r="Y691" i="1"/>
  <c r="AA691" i="1"/>
  <c r="Z691" i="1"/>
  <c r="AB691" i="1" s="1"/>
  <c r="Y675" i="1"/>
  <c r="AA675" i="1"/>
  <c r="Z675" i="1"/>
  <c r="AB675" i="1" s="1"/>
  <c r="Y646" i="1"/>
  <c r="AA646" i="1"/>
  <c r="Z646" i="1"/>
  <c r="AB646" i="1" s="1"/>
  <c r="AA627" i="1"/>
  <c r="Z627" i="1"/>
  <c r="AB627" i="1" s="1"/>
  <c r="Y627" i="1"/>
  <c r="AA636" i="1"/>
  <c r="Z636" i="1"/>
  <c r="AB636" i="1" s="1"/>
  <c r="Y636" i="1"/>
  <c r="Z427" i="1"/>
  <c r="AB427" i="1" s="1"/>
  <c r="Y427" i="1"/>
  <c r="AA427" i="1"/>
  <c r="P411" i="1"/>
  <c r="X411" i="1" s="1"/>
  <c r="P395" i="1"/>
  <c r="X395" i="1" s="1"/>
  <c r="P379" i="1"/>
  <c r="X379" i="1" s="1"/>
  <c r="P363" i="1"/>
  <c r="X363" i="1" s="1"/>
  <c r="P336" i="1"/>
  <c r="X456" i="1" s="1"/>
  <c r="P304" i="1"/>
  <c r="X424" i="1" s="1"/>
  <c r="P272" i="1"/>
  <c r="P239" i="1"/>
  <c r="X239" i="1" s="1"/>
  <c r="P400" i="1"/>
  <c r="P368" i="1"/>
  <c r="P337" i="1"/>
  <c r="P305" i="1"/>
  <c r="P273" i="1"/>
  <c r="P240" i="1"/>
  <c r="X240" i="1" s="1"/>
  <c r="X472" i="1"/>
  <c r="X468" i="1"/>
  <c r="Z458" i="1"/>
  <c r="AB458" i="1" s="1"/>
  <c r="Y458" i="1"/>
  <c r="AA458" i="1"/>
  <c r="Z454" i="1"/>
  <c r="AB454" i="1" s="1"/>
  <c r="Y454" i="1"/>
  <c r="AA454" i="1"/>
  <c r="Z450" i="1"/>
  <c r="AB450" i="1" s="1"/>
  <c r="Y450" i="1"/>
  <c r="AA450" i="1"/>
  <c r="P421" i="1"/>
  <c r="X421" i="1" s="1"/>
  <c r="P389" i="1"/>
  <c r="X389" i="1" s="1"/>
  <c r="P237" i="1"/>
  <c r="X237" i="1" s="1"/>
  <c r="AA226" i="1"/>
  <c r="Z226" i="1"/>
  <c r="AB226" i="1" s="1"/>
  <c r="Y226" i="1"/>
  <c r="AA218" i="1"/>
  <c r="Z218" i="1"/>
  <c r="AB218" i="1" s="1"/>
  <c r="Y218" i="1"/>
  <c r="AA210" i="1"/>
  <c r="Z210" i="1"/>
  <c r="AB210" i="1" s="1"/>
  <c r="Y210" i="1"/>
  <c r="AA202" i="1"/>
  <c r="Z202" i="1"/>
  <c r="AB202" i="1" s="1"/>
  <c r="Y202" i="1"/>
  <c r="AA194" i="1"/>
  <c r="Z194" i="1"/>
  <c r="AB194" i="1" s="1"/>
  <c r="Y194" i="1"/>
  <c r="AA186" i="1"/>
  <c r="Z186" i="1"/>
  <c r="AB186" i="1" s="1"/>
  <c r="Y186" i="1"/>
  <c r="AA178" i="1"/>
  <c r="Z178" i="1"/>
  <c r="AB178" i="1" s="1"/>
  <c r="Y178" i="1"/>
  <c r="AA170" i="1"/>
  <c r="Z170" i="1"/>
  <c r="AB170" i="1" s="1"/>
  <c r="Y170" i="1"/>
  <c r="AA162" i="1"/>
  <c r="Z162" i="1"/>
  <c r="AB162" i="1" s="1"/>
  <c r="Y162" i="1"/>
  <c r="Y154" i="1"/>
  <c r="AA146" i="1"/>
  <c r="Z146" i="1"/>
  <c r="AB146" i="1" s="1"/>
  <c r="Y146" i="1"/>
  <c r="AA138" i="1"/>
  <c r="Z138" i="1"/>
  <c r="AB138" i="1" s="1"/>
  <c r="Y138" i="1"/>
  <c r="AA130" i="1"/>
  <c r="Z130" i="1"/>
  <c r="AB130" i="1" s="1"/>
  <c r="Y130" i="1"/>
  <c r="Y122" i="1"/>
  <c r="X444" i="1"/>
  <c r="X440" i="1"/>
  <c r="X436" i="1"/>
  <c r="X416" i="1"/>
  <c r="Y390" i="1"/>
  <c r="AA390" i="1"/>
  <c r="Z390" i="1"/>
  <c r="AB390" i="1" s="1"/>
  <c r="AA1544" i="1"/>
  <c r="Z1544" i="1"/>
  <c r="AB1544" i="1" s="1"/>
  <c r="Y1544" i="1"/>
  <c r="X1451" i="1"/>
  <c r="X1460" i="1"/>
  <c r="AA1405" i="1"/>
  <c r="Y1405" i="1"/>
  <c r="Z1405" i="1"/>
  <c r="AB1405" i="1" s="1"/>
  <c r="P1379" i="1"/>
  <c r="R1379" i="1"/>
  <c r="X1349" i="1"/>
  <c r="R1334" i="1"/>
  <c r="P1334" i="1"/>
  <c r="X1394" i="1"/>
  <c r="AA1391" i="1"/>
  <c r="Z1391" i="1"/>
  <c r="AB1391" i="1" s="1"/>
  <c r="Y1391" i="1"/>
  <c r="AA1369" i="1"/>
  <c r="Z1369" i="1"/>
  <c r="AB1369" i="1" s="1"/>
  <c r="Y1369" i="1"/>
  <c r="R1335" i="1"/>
  <c r="P1335" i="1"/>
  <c r="X1398" i="1"/>
  <c r="R1281" i="1"/>
  <c r="P1281" i="1"/>
  <c r="X1281" i="1" s="1"/>
  <c r="X1353" i="1"/>
  <c r="X1326" i="1"/>
  <c r="AA1272" i="1"/>
  <c r="Z1272" i="1"/>
  <c r="AB1272" i="1" s="1"/>
  <c r="Y1272" i="1"/>
  <c r="X1518" i="1"/>
  <c r="X1516" i="1"/>
  <c r="X1459" i="1"/>
  <c r="X1508" i="1"/>
  <c r="X1506" i="1"/>
  <c r="Y1456" i="1"/>
  <c r="AA1456" i="1"/>
  <c r="Z1456" i="1"/>
  <c r="AB1456" i="1" s="1"/>
  <c r="R1432" i="1"/>
  <c r="P1432" i="1"/>
  <c r="X1432" i="1" s="1"/>
  <c r="AA1410" i="1"/>
  <c r="Z1410" i="1"/>
  <c r="AB1410" i="1" s="1"/>
  <c r="Y1410" i="1"/>
  <c r="R1404" i="1"/>
  <c r="P1404" i="1"/>
  <c r="X1404" i="1" s="1"/>
  <c r="AA1411" i="1"/>
  <c r="Z1411" i="1"/>
  <c r="AB1411" i="1" s="1"/>
  <c r="Y1411" i="1"/>
  <c r="R1446" i="1"/>
  <c r="P1446" i="1"/>
  <c r="X1446" i="1" s="1"/>
  <c r="X1400" i="1"/>
  <c r="X1425" i="1"/>
  <c r="R1390" i="1"/>
  <c r="P1390" i="1"/>
  <c r="P1377" i="1"/>
  <c r="R1377" i="1"/>
  <c r="Z1325" i="1"/>
  <c r="AB1325" i="1" s="1"/>
  <c r="Y1325" i="1"/>
  <c r="AA1325" i="1"/>
  <c r="P1317" i="1"/>
  <c r="X1317" i="1" s="1"/>
  <c r="R1317" i="1"/>
  <c r="AA1310" i="1"/>
  <c r="Z1310" i="1"/>
  <c r="AB1310" i="1" s="1"/>
  <c r="Y1310" i="1"/>
  <c r="R1292" i="1"/>
  <c r="P1292" i="1"/>
  <c r="X1292" i="1" s="1"/>
  <c r="P1378" i="1"/>
  <c r="R1378" i="1"/>
  <c r="AA1351" i="1"/>
  <c r="Z1351" i="1"/>
  <c r="AB1351" i="1" s="1"/>
  <c r="Y1351" i="1"/>
  <c r="P1330" i="1"/>
  <c r="X1330" i="1" s="1"/>
  <c r="R1330" i="1"/>
  <c r="R1268" i="1"/>
  <c r="P1268" i="1"/>
  <c r="X1268" i="1" s="1"/>
  <c r="AA1336" i="1"/>
  <c r="Z1336" i="1"/>
  <c r="AB1336" i="1" s="1"/>
  <c r="Y1336" i="1"/>
  <c r="X1271" i="1"/>
  <c r="R1265" i="1"/>
  <c r="P1265" i="1"/>
  <c r="X1265" i="1" s="1"/>
  <c r="X1366" i="1"/>
  <c r="X1315" i="1"/>
  <c r="X1311" i="1"/>
  <c r="Y1291" i="1"/>
  <c r="AA1291" i="1"/>
  <c r="Z1291" i="1"/>
  <c r="AB1291" i="1" s="1"/>
  <c r="X1245" i="1"/>
  <c r="AA1520" i="1"/>
  <c r="Z1520" i="1"/>
  <c r="AB1520" i="1" s="1"/>
  <c r="Y1520" i="1"/>
  <c r="X1448" i="1"/>
  <c r="X1385" i="1"/>
  <c r="X1348" i="1"/>
  <c r="X1277" i="1"/>
  <c r="X1254" i="1"/>
  <c r="AA1240" i="1"/>
  <c r="Z1240" i="1"/>
  <c r="AB1240" i="1" s="1"/>
  <c r="Y1240" i="1"/>
  <c r="X1231" i="1"/>
  <c r="X1227" i="1"/>
  <c r="P1215" i="1"/>
  <c r="X1215" i="1" s="1"/>
  <c r="R1215" i="1"/>
  <c r="X1259" i="1"/>
  <c r="Z1249" i="1"/>
  <c r="AB1249" i="1" s="1"/>
  <c r="Y1249" i="1"/>
  <c r="AA1249" i="1"/>
  <c r="Z1235" i="1"/>
  <c r="AB1235" i="1" s="1"/>
  <c r="Y1235" i="1"/>
  <c r="AA1235" i="1"/>
  <c r="Y1223" i="1"/>
  <c r="AA1223" i="1"/>
  <c r="Z1223" i="1"/>
  <c r="AB1223" i="1" s="1"/>
  <c r="R1217" i="1"/>
  <c r="P1217" i="1"/>
  <c r="P1202" i="1"/>
  <c r="X1202" i="1" s="1"/>
  <c r="R1202" i="1"/>
  <c r="P1146" i="1"/>
  <c r="X1266" i="1" s="1"/>
  <c r="R1146" i="1"/>
  <c r="P1061" i="1"/>
  <c r="X1061" i="1" s="1"/>
  <c r="R1061" i="1"/>
  <c r="AA1034" i="1"/>
  <c r="Z1034" i="1"/>
  <c r="AB1034" i="1" s="1"/>
  <c r="Y1034" i="1"/>
  <c r="P1062" i="1"/>
  <c r="R1062" i="1"/>
  <c r="R1048" i="1"/>
  <c r="P1048" i="1"/>
  <c r="X1048" i="1" s="1"/>
  <c r="AA1043" i="1"/>
  <c r="Z1043" i="1"/>
  <c r="AB1043" i="1" s="1"/>
  <c r="Y1043" i="1"/>
  <c r="R1032" i="1"/>
  <c r="P1032" i="1"/>
  <c r="X1032" i="1" s="1"/>
  <c r="X1027" i="1"/>
  <c r="AA1053" i="1"/>
  <c r="Z1053" i="1"/>
  <c r="AB1053" i="1" s="1"/>
  <c r="Y1053" i="1"/>
  <c r="AA1045" i="1"/>
  <c r="Z1045" i="1"/>
  <c r="AB1045" i="1" s="1"/>
  <c r="Y1045" i="1"/>
  <c r="AA1037" i="1"/>
  <c r="Z1037" i="1"/>
  <c r="AB1037" i="1" s="1"/>
  <c r="Y1037" i="1"/>
  <c r="AA1029" i="1"/>
  <c r="Z1029" i="1"/>
  <c r="AB1029" i="1" s="1"/>
  <c r="Y1029" i="1"/>
  <c r="AA1056" i="1"/>
  <c r="Z1056" i="1"/>
  <c r="AB1056" i="1" s="1"/>
  <c r="Y1056" i="1"/>
  <c r="P986" i="1"/>
  <c r="X986" i="1" s="1"/>
  <c r="AA1057" i="1"/>
  <c r="Z1057" i="1"/>
  <c r="AB1057" i="1" s="1"/>
  <c r="Y1057" i="1"/>
  <c r="Z1000" i="1"/>
  <c r="AB1000" i="1" s="1"/>
  <c r="Y1000" i="1"/>
  <c r="AA1000" i="1"/>
  <c r="Z998" i="1"/>
  <c r="AB998" i="1" s="1"/>
  <c r="Y998" i="1"/>
  <c r="AA998" i="1"/>
  <c r="Y980" i="1"/>
  <c r="AA980" i="1"/>
  <c r="Z980" i="1"/>
  <c r="AB980" i="1" s="1"/>
  <c r="AA971" i="1"/>
  <c r="Y971" i="1"/>
  <c r="Z971" i="1"/>
  <c r="AB971" i="1" s="1"/>
  <c r="X963" i="1"/>
  <c r="AA955" i="1"/>
  <c r="Y955" i="1"/>
  <c r="Z955" i="1"/>
  <c r="AB955" i="1" s="1"/>
  <c r="AA947" i="1"/>
  <c r="Y947" i="1"/>
  <c r="Z947" i="1"/>
  <c r="AB947" i="1" s="1"/>
  <c r="AA939" i="1"/>
  <c r="Y939" i="1"/>
  <c r="Z939" i="1"/>
  <c r="AB939" i="1" s="1"/>
  <c r="AA931" i="1"/>
  <c r="Y931" i="1"/>
  <c r="Z931" i="1"/>
  <c r="AB931" i="1" s="1"/>
  <c r="AA923" i="1"/>
  <c r="Y923" i="1"/>
  <c r="Z923" i="1"/>
  <c r="AB923" i="1" s="1"/>
  <c r="X918" i="1"/>
  <c r="X1016" i="1"/>
  <c r="X1008" i="1"/>
  <c r="AA965" i="1"/>
  <c r="Z965" i="1"/>
  <c r="AB965" i="1" s="1"/>
  <c r="Y965" i="1"/>
  <c r="AA899" i="1"/>
  <c r="Z899" i="1"/>
  <c r="AB899" i="1" s="1"/>
  <c r="Y899" i="1"/>
  <c r="AA891" i="1"/>
  <c r="Z891" i="1"/>
  <c r="AB891" i="1" s="1"/>
  <c r="Y891" i="1"/>
  <c r="P883" i="1"/>
  <c r="X883" i="1" s="1"/>
  <c r="P870" i="1"/>
  <c r="X870" i="1" s="1"/>
  <c r="X865" i="1"/>
  <c r="AA925" i="1"/>
  <c r="Z925" i="1"/>
  <c r="AB925" i="1" s="1"/>
  <c r="Y925" i="1"/>
  <c r="AA901" i="1"/>
  <c r="Z901" i="1"/>
  <c r="AB901" i="1" s="1"/>
  <c r="Y901" i="1"/>
  <c r="AA893" i="1"/>
  <c r="Z893" i="1"/>
  <c r="AB893" i="1" s="1"/>
  <c r="Y893" i="1"/>
  <c r="AA885" i="1"/>
  <c r="Z885" i="1"/>
  <c r="AB885" i="1" s="1"/>
  <c r="Y885" i="1"/>
  <c r="AA875" i="1"/>
  <c r="Y875" i="1"/>
  <c r="Z875" i="1"/>
  <c r="AB875" i="1" s="1"/>
  <c r="AA867" i="1"/>
  <c r="Z867" i="1"/>
  <c r="AB867" i="1" s="1"/>
  <c r="Y867" i="1"/>
  <c r="AA859" i="1"/>
  <c r="Z859" i="1"/>
  <c r="AB859" i="1" s="1"/>
  <c r="Y859" i="1"/>
  <c r="Y692" i="1"/>
  <c r="AA692" i="1"/>
  <c r="Z692" i="1"/>
  <c r="AB692" i="1" s="1"/>
  <c r="Y684" i="1"/>
  <c r="AA684" i="1"/>
  <c r="Z684" i="1"/>
  <c r="AB684" i="1" s="1"/>
  <c r="Y676" i="1"/>
  <c r="AA676" i="1"/>
  <c r="Z676" i="1"/>
  <c r="AB676" i="1" s="1"/>
  <c r="P641" i="1"/>
  <c r="X641" i="1" s="1"/>
  <c r="P625" i="1"/>
  <c r="X625" i="1" s="1"/>
  <c r="P611" i="1"/>
  <c r="X611" i="1" s="1"/>
  <c r="Y693" i="1"/>
  <c r="AA693" i="1"/>
  <c r="Z693" i="1"/>
  <c r="AB693" i="1" s="1"/>
  <c r="Y685" i="1"/>
  <c r="AA685" i="1"/>
  <c r="Z685" i="1"/>
  <c r="AB685" i="1" s="1"/>
  <c r="Y677" i="1"/>
  <c r="AA677" i="1"/>
  <c r="Z677" i="1"/>
  <c r="AB677" i="1" s="1"/>
  <c r="P660" i="1"/>
  <c r="X660" i="1" s="1"/>
  <c r="P644" i="1"/>
  <c r="X644" i="1" s="1"/>
  <c r="P638" i="1"/>
  <c r="X638" i="1" s="1"/>
  <c r="P630" i="1"/>
  <c r="X630" i="1" s="1"/>
  <c r="P622" i="1"/>
  <c r="X622" i="1" s="1"/>
  <c r="P606" i="1"/>
  <c r="X606" i="1" s="1"/>
  <c r="Z845" i="1"/>
  <c r="AB845" i="1" s="1"/>
  <c r="Y845" i="1"/>
  <c r="AA845" i="1"/>
  <c r="Y663" i="1"/>
  <c r="AA663" i="1"/>
  <c r="Z663" i="1"/>
  <c r="AB663" i="1" s="1"/>
  <c r="Y647" i="1"/>
  <c r="AA647" i="1"/>
  <c r="Z647" i="1"/>
  <c r="AB647" i="1" s="1"/>
  <c r="P617" i="1"/>
  <c r="X617" i="1" s="1"/>
  <c r="P609" i="1"/>
  <c r="X609" i="1" s="1"/>
  <c r="Y695" i="1"/>
  <c r="AA695" i="1"/>
  <c r="Z695" i="1"/>
  <c r="AB695" i="1" s="1"/>
  <c r="Y687" i="1"/>
  <c r="AA687" i="1"/>
  <c r="Z687" i="1"/>
  <c r="AB687" i="1" s="1"/>
  <c r="Y679" i="1"/>
  <c r="AA679" i="1"/>
  <c r="Z679" i="1"/>
  <c r="AB679" i="1" s="1"/>
  <c r="Y670" i="1"/>
  <c r="AA670" i="1"/>
  <c r="Z670" i="1"/>
  <c r="AB670" i="1" s="1"/>
  <c r="Y654" i="1"/>
  <c r="AA654" i="1"/>
  <c r="Z654" i="1"/>
  <c r="AB654" i="1" s="1"/>
  <c r="AA639" i="1"/>
  <c r="Z639" i="1"/>
  <c r="AB639" i="1" s="1"/>
  <c r="Y639" i="1"/>
  <c r="AA631" i="1"/>
  <c r="Z631" i="1"/>
  <c r="AB631" i="1" s="1"/>
  <c r="Y631" i="1"/>
  <c r="AA623" i="1"/>
  <c r="Z623" i="1"/>
  <c r="AB623" i="1" s="1"/>
  <c r="Y623" i="1"/>
  <c r="Z431" i="1"/>
  <c r="AB431" i="1" s="1"/>
  <c r="Y431" i="1"/>
  <c r="AA431" i="1"/>
  <c r="Z423" i="1"/>
  <c r="AB423" i="1" s="1"/>
  <c r="Y423" i="1"/>
  <c r="AA423" i="1"/>
  <c r="P415" i="1"/>
  <c r="X415" i="1" s="1"/>
  <c r="P407" i="1"/>
  <c r="X407" i="1" s="1"/>
  <c r="P399" i="1"/>
  <c r="X399" i="1" s="1"/>
  <c r="P391" i="1"/>
  <c r="X391" i="1" s="1"/>
  <c r="P383" i="1"/>
  <c r="X383" i="1" s="1"/>
  <c r="P375" i="1"/>
  <c r="X375" i="1" s="1"/>
  <c r="P367" i="1"/>
  <c r="X367" i="1" s="1"/>
  <c r="P360" i="1"/>
  <c r="X480" i="1" s="1"/>
  <c r="P344" i="1"/>
  <c r="X464" i="1" s="1"/>
  <c r="P328" i="1"/>
  <c r="P312" i="1"/>
  <c r="X432" i="1" s="1"/>
  <c r="P296" i="1"/>
  <c r="P280" i="1"/>
  <c r="P264" i="1"/>
  <c r="P248" i="1"/>
  <c r="P235" i="1"/>
  <c r="X235" i="1" s="1"/>
  <c r="P426" i="1"/>
  <c r="X426" i="1" s="1"/>
  <c r="P408" i="1"/>
  <c r="X408" i="1" s="1"/>
  <c r="P392" i="1"/>
  <c r="X392" i="1" s="1"/>
  <c r="P376" i="1"/>
  <c r="X376" i="1" s="1"/>
  <c r="P361" i="1"/>
  <c r="X481" i="1" s="1"/>
  <c r="P345" i="1"/>
  <c r="P329" i="1"/>
  <c r="X449" i="1" s="1"/>
  <c r="P313" i="1"/>
  <c r="P297" i="1"/>
  <c r="P281" i="1"/>
  <c r="P265" i="1"/>
  <c r="P249" i="1"/>
  <c r="P234" i="1"/>
  <c r="X234" i="1" s="1"/>
  <c r="Z479" i="1"/>
  <c r="AB479" i="1" s="1"/>
  <c r="Y479" i="1"/>
  <c r="AA479" i="1"/>
  <c r="Z475" i="1"/>
  <c r="AB475" i="1" s="1"/>
  <c r="Y475" i="1"/>
  <c r="AA475" i="1"/>
  <c r="X473" i="1"/>
  <c r="X469" i="1"/>
  <c r="Z467" i="1"/>
  <c r="AB467" i="1" s="1"/>
  <c r="Y467" i="1"/>
  <c r="AA467" i="1"/>
  <c r="X465" i="1"/>
  <c r="Z463" i="1"/>
  <c r="AB463" i="1" s="1"/>
  <c r="Y463" i="1"/>
  <c r="AA463" i="1"/>
  <c r="Z459" i="1"/>
  <c r="AB459" i="1" s="1"/>
  <c r="Y459" i="1"/>
  <c r="AA459" i="1"/>
  <c r="X457" i="1"/>
  <c r="Z455" i="1"/>
  <c r="AB455" i="1" s="1"/>
  <c r="Y455" i="1"/>
  <c r="AA455" i="1"/>
  <c r="X453" i="1"/>
  <c r="Z451" i="1"/>
  <c r="AB451" i="1" s="1"/>
  <c r="Y451" i="1"/>
  <c r="AA451" i="1"/>
  <c r="P429" i="1"/>
  <c r="X429" i="1" s="1"/>
  <c r="P413" i="1"/>
  <c r="P397" i="1"/>
  <c r="P381" i="1"/>
  <c r="P365" i="1"/>
  <c r="P233" i="1"/>
  <c r="X233" i="1" s="1"/>
  <c r="AA228" i="1"/>
  <c r="Z228" i="1"/>
  <c r="AB228" i="1" s="1"/>
  <c r="Y228" i="1"/>
  <c r="X224" i="1"/>
  <c r="X220" i="1"/>
  <c r="AA216" i="1"/>
  <c r="Z216" i="1"/>
  <c r="AB216" i="1" s="1"/>
  <c r="Y216" i="1"/>
  <c r="AA212" i="1"/>
  <c r="Z212" i="1"/>
  <c r="AB212" i="1" s="1"/>
  <c r="Y212" i="1"/>
  <c r="AA208" i="1"/>
  <c r="Z208" i="1"/>
  <c r="AB208" i="1" s="1"/>
  <c r="Y208" i="1"/>
  <c r="AA204" i="1"/>
  <c r="Z204" i="1"/>
  <c r="AB204" i="1" s="1"/>
  <c r="Y204" i="1"/>
  <c r="AA200" i="1"/>
  <c r="Z200" i="1"/>
  <c r="AB200" i="1" s="1"/>
  <c r="Y200" i="1"/>
  <c r="AA196" i="1"/>
  <c r="Z196" i="1"/>
  <c r="AB196" i="1" s="1"/>
  <c r="Y196" i="1"/>
  <c r="X192" i="1"/>
  <c r="X188" i="1"/>
  <c r="Z180" i="1"/>
  <c r="AB180" i="1" s="1"/>
  <c r="Y180" i="1"/>
  <c r="AA172" i="1"/>
  <c r="Z172" i="1"/>
  <c r="AB172" i="1" s="1"/>
  <c r="Y172" i="1"/>
  <c r="AA168" i="1"/>
  <c r="Z168" i="1"/>
  <c r="AB168" i="1" s="1"/>
  <c r="Y168" i="1"/>
  <c r="AA164" i="1"/>
  <c r="Z164" i="1"/>
  <c r="AB164" i="1" s="1"/>
  <c r="Y164" i="1"/>
  <c r="X160" i="1"/>
  <c r="X156" i="1"/>
  <c r="AA152" i="1"/>
  <c r="Z152" i="1"/>
  <c r="AB152" i="1" s="1"/>
  <c r="Y152" i="1"/>
  <c r="Z148" i="1"/>
  <c r="AB148" i="1" s="1"/>
  <c r="Y148" i="1"/>
  <c r="AA140" i="1"/>
  <c r="Z140" i="1"/>
  <c r="AB140" i="1" s="1"/>
  <c r="Y140" i="1"/>
  <c r="AA136" i="1"/>
  <c r="Z136" i="1"/>
  <c r="AB136" i="1" s="1"/>
  <c r="Y136" i="1"/>
  <c r="AA132" i="1"/>
  <c r="Z132" i="1"/>
  <c r="AB132" i="1" s="1"/>
  <c r="Y132" i="1"/>
  <c r="X124" i="1"/>
  <c r="Z447" i="1"/>
  <c r="AB447" i="1" s="1"/>
  <c r="Y447" i="1"/>
  <c r="AA447" i="1"/>
  <c r="X445" i="1"/>
  <c r="Z443" i="1"/>
  <c r="AB443" i="1" s="1"/>
  <c r="Y443" i="1"/>
  <c r="AA443" i="1"/>
  <c r="X441" i="1"/>
  <c r="Z439" i="1"/>
  <c r="AB439" i="1" s="1"/>
  <c r="Y439" i="1"/>
  <c r="AA439" i="1"/>
  <c r="X437" i="1"/>
  <c r="Z435" i="1"/>
  <c r="AB435" i="1" s="1"/>
  <c r="Y435" i="1"/>
  <c r="AA435" i="1"/>
  <c r="X433" i="1"/>
  <c r="X420" i="1"/>
  <c r="Y414" i="1"/>
  <c r="AA414" i="1"/>
  <c r="Z414" i="1"/>
  <c r="AB414" i="1" s="1"/>
  <c r="Y398" i="1"/>
  <c r="AA398" i="1"/>
  <c r="Z398" i="1"/>
  <c r="AB398" i="1" s="1"/>
  <c r="Y382" i="1"/>
  <c r="AA382" i="1"/>
  <c r="Z382" i="1"/>
  <c r="AB382" i="1" s="1"/>
  <c r="Y366" i="1"/>
  <c r="AA366" i="1"/>
  <c r="Z366" i="1"/>
  <c r="AB366" i="1" s="1"/>
  <c r="Y1457" i="1"/>
  <c r="AA1457" i="1"/>
  <c r="Z1457" i="1"/>
  <c r="AB1457" i="1" s="1"/>
  <c r="P1402" i="1"/>
  <c r="X1402" i="1" s="1"/>
  <c r="R1402" i="1"/>
  <c r="Y1511" i="1"/>
  <c r="AA1511" i="1"/>
  <c r="Z1511" i="1"/>
  <c r="AB1511" i="1" s="1"/>
  <c r="AA1424" i="1"/>
  <c r="Z1424" i="1"/>
  <c r="AB1424" i="1" s="1"/>
  <c r="Y1424" i="1"/>
  <c r="X1388" i="1"/>
  <c r="Z1373" i="1"/>
  <c r="AB1373" i="1" s="1"/>
  <c r="Y1373" i="1"/>
  <c r="AA1373" i="1"/>
  <c r="Z1345" i="1"/>
  <c r="AB1345" i="1" s="1"/>
  <c r="Y1345" i="1"/>
  <c r="AA1345" i="1"/>
  <c r="Z1396" i="1"/>
  <c r="AB1396" i="1" s="1"/>
  <c r="Y1396" i="1"/>
  <c r="AA1396" i="1"/>
  <c r="AA1392" i="1"/>
  <c r="Z1392" i="1"/>
  <c r="AB1392" i="1" s="1"/>
  <c r="Y1392" i="1"/>
  <c r="AA1387" i="1"/>
  <c r="Z1387" i="1"/>
  <c r="AB1387" i="1" s="1"/>
  <c r="Y1387" i="1"/>
  <c r="P1376" i="1"/>
  <c r="X1376" i="1" s="1"/>
  <c r="R1376" i="1"/>
  <c r="Z1445" i="1"/>
  <c r="AB1445" i="1" s="1"/>
  <c r="Y1445" i="1"/>
  <c r="AA1445" i="1"/>
  <c r="Z1397" i="1"/>
  <c r="AB1397" i="1" s="1"/>
  <c r="Y1397" i="1"/>
  <c r="AA1397" i="1"/>
  <c r="AA1386" i="1"/>
  <c r="Z1386" i="1"/>
  <c r="AB1386" i="1" s="1"/>
  <c r="Y1386" i="1"/>
  <c r="AA1368" i="1"/>
  <c r="Z1368" i="1"/>
  <c r="AB1368" i="1" s="1"/>
  <c r="Y1368" i="1"/>
  <c r="P1318" i="1"/>
  <c r="X1318" i="1" s="1"/>
  <c r="R1318" i="1"/>
  <c r="X1340" i="1"/>
  <c r="Y1331" i="1"/>
  <c r="AA1331" i="1"/>
  <c r="Z1331" i="1"/>
  <c r="AB1331" i="1" s="1"/>
  <c r="R1282" i="1"/>
  <c r="P1282" i="1"/>
  <c r="X1282" i="1" s="1"/>
  <c r="R1264" i="1"/>
  <c r="P1264" i="1"/>
  <c r="AA1294" i="1"/>
  <c r="Y1294" i="1"/>
  <c r="Z1294" i="1"/>
  <c r="AB1294" i="1" s="1"/>
  <c r="AA1365" i="1"/>
  <c r="Z1365" i="1"/>
  <c r="AB1365" i="1" s="1"/>
  <c r="Y1365" i="1"/>
  <c r="Z1346" i="1"/>
  <c r="AB1346" i="1" s="1"/>
  <c r="Y1346" i="1"/>
  <c r="AA1346" i="1"/>
  <c r="X1322" i="1"/>
  <c r="AA1290" i="1"/>
  <c r="Z1290" i="1"/>
  <c r="AB1290" i="1" s="1"/>
  <c r="Y1290" i="1"/>
  <c r="AA1278" i="1"/>
  <c r="Z1278" i="1"/>
  <c r="AB1278" i="1" s="1"/>
  <c r="Y1278" i="1"/>
  <c r="AA1244" i="1"/>
  <c r="Z1244" i="1"/>
  <c r="AB1244" i="1" s="1"/>
  <c r="Y1244" i="1"/>
  <c r="AA1233" i="1"/>
  <c r="Z1233" i="1"/>
  <c r="AB1233" i="1" s="1"/>
  <c r="Y1233" i="1"/>
  <c r="X1517" i="1"/>
  <c r="X1515" i="1"/>
  <c r="Z1327" i="1"/>
  <c r="AB1327" i="1" s="1"/>
  <c r="Y1327" i="1"/>
  <c r="AA1327" i="1"/>
  <c r="AA1276" i="1"/>
  <c r="Z1276" i="1"/>
  <c r="AB1276" i="1" s="1"/>
  <c r="Y1276" i="1"/>
  <c r="AA1256" i="1"/>
  <c r="Z1256" i="1"/>
  <c r="AB1256" i="1" s="1"/>
  <c r="Y1256" i="1"/>
  <c r="P1214" i="1"/>
  <c r="X1214" i="1" s="1"/>
  <c r="R1214" i="1"/>
  <c r="AA1230" i="1"/>
  <c r="Z1230" i="1"/>
  <c r="AB1230" i="1" s="1"/>
  <c r="Y1230" i="1"/>
  <c r="AA1226" i="1"/>
  <c r="Z1226" i="1"/>
  <c r="AB1226" i="1" s="1"/>
  <c r="Y1226" i="1"/>
  <c r="AA1206" i="1"/>
  <c r="Z1206" i="1"/>
  <c r="AB1206" i="1" s="1"/>
  <c r="Y1206" i="1"/>
  <c r="Y1252" i="1"/>
  <c r="AA1252" i="1"/>
  <c r="Z1252" i="1"/>
  <c r="AB1252" i="1" s="1"/>
  <c r="Y1219" i="1"/>
  <c r="AA1219" i="1"/>
  <c r="Z1219" i="1"/>
  <c r="AB1219" i="1" s="1"/>
  <c r="AA1343" i="1"/>
  <c r="Z1343" i="1"/>
  <c r="AB1343" i="1" s="1"/>
  <c r="Y1343" i="1"/>
  <c r="P1213" i="1"/>
  <c r="R1213" i="1"/>
  <c r="Z1211" i="1"/>
  <c r="AB1211" i="1" s="1"/>
  <c r="Y1211" i="1"/>
  <c r="AA1211" i="1"/>
  <c r="P1144" i="1"/>
  <c r="R1144" i="1"/>
  <c r="P1145" i="1"/>
  <c r="R1145" i="1"/>
  <c r="Y1075" i="1"/>
  <c r="Z1075" i="1"/>
  <c r="AB1075" i="1" s="1"/>
  <c r="AA1075" i="1"/>
  <c r="Y1067" i="1"/>
  <c r="Z1067" i="1"/>
  <c r="AB1067" i="1" s="1"/>
  <c r="AA1067" i="1"/>
  <c r="AA1030" i="1"/>
  <c r="Z1030" i="1"/>
  <c r="AB1030" i="1" s="1"/>
  <c r="Y1030" i="1"/>
  <c r="P1074" i="1"/>
  <c r="X1074" i="1" s="1"/>
  <c r="R1074" i="1"/>
  <c r="X1058" i="1"/>
  <c r="R1052" i="1"/>
  <c r="P1052" i="1"/>
  <c r="X1052" i="1" s="1"/>
  <c r="AA1047" i="1"/>
  <c r="Z1047" i="1"/>
  <c r="AB1047" i="1" s="1"/>
  <c r="Y1047" i="1"/>
  <c r="R1036" i="1"/>
  <c r="P1036" i="1"/>
  <c r="X1036" i="1" s="1"/>
  <c r="AA1031" i="1"/>
  <c r="Z1031" i="1"/>
  <c r="AB1031" i="1" s="1"/>
  <c r="Y1031" i="1"/>
  <c r="P1073" i="1"/>
  <c r="X1073" i="1" s="1"/>
  <c r="R1073" i="1"/>
  <c r="Y1080" i="1"/>
  <c r="AA1080" i="1"/>
  <c r="Z1080" i="1"/>
  <c r="AB1080" i="1" s="1"/>
  <c r="Y1076" i="1"/>
  <c r="AA1076" i="1"/>
  <c r="Z1076" i="1"/>
  <c r="AB1076" i="1" s="1"/>
  <c r="Y1068" i="1"/>
  <c r="Z1068" i="1"/>
  <c r="AB1068" i="1" s="1"/>
  <c r="AA1068" i="1"/>
  <c r="X1017" i="1"/>
  <c r="X1009" i="1"/>
  <c r="P982" i="1"/>
  <c r="X982" i="1" s="1"/>
  <c r="P974" i="1"/>
  <c r="X974" i="1" s="1"/>
  <c r="P966" i="1"/>
  <c r="X966" i="1" s="1"/>
  <c r="P958" i="1"/>
  <c r="X958" i="1" s="1"/>
  <c r="P950" i="1"/>
  <c r="X950" i="1" s="1"/>
  <c r="P942" i="1"/>
  <c r="X942" i="1" s="1"/>
  <c r="P934" i="1"/>
  <c r="P926" i="1"/>
  <c r="Y1022" i="1"/>
  <c r="AA1022" i="1"/>
  <c r="Z1022" i="1"/>
  <c r="AB1022" i="1" s="1"/>
  <c r="Y1014" i="1"/>
  <c r="AA1014" i="1"/>
  <c r="Z1014" i="1"/>
  <c r="AB1014" i="1" s="1"/>
  <c r="Y1006" i="1"/>
  <c r="AA1006" i="1"/>
  <c r="Z1006" i="1"/>
  <c r="AB1006" i="1" s="1"/>
  <c r="Y1019" i="1"/>
  <c r="AA1019" i="1"/>
  <c r="Z1019" i="1"/>
  <c r="AB1019" i="1" s="1"/>
  <c r="Y1011" i="1"/>
  <c r="AA1011" i="1"/>
  <c r="Z1011" i="1"/>
  <c r="AB1011" i="1" s="1"/>
  <c r="X1003" i="1"/>
  <c r="X921" i="1"/>
  <c r="Z996" i="1"/>
  <c r="AB996" i="1" s="1"/>
  <c r="Y996" i="1"/>
  <c r="AA996" i="1"/>
  <c r="Z992" i="1"/>
  <c r="AB992" i="1" s="1"/>
  <c r="Y992" i="1"/>
  <c r="AA992" i="1"/>
  <c r="X990" i="1"/>
  <c r="Z988" i="1"/>
  <c r="AB988" i="1" s="1"/>
  <c r="Y988" i="1"/>
  <c r="AA988" i="1"/>
  <c r="Z983" i="1"/>
  <c r="AB983" i="1" s="1"/>
  <c r="Y983" i="1"/>
  <c r="AA983" i="1"/>
  <c r="AA976" i="1"/>
  <c r="Z976" i="1"/>
  <c r="AB976" i="1" s="1"/>
  <c r="Y976" i="1"/>
  <c r="AA968" i="1"/>
  <c r="Z968" i="1"/>
  <c r="AB968" i="1" s="1"/>
  <c r="Y968" i="1"/>
  <c r="AA944" i="1"/>
  <c r="Z944" i="1"/>
  <c r="AB944" i="1" s="1"/>
  <c r="Y944" i="1"/>
  <c r="AA936" i="1"/>
  <c r="Z936" i="1"/>
  <c r="AB936" i="1" s="1"/>
  <c r="Y936" i="1"/>
  <c r="AA928" i="1"/>
  <c r="Z928" i="1"/>
  <c r="AB928" i="1" s="1"/>
  <c r="Y928" i="1"/>
  <c r="AA949" i="1"/>
  <c r="Z949" i="1"/>
  <c r="AB949" i="1" s="1"/>
  <c r="Y949" i="1"/>
  <c r="AA915" i="1"/>
  <c r="Z915" i="1"/>
  <c r="AB915" i="1" s="1"/>
  <c r="Y915" i="1"/>
  <c r="AA911" i="1"/>
  <c r="Z911" i="1"/>
  <c r="AB911" i="1" s="1"/>
  <c r="Y911" i="1"/>
  <c r="AA907" i="1"/>
  <c r="Z907" i="1"/>
  <c r="AB907" i="1" s="1"/>
  <c r="Y907" i="1"/>
  <c r="AA902" i="1"/>
  <c r="Z902" i="1"/>
  <c r="AB902" i="1" s="1"/>
  <c r="Y902" i="1"/>
  <c r="AA894" i="1"/>
  <c r="Z894" i="1"/>
  <c r="AB894" i="1" s="1"/>
  <c r="Y894" i="1"/>
  <c r="AA886" i="1"/>
  <c r="Z886" i="1"/>
  <c r="AB886" i="1" s="1"/>
  <c r="Y886" i="1"/>
  <c r="AA872" i="1"/>
  <c r="Z872" i="1"/>
  <c r="AB872" i="1" s="1"/>
  <c r="Y872" i="1"/>
  <c r="Z854" i="1"/>
  <c r="AB854" i="1" s="1"/>
  <c r="Y854" i="1"/>
  <c r="AA854" i="1"/>
  <c r="Z846" i="1"/>
  <c r="AB846" i="1" s="1"/>
  <c r="Y846" i="1"/>
  <c r="AA846" i="1"/>
  <c r="AA969" i="1"/>
  <c r="Z969" i="1"/>
  <c r="AB969" i="1" s="1"/>
  <c r="Y969" i="1"/>
  <c r="P874" i="1"/>
  <c r="X874" i="1" s="1"/>
  <c r="AA869" i="1"/>
  <c r="Z869" i="1"/>
  <c r="AB869" i="1" s="1"/>
  <c r="Y869" i="1"/>
  <c r="P858" i="1"/>
  <c r="X858" i="1" s="1"/>
  <c r="P838" i="1"/>
  <c r="P834" i="1"/>
  <c r="AA973" i="1"/>
  <c r="Z973" i="1"/>
  <c r="AB973" i="1" s="1"/>
  <c r="Y973" i="1"/>
  <c r="AA916" i="1"/>
  <c r="Z916" i="1"/>
  <c r="AB916" i="1" s="1"/>
  <c r="Y916" i="1"/>
  <c r="AA912" i="1"/>
  <c r="Z912" i="1"/>
  <c r="AB912" i="1" s="1"/>
  <c r="Y912" i="1"/>
  <c r="AA908" i="1"/>
  <c r="Z908" i="1"/>
  <c r="AB908" i="1" s="1"/>
  <c r="Y908" i="1"/>
  <c r="AA904" i="1"/>
  <c r="Z904" i="1"/>
  <c r="AB904" i="1" s="1"/>
  <c r="Y904" i="1"/>
  <c r="AA896" i="1"/>
  <c r="Z896" i="1"/>
  <c r="AB896" i="1" s="1"/>
  <c r="Y896" i="1"/>
  <c r="AA888" i="1"/>
  <c r="Z888" i="1"/>
  <c r="AB888" i="1" s="1"/>
  <c r="Y888" i="1"/>
  <c r="AA882" i="1"/>
  <c r="Y882" i="1"/>
  <c r="Z882" i="1"/>
  <c r="AB882" i="1" s="1"/>
  <c r="AA961" i="1"/>
  <c r="Z961" i="1"/>
  <c r="AB961" i="1" s="1"/>
  <c r="Y961" i="1"/>
  <c r="Z853" i="1"/>
  <c r="AB853" i="1" s="1"/>
  <c r="Y853" i="1"/>
  <c r="AA853" i="1"/>
  <c r="Z844" i="1"/>
  <c r="AB844" i="1" s="1"/>
  <c r="Y844" i="1"/>
  <c r="AA844" i="1"/>
  <c r="P665" i="1"/>
  <c r="X665" i="1" s="1"/>
  <c r="P657" i="1"/>
  <c r="X657" i="1" s="1"/>
  <c r="P649" i="1"/>
  <c r="X649" i="1" s="1"/>
  <c r="P637" i="1"/>
  <c r="X637" i="1" s="1"/>
  <c r="P621" i="1"/>
  <c r="X621" i="1" s="1"/>
  <c r="P607" i="1"/>
  <c r="X607" i="1" s="1"/>
  <c r="Z848" i="1"/>
  <c r="AB848" i="1" s="1"/>
  <c r="Y848" i="1"/>
  <c r="AA848" i="1"/>
  <c r="P672" i="1"/>
  <c r="P656" i="1"/>
  <c r="X656" i="1" s="1"/>
  <c r="P618" i="1"/>
  <c r="X618" i="1" s="1"/>
  <c r="P602" i="1"/>
  <c r="X602" i="1" s="1"/>
  <c r="Y720" i="1"/>
  <c r="AA720" i="1"/>
  <c r="Z720" i="1"/>
  <c r="AB720" i="1" s="1"/>
  <c r="Y718" i="1"/>
  <c r="AA718" i="1"/>
  <c r="Z718" i="1"/>
  <c r="AB718" i="1" s="1"/>
  <c r="Y716" i="1"/>
  <c r="AA716" i="1"/>
  <c r="Z716" i="1"/>
  <c r="AB716" i="1" s="1"/>
  <c r="Y714" i="1"/>
  <c r="AA714" i="1"/>
  <c r="Z714" i="1"/>
  <c r="AB714" i="1" s="1"/>
  <c r="Y712" i="1"/>
  <c r="AA712" i="1"/>
  <c r="Z712" i="1"/>
  <c r="AB712" i="1" s="1"/>
  <c r="Y710" i="1"/>
  <c r="AA710" i="1"/>
  <c r="Z710" i="1"/>
  <c r="AB710" i="1" s="1"/>
  <c r="Y708" i="1"/>
  <c r="AA708" i="1"/>
  <c r="Z708" i="1"/>
  <c r="AB708" i="1" s="1"/>
  <c r="Y706" i="1"/>
  <c r="AA706" i="1"/>
  <c r="Z706" i="1"/>
  <c r="AB706" i="1" s="1"/>
  <c r="Y704" i="1"/>
  <c r="AA704" i="1"/>
  <c r="Z704" i="1"/>
  <c r="AB704" i="1" s="1"/>
  <c r="Y702" i="1"/>
  <c r="AA702" i="1"/>
  <c r="Z702" i="1"/>
  <c r="AB702" i="1" s="1"/>
  <c r="Y700" i="1"/>
  <c r="AA700" i="1"/>
  <c r="Z700" i="1"/>
  <c r="AB700" i="1" s="1"/>
  <c r="Y698" i="1"/>
  <c r="AA698" i="1"/>
  <c r="Z698" i="1"/>
  <c r="AB698" i="1" s="1"/>
  <c r="Y690" i="1"/>
  <c r="AA690" i="1"/>
  <c r="Z690" i="1"/>
  <c r="AB690" i="1" s="1"/>
  <c r="Y682" i="1"/>
  <c r="AA682" i="1"/>
  <c r="Z682" i="1"/>
  <c r="AB682" i="1" s="1"/>
  <c r="Y674" i="1"/>
  <c r="AA674" i="1"/>
  <c r="Z674" i="1"/>
  <c r="AB674" i="1" s="1"/>
  <c r="X849" i="1"/>
  <c r="Y666" i="1"/>
  <c r="AA666" i="1"/>
  <c r="Z666" i="1"/>
  <c r="AB666" i="1" s="1"/>
  <c r="Y650" i="1"/>
  <c r="AA650" i="1"/>
  <c r="Z650" i="1"/>
  <c r="AB650" i="1" s="1"/>
  <c r="Z612" i="1"/>
  <c r="AB612" i="1" s="1"/>
  <c r="Y612" i="1"/>
  <c r="AA612" i="1"/>
  <c r="P356" i="1"/>
  <c r="X476" i="1" s="1"/>
  <c r="P340" i="1"/>
  <c r="X460" i="1" s="1"/>
  <c r="P324" i="1"/>
  <c r="P308" i="1"/>
  <c r="X428" i="1" s="1"/>
  <c r="P292" i="1"/>
  <c r="P276" i="1"/>
  <c r="P260" i="1"/>
  <c r="P244" i="1"/>
  <c r="P422" i="1"/>
  <c r="X422" i="1" s="1"/>
  <c r="P404" i="1"/>
  <c r="X404" i="1" s="1"/>
  <c r="P388" i="1"/>
  <c r="X388" i="1" s="1"/>
  <c r="P372" i="1"/>
  <c r="X372" i="1" s="1"/>
  <c r="P357" i="1"/>
  <c r="X477" i="1" s="1"/>
  <c r="P341" i="1"/>
  <c r="X461" i="1" s="1"/>
  <c r="P325" i="1"/>
  <c r="P309" i="1"/>
  <c r="P293" i="1"/>
  <c r="P277" i="1"/>
  <c r="P261" i="1"/>
  <c r="P245" i="1"/>
  <c r="P425" i="1"/>
  <c r="X425" i="1" s="1"/>
  <c r="P409" i="1"/>
  <c r="X409" i="1" s="1"/>
  <c r="P393" i="1"/>
  <c r="X393" i="1" s="1"/>
  <c r="P377" i="1"/>
  <c r="X377" i="1" s="1"/>
  <c r="P241" i="1"/>
  <c r="X241" i="1" s="1"/>
  <c r="X231" i="1"/>
  <c r="AA227" i="1"/>
  <c r="Z227" i="1"/>
  <c r="AB227" i="1" s="1"/>
  <c r="Y227" i="1"/>
  <c r="AA223" i="1"/>
  <c r="Z223" i="1"/>
  <c r="AB223" i="1" s="1"/>
  <c r="Y223" i="1"/>
  <c r="AA219" i="1"/>
  <c r="Z219" i="1"/>
  <c r="AB219" i="1" s="1"/>
  <c r="Y219" i="1"/>
  <c r="AA215" i="1"/>
  <c r="Z215" i="1"/>
  <c r="AB215" i="1" s="1"/>
  <c r="Y215" i="1"/>
  <c r="AA211" i="1"/>
  <c r="Z211" i="1"/>
  <c r="AB211" i="1" s="1"/>
  <c r="Y211" i="1"/>
  <c r="AA207" i="1"/>
  <c r="Z207" i="1"/>
  <c r="AB207" i="1" s="1"/>
  <c r="Y207" i="1"/>
  <c r="AA203" i="1"/>
  <c r="Z203" i="1"/>
  <c r="AB203" i="1" s="1"/>
  <c r="Y203" i="1"/>
  <c r="AA199" i="1"/>
  <c r="Z199" i="1"/>
  <c r="AB199" i="1" s="1"/>
  <c r="Y199" i="1"/>
  <c r="AA195" i="1"/>
  <c r="Z195" i="1"/>
  <c r="AB195" i="1" s="1"/>
  <c r="Y195" i="1"/>
  <c r="AA191" i="1"/>
  <c r="Z191" i="1"/>
  <c r="AB191" i="1" s="1"/>
  <c r="Y191" i="1"/>
  <c r="AA187" i="1"/>
  <c r="Z187" i="1"/>
  <c r="AB187" i="1" s="1"/>
  <c r="Y187" i="1"/>
  <c r="AA183" i="1"/>
  <c r="Z183" i="1"/>
  <c r="AB183" i="1" s="1"/>
  <c r="Y183" i="1"/>
  <c r="AA179" i="1"/>
  <c r="Z179" i="1"/>
  <c r="AB179" i="1" s="1"/>
  <c r="Y179" i="1"/>
  <c r="AA175" i="1"/>
  <c r="Z175" i="1"/>
  <c r="AB175" i="1" s="1"/>
  <c r="Y175" i="1"/>
  <c r="X171" i="1"/>
  <c r="AA167" i="1"/>
  <c r="Z167" i="1"/>
  <c r="AB167" i="1" s="1"/>
  <c r="Y167" i="1"/>
  <c r="AA159" i="1"/>
  <c r="Z159" i="1"/>
  <c r="AB159" i="1" s="1"/>
  <c r="Y159" i="1"/>
  <c r="AA155" i="1"/>
  <c r="Z155" i="1"/>
  <c r="AB155" i="1" s="1"/>
  <c r="Y155" i="1"/>
  <c r="AA151" i="1"/>
  <c r="Z151" i="1"/>
  <c r="AB151" i="1" s="1"/>
  <c r="Y151" i="1"/>
  <c r="Z147" i="1"/>
  <c r="AB147" i="1" s="1"/>
  <c r="X143" i="1"/>
  <c r="AA139" i="1"/>
  <c r="Z139" i="1"/>
  <c r="AB139" i="1" s="1"/>
  <c r="Y139" i="1"/>
  <c r="AA135" i="1"/>
  <c r="Z135" i="1"/>
  <c r="AB135" i="1" s="1"/>
  <c r="Y135" i="1"/>
  <c r="AA131" i="1"/>
  <c r="Z131" i="1"/>
  <c r="AB131" i="1" s="1"/>
  <c r="Y131" i="1"/>
  <c r="AA127" i="1"/>
  <c r="Z127" i="1"/>
  <c r="AB127" i="1" s="1"/>
  <c r="Y127" i="1"/>
  <c r="AA123" i="1"/>
  <c r="Z123" i="1"/>
  <c r="AB123" i="1" s="1"/>
  <c r="Y123" i="1"/>
  <c r="Y410" i="1"/>
  <c r="AA410" i="1"/>
  <c r="Z410" i="1"/>
  <c r="AB410" i="1" s="1"/>
  <c r="Y394" i="1"/>
  <c r="AA394" i="1"/>
  <c r="Z394" i="1"/>
  <c r="AB394" i="1" s="1"/>
  <c r="Y378" i="1"/>
  <c r="AA378" i="1"/>
  <c r="Z378" i="1"/>
  <c r="AB378" i="1" s="1"/>
  <c r="Y362" i="1"/>
  <c r="AA362" i="1"/>
  <c r="Z362" i="1"/>
  <c r="AB362" i="1" s="1"/>
  <c r="AA147" i="1" l="1"/>
  <c r="Z122" i="1"/>
  <c r="AB122" i="1" s="1"/>
  <c r="Z154" i="1"/>
  <c r="AB154" i="1" s="1"/>
  <c r="Z149" i="1"/>
  <c r="AB149" i="1" s="1"/>
  <c r="Y144" i="1"/>
  <c r="AA149" i="1"/>
  <c r="Z144" i="1"/>
  <c r="AB144" i="1" s="1"/>
  <c r="Z176" i="1"/>
  <c r="AB176" i="1" s="1"/>
  <c r="Z173" i="1"/>
  <c r="AB173" i="1" s="1"/>
  <c r="Z181" i="1"/>
  <c r="AB181" i="1" s="1"/>
  <c r="Y176" i="1"/>
  <c r="Y173" i="1"/>
  <c r="Z461" i="1"/>
  <c r="AB461" i="1" s="1"/>
  <c r="Y461" i="1"/>
  <c r="AA461" i="1"/>
  <c r="Z460" i="1"/>
  <c r="AB460" i="1" s="1"/>
  <c r="Y460" i="1"/>
  <c r="AA460" i="1"/>
  <c r="Z432" i="1"/>
  <c r="AB432" i="1" s="1"/>
  <c r="Y432" i="1"/>
  <c r="AA432" i="1"/>
  <c r="Z456" i="1"/>
  <c r="AB456" i="1" s="1"/>
  <c r="Y456" i="1"/>
  <c r="AA456" i="1"/>
  <c r="AA128" i="1"/>
  <c r="Z128" i="1"/>
  <c r="AB128" i="1" s="1"/>
  <c r="Y128" i="1"/>
  <c r="Z424" i="1"/>
  <c r="AB424" i="1" s="1"/>
  <c r="Y424" i="1"/>
  <c r="AA424" i="1"/>
  <c r="Z428" i="1"/>
  <c r="AB428" i="1" s="1"/>
  <c r="Y428" i="1"/>
  <c r="AA428" i="1"/>
  <c r="Z481" i="1"/>
  <c r="AB481" i="1" s="1"/>
  <c r="Y481" i="1"/>
  <c r="AA481" i="1"/>
  <c r="Z477" i="1"/>
  <c r="AB477" i="1" s="1"/>
  <c r="Y477" i="1"/>
  <c r="AA477" i="1"/>
  <c r="Z476" i="1"/>
  <c r="AB476" i="1" s="1"/>
  <c r="Y476" i="1"/>
  <c r="AA476" i="1"/>
  <c r="Z480" i="1"/>
  <c r="AB480" i="1" s="1"/>
  <c r="Y480" i="1"/>
  <c r="AA480" i="1"/>
  <c r="Z449" i="1"/>
  <c r="AB449" i="1" s="1"/>
  <c r="Y449" i="1"/>
  <c r="AA449" i="1"/>
  <c r="Z464" i="1"/>
  <c r="AB464" i="1" s="1"/>
  <c r="Y464" i="1"/>
  <c r="AA464" i="1"/>
  <c r="Z452" i="1"/>
  <c r="AB452" i="1" s="1"/>
  <c r="Y452" i="1"/>
  <c r="AA452" i="1"/>
  <c r="AA192" i="1"/>
  <c r="Z192" i="1"/>
  <c r="AB192" i="1" s="1"/>
  <c r="Y192" i="1"/>
  <c r="AA224" i="1"/>
  <c r="Z224" i="1"/>
  <c r="AB224" i="1" s="1"/>
  <c r="Y224" i="1"/>
  <c r="Y233" i="1"/>
  <c r="AA233" i="1"/>
  <c r="Z233" i="1"/>
  <c r="AB233" i="1" s="1"/>
  <c r="Z453" i="1"/>
  <c r="AB453" i="1" s="1"/>
  <c r="Y453" i="1"/>
  <c r="AA453" i="1"/>
  <c r="Z457" i="1"/>
  <c r="AB457" i="1" s="1"/>
  <c r="Y457" i="1"/>
  <c r="AA457" i="1"/>
  <c r="Z465" i="1"/>
  <c r="AB465" i="1" s="1"/>
  <c r="Y465" i="1"/>
  <c r="AA465" i="1"/>
  <c r="Z469" i="1"/>
  <c r="AB469" i="1" s="1"/>
  <c r="Y469" i="1"/>
  <c r="AA469" i="1"/>
  <c r="Y617" i="1"/>
  <c r="AA617" i="1"/>
  <c r="Z617" i="1"/>
  <c r="AB617" i="1" s="1"/>
  <c r="Y644" i="1"/>
  <c r="AA644" i="1"/>
  <c r="Z644" i="1"/>
  <c r="AB644" i="1" s="1"/>
  <c r="AA611" i="1"/>
  <c r="Z611" i="1"/>
  <c r="AB611" i="1" s="1"/>
  <c r="Y611" i="1"/>
  <c r="AA641" i="1"/>
  <c r="Z641" i="1"/>
  <c r="AB641" i="1" s="1"/>
  <c r="Y641" i="1"/>
  <c r="AA865" i="1"/>
  <c r="Z865" i="1"/>
  <c r="AB865" i="1" s="1"/>
  <c r="Y865" i="1"/>
  <c r="AA918" i="1"/>
  <c r="Z918" i="1"/>
  <c r="AB918" i="1" s="1"/>
  <c r="Y918" i="1"/>
  <c r="AA963" i="1"/>
  <c r="Y963" i="1"/>
  <c r="Z963" i="1"/>
  <c r="AB963" i="1" s="1"/>
  <c r="Z986" i="1"/>
  <c r="AB986" i="1" s="1"/>
  <c r="Y986" i="1"/>
  <c r="AA986" i="1"/>
  <c r="X1217" i="1"/>
  <c r="X1337" i="1"/>
  <c r="AA1277" i="1"/>
  <c r="Z1277" i="1"/>
  <c r="AB1277" i="1" s="1"/>
  <c r="Y1277" i="1"/>
  <c r="Z1315" i="1"/>
  <c r="AB1315" i="1" s="1"/>
  <c r="Y1315" i="1"/>
  <c r="AA1315" i="1"/>
  <c r="AA1271" i="1"/>
  <c r="Z1271" i="1"/>
  <c r="AB1271" i="1" s="1"/>
  <c r="Y1271" i="1"/>
  <c r="AA1268" i="1"/>
  <c r="Z1268" i="1"/>
  <c r="AB1268" i="1" s="1"/>
  <c r="Y1268" i="1"/>
  <c r="Y1400" i="1"/>
  <c r="AA1400" i="1"/>
  <c r="Z1400" i="1"/>
  <c r="AB1400" i="1" s="1"/>
  <c r="Z1506" i="1"/>
  <c r="AB1506" i="1" s="1"/>
  <c r="Y1506" i="1"/>
  <c r="AA1506" i="1"/>
  <c r="Y1518" i="1"/>
  <c r="AA1518" i="1"/>
  <c r="Z1518" i="1"/>
  <c r="AB1518" i="1" s="1"/>
  <c r="Z1326" i="1"/>
  <c r="AB1326" i="1" s="1"/>
  <c r="Y1326" i="1"/>
  <c r="AA1326" i="1"/>
  <c r="Z1398" i="1"/>
  <c r="AB1398" i="1" s="1"/>
  <c r="Y1398" i="1"/>
  <c r="AA1398" i="1"/>
  <c r="AA1349" i="1"/>
  <c r="Z1349" i="1"/>
  <c r="AB1349" i="1" s="1"/>
  <c r="Y1349" i="1"/>
  <c r="Z436" i="1"/>
  <c r="AB436" i="1" s="1"/>
  <c r="Y436" i="1"/>
  <c r="AA436" i="1"/>
  <c r="Y389" i="1"/>
  <c r="AA389" i="1"/>
  <c r="Z389" i="1"/>
  <c r="AB389" i="1" s="1"/>
  <c r="X400" i="1"/>
  <c r="Y379" i="1"/>
  <c r="AA379" i="1"/>
  <c r="Z379" i="1"/>
  <c r="AB379" i="1" s="1"/>
  <c r="Y411" i="1"/>
  <c r="AA411" i="1"/>
  <c r="Z411" i="1"/>
  <c r="AB411" i="1" s="1"/>
  <c r="Y668" i="1"/>
  <c r="AA668" i="1"/>
  <c r="Z668" i="1"/>
  <c r="AB668" i="1" s="1"/>
  <c r="AA619" i="1"/>
  <c r="Z619" i="1"/>
  <c r="AB619" i="1" s="1"/>
  <c r="Y619" i="1"/>
  <c r="AA879" i="1"/>
  <c r="Y879" i="1"/>
  <c r="Z879" i="1"/>
  <c r="AB879" i="1" s="1"/>
  <c r="X999" i="1"/>
  <c r="Y1069" i="1"/>
  <c r="Z1069" i="1"/>
  <c r="AB1069" i="1" s="1"/>
  <c r="AA1069" i="1"/>
  <c r="X1522" i="1"/>
  <c r="AA133" i="1"/>
  <c r="Z133" i="1"/>
  <c r="AB133" i="1" s="1"/>
  <c r="Y133" i="1"/>
  <c r="AA197" i="1"/>
  <c r="Z197" i="1"/>
  <c r="AB197" i="1" s="1"/>
  <c r="Y197" i="1"/>
  <c r="AA213" i="1"/>
  <c r="Z213" i="1"/>
  <c r="AB213" i="1" s="1"/>
  <c r="Y213" i="1"/>
  <c r="X385" i="1"/>
  <c r="X380" i="1"/>
  <c r="X412" i="1"/>
  <c r="Y707" i="1"/>
  <c r="AA707" i="1"/>
  <c r="Z707" i="1"/>
  <c r="AB707" i="1" s="1"/>
  <c r="AA610" i="1"/>
  <c r="Z610" i="1"/>
  <c r="AB610" i="1" s="1"/>
  <c r="Y610" i="1"/>
  <c r="Y645" i="1"/>
  <c r="AA645" i="1"/>
  <c r="Z645" i="1"/>
  <c r="AB645" i="1" s="1"/>
  <c r="Y661" i="1"/>
  <c r="AA661" i="1"/>
  <c r="Z661" i="1"/>
  <c r="AB661" i="1" s="1"/>
  <c r="AA972" i="1"/>
  <c r="Z972" i="1"/>
  <c r="AB972" i="1" s="1"/>
  <c r="Y972" i="1"/>
  <c r="Y1015" i="1"/>
  <c r="AA1015" i="1"/>
  <c r="Z1015" i="1"/>
  <c r="AB1015" i="1" s="1"/>
  <c r="X930" i="1"/>
  <c r="X1050" i="1"/>
  <c r="AA946" i="1"/>
  <c r="Z946" i="1"/>
  <c r="AB946" i="1" s="1"/>
  <c r="Y946" i="1"/>
  <c r="AA962" i="1"/>
  <c r="Z962" i="1"/>
  <c r="AB962" i="1" s="1"/>
  <c r="Y962" i="1"/>
  <c r="Y1021" i="1"/>
  <c r="AA1021" i="1"/>
  <c r="Z1021" i="1"/>
  <c r="AB1021" i="1" s="1"/>
  <c r="AA1044" i="1"/>
  <c r="Y1044" i="1"/>
  <c r="Z1044" i="1"/>
  <c r="AB1044" i="1" s="1"/>
  <c r="AA1207" i="1"/>
  <c r="Z1207" i="1"/>
  <c r="AB1207" i="1" s="1"/>
  <c r="Y1207" i="1"/>
  <c r="Y1220" i="1"/>
  <c r="AA1220" i="1"/>
  <c r="Z1220" i="1"/>
  <c r="AB1220" i="1" s="1"/>
  <c r="Y1287" i="1"/>
  <c r="AA1287" i="1"/>
  <c r="Z1287" i="1"/>
  <c r="AB1287" i="1" s="1"/>
  <c r="AA1428" i="1"/>
  <c r="Z1428" i="1"/>
  <c r="AB1428" i="1" s="1"/>
  <c r="Y1428" i="1"/>
  <c r="Z418" i="1"/>
  <c r="AB418" i="1" s="1"/>
  <c r="Y418" i="1"/>
  <c r="AA418" i="1"/>
  <c r="Y387" i="1"/>
  <c r="AA387" i="1"/>
  <c r="Z387" i="1"/>
  <c r="AB387" i="1" s="1"/>
  <c r="AA634" i="1"/>
  <c r="Y634" i="1"/>
  <c r="Z634" i="1"/>
  <c r="AB634" i="1" s="1"/>
  <c r="AA633" i="1"/>
  <c r="Z633" i="1"/>
  <c r="AB633" i="1" s="1"/>
  <c r="Y633" i="1"/>
  <c r="X1286" i="1"/>
  <c r="X1406" i="1"/>
  <c r="AA1308" i="1"/>
  <c r="Y1308" i="1"/>
  <c r="Z1308" i="1"/>
  <c r="AB1308" i="1" s="1"/>
  <c r="Y377" i="1"/>
  <c r="AA377" i="1"/>
  <c r="Z377" i="1"/>
  <c r="AB377" i="1" s="1"/>
  <c r="Y372" i="1"/>
  <c r="Z372" i="1"/>
  <c r="AB372" i="1" s="1"/>
  <c r="AA372" i="1"/>
  <c r="Y649" i="1"/>
  <c r="AA649" i="1"/>
  <c r="Z649" i="1"/>
  <c r="AB649" i="1" s="1"/>
  <c r="X926" i="1"/>
  <c r="X1046" i="1"/>
  <c r="AA958" i="1"/>
  <c r="Z958" i="1"/>
  <c r="AB958" i="1" s="1"/>
  <c r="Y958" i="1"/>
  <c r="AA1058" i="1"/>
  <c r="Z1058" i="1"/>
  <c r="AB1058" i="1" s="1"/>
  <c r="Y1058" i="1"/>
  <c r="AA1322" i="1"/>
  <c r="Z1322" i="1"/>
  <c r="AB1322" i="1" s="1"/>
  <c r="Y1322" i="1"/>
  <c r="Y1318" i="1"/>
  <c r="AA1318" i="1"/>
  <c r="Z1318" i="1"/>
  <c r="AB1318" i="1" s="1"/>
  <c r="Z445" i="1"/>
  <c r="AB445" i="1" s="1"/>
  <c r="Y445" i="1"/>
  <c r="AA445" i="1"/>
  <c r="Y241" i="1"/>
  <c r="AA241" i="1"/>
  <c r="Z241" i="1"/>
  <c r="AB241" i="1" s="1"/>
  <c r="Y393" i="1"/>
  <c r="AA393" i="1"/>
  <c r="Z393" i="1"/>
  <c r="AB393" i="1" s="1"/>
  <c r="Y388" i="1"/>
  <c r="Z388" i="1"/>
  <c r="AB388" i="1" s="1"/>
  <c r="AA388" i="1"/>
  <c r="AA602" i="1"/>
  <c r="Z602" i="1"/>
  <c r="AB602" i="1" s="1"/>
  <c r="Y602" i="1"/>
  <c r="Y657" i="1"/>
  <c r="AA657" i="1"/>
  <c r="Z657" i="1"/>
  <c r="AB657" i="1" s="1"/>
  <c r="AA858" i="1"/>
  <c r="Y858" i="1"/>
  <c r="Z858" i="1"/>
  <c r="AB858" i="1" s="1"/>
  <c r="X934" i="1"/>
  <c r="X1054" i="1"/>
  <c r="AA950" i="1"/>
  <c r="Z950" i="1"/>
  <c r="AB950" i="1" s="1"/>
  <c r="Y950" i="1"/>
  <c r="AA966" i="1"/>
  <c r="Z966" i="1"/>
  <c r="AB966" i="1" s="1"/>
  <c r="Y966" i="1"/>
  <c r="Z982" i="1"/>
  <c r="AB982" i="1" s="1"/>
  <c r="Y982" i="1"/>
  <c r="AA982" i="1"/>
  <c r="AA1052" i="1"/>
  <c r="Y1052" i="1"/>
  <c r="Z1052" i="1"/>
  <c r="AB1052" i="1" s="1"/>
  <c r="Y1074" i="1"/>
  <c r="Z1074" i="1"/>
  <c r="AB1074" i="1" s="1"/>
  <c r="AA1074" i="1"/>
  <c r="Y1515" i="1"/>
  <c r="AA1515" i="1"/>
  <c r="Z1515" i="1"/>
  <c r="AB1515" i="1" s="1"/>
  <c r="AA1340" i="1"/>
  <c r="Z1340" i="1"/>
  <c r="AB1340" i="1" s="1"/>
  <c r="Y1340" i="1"/>
  <c r="Y1376" i="1"/>
  <c r="AA1376" i="1"/>
  <c r="Z1376" i="1"/>
  <c r="AB1376" i="1" s="1"/>
  <c r="AA1388" i="1"/>
  <c r="Z1388" i="1"/>
  <c r="AB1388" i="1" s="1"/>
  <c r="Y1388" i="1"/>
  <c r="Y1402" i="1"/>
  <c r="AA1402" i="1"/>
  <c r="Z1402" i="1"/>
  <c r="AB1402" i="1" s="1"/>
  <c r="Z420" i="1"/>
  <c r="AB420" i="1" s="1"/>
  <c r="Y420" i="1"/>
  <c r="AA420" i="1"/>
  <c r="Y656" i="1"/>
  <c r="AA656" i="1"/>
  <c r="Z656" i="1"/>
  <c r="AB656" i="1" s="1"/>
  <c r="AA621" i="1"/>
  <c r="Z621" i="1"/>
  <c r="AB621" i="1" s="1"/>
  <c r="Y621" i="1"/>
  <c r="AA874" i="1"/>
  <c r="Y874" i="1"/>
  <c r="Z874" i="1"/>
  <c r="AB874" i="1" s="1"/>
  <c r="Z990" i="1"/>
  <c r="AB990" i="1" s="1"/>
  <c r="Y990" i="1"/>
  <c r="AA990" i="1"/>
  <c r="X994" i="1"/>
  <c r="AA921" i="1"/>
  <c r="Z921" i="1"/>
  <c r="AB921" i="1" s="1"/>
  <c r="Y921" i="1"/>
  <c r="Y1517" i="1"/>
  <c r="AA1517" i="1"/>
  <c r="Z1517" i="1"/>
  <c r="AB1517" i="1" s="1"/>
  <c r="X1401" i="1"/>
  <c r="X1264" i="1"/>
  <c r="X381" i="1"/>
  <c r="X413" i="1"/>
  <c r="Z473" i="1"/>
  <c r="AB473" i="1" s="1"/>
  <c r="Y473" i="1"/>
  <c r="AA473" i="1"/>
  <c r="Y376" i="1"/>
  <c r="Z376" i="1"/>
  <c r="AB376" i="1" s="1"/>
  <c r="AA376" i="1"/>
  <c r="Y408" i="1"/>
  <c r="Z408" i="1"/>
  <c r="AB408" i="1" s="1"/>
  <c r="AA408" i="1"/>
  <c r="Y235" i="1"/>
  <c r="AA235" i="1"/>
  <c r="Z235" i="1"/>
  <c r="AB235" i="1" s="1"/>
  <c r="Y375" i="1"/>
  <c r="AA375" i="1"/>
  <c r="Z375" i="1"/>
  <c r="AB375" i="1" s="1"/>
  <c r="Y391" i="1"/>
  <c r="AA391" i="1"/>
  <c r="Z391" i="1"/>
  <c r="AB391" i="1" s="1"/>
  <c r="Y407" i="1"/>
  <c r="AA407" i="1"/>
  <c r="Z407" i="1"/>
  <c r="AB407" i="1" s="1"/>
  <c r="AA622" i="1"/>
  <c r="Y622" i="1"/>
  <c r="Z622" i="1"/>
  <c r="AB622" i="1" s="1"/>
  <c r="AA638" i="1"/>
  <c r="Y638" i="1"/>
  <c r="Z638" i="1"/>
  <c r="AB638" i="1" s="1"/>
  <c r="AA870" i="1"/>
  <c r="Y870" i="1"/>
  <c r="Z870" i="1"/>
  <c r="AB870" i="1" s="1"/>
  <c r="AA1027" i="1"/>
  <c r="Z1027" i="1"/>
  <c r="AB1027" i="1" s="1"/>
  <c r="Y1027" i="1"/>
  <c r="AA1266" i="1"/>
  <c r="Z1266" i="1"/>
  <c r="AB1266" i="1" s="1"/>
  <c r="Y1266" i="1"/>
  <c r="Y1215" i="1"/>
  <c r="AA1215" i="1"/>
  <c r="Z1215" i="1"/>
  <c r="AB1215" i="1" s="1"/>
  <c r="Z1348" i="1"/>
  <c r="AB1348" i="1" s="1"/>
  <c r="Y1348" i="1"/>
  <c r="AA1348" i="1"/>
  <c r="AA1366" i="1"/>
  <c r="Z1366" i="1"/>
  <c r="AB1366" i="1" s="1"/>
  <c r="Y1366" i="1"/>
  <c r="AA1292" i="1"/>
  <c r="Z1292" i="1"/>
  <c r="AB1292" i="1" s="1"/>
  <c r="Y1292" i="1"/>
  <c r="X1390" i="1"/>
  <c r="X1510" i="1"/>
  <c r="AA1446" i="1"/>
  <c r="Z1446" i="1"/>
  <c r="AB1446" i="1" s="1"/>
  <c r="Y1446" i="1"/>
  <c r="Z1508" i="1"/>
  <c r="AB1508" i="1" s="1"/>
  <c r="Y1508" i="1"/>
  <c r="AA1508" i="1"/>
  <c r="Z1353" i="1"/>
  <c r="AB1353" i="1" s="1"/>
  <c r="Y1353" i="1"/>
  <c r="AA1353" i="1"/>
  <c r="X1335" i="1"/>
  <c r="X1455" i="1"/>
  <c r="Z1394" i="1"/>
  <c r="AB1394" i="1" s="1"/>
  <c r="Y1394" i="1"/>
  <c r="AA1394" i="1"/>
  <c r="Z440" i="1"/>
  <c r="AB440" i="1" s="1"/>
  <c r="Y440" i="1"/>
  <c r="AA440" i="1"/>
  <c r="Z421" i="1"/>
  <c r="AB421" i="1" s="1"/>
  <c r="Y421" i="1"/>
  <c r="AA421" i="1"/>
  <c r="Z468" i="1"/>
  <c r="AB468" i="1" s="1"/>
  <c r="Y468" i="1"/>
  <c r="AA468" i="1"/>
  <c r="AA642" i="1"/>
  <c r="Y642" i="1"/>
  <c r="Z642" i="1"/>
  <c r="AB642" i="1" s="1"/>
  <c r="AA862" i="1"/>
  <c r="Y862" i="1"/>
  <c r="Z862" i="1"/>
  <c r="AB862" i="1" s="1"/>
  <c r="AA1040" i="1"/>
  <c r="Y1040" i="1"/>
  <c r="Z1040" i="1"/>
  <c r="AB1040" i="1" s="1"/>
  <c r="Y1065" i="1"/>
  <c r="AA1065" i="1"/>
  <c r="Z1065" i="1"/>
  <c r="AB1065" i="1" s="1"/>
  <c r="Y1222" i="1"/>
  <c r="AA1222" i="1"/>
  <c r="Z1222" i="1"/>
  <c r="AB1222" i="1" s="1"/>
  <c r="Z1430" i="1"/>
  <c r="AB1430" i="1" s="1"/>
  <c r="Y1430" i="1"/>
  <c r="AA1430" i="1"/>
  <c r="AA137" i="1"/>
  <c r="Z137" i="1"/>
  <c r="AB137" i="1" s="1"/>
  <c r="Y137" i="1"/>
  <c r="AA145" i="1"/>
  <c r="Z145" i="1"/>
  <c r="AB145" i="1" s="1"/>
  <c r="Y145" i="1"/>
  <c r="Z430" i="1"/>
  <c r="AB430" i="1" s="1"/>
  <c r="Y430" i="1"/>
  <c r="AA430" i="1"/>
  <c r="Z847" i="1"/>
  <c r="AB847" i="1" s="1"/>
  <c r="Y847" i="1"/>
  <c r="AA847" i="1"/>
  <c r="Y664" i="1"/>
  <c r="AA664" i="1"/>
  <c r="Z664" i="1"/>
  <c r="AB664" i="1" s="1"/>
  <c r="AA629" i="1"/>
  <c r="Z629" i="1"/>
  <c r="AB629" i="1" s="1"/>
  <c r="Y629" i="1"/>
  <c r="AA884" i="1"/>
  <c r="Z884" i="1"/>
  <c r="AB884" i="1" s="1"/>
  <c r="Y884" i="1"/>
  <c r="AA956" i="1"/>
  <c r="Z956" i="1"/>
  <c r="AB956" i="1" s="1"/>
  <c r="Y956" i="1"/>
  <c r="AA1024" i="1"/>
  <c r="Y1024" i="1"/>
  <c r="Z1024" i="1"/>
  <c r="AB1024" i="1" s="1"/>
  <c r="X978" i="1"/>
  <c r="Y1514" i="1"/>
  <c r="AA1514" i="1"/>
  <c r="Z1514" i="1"/>
  <c r="AB1514" i="1" s="1"/>
  <c r="AA1521" i="1"/>
  <c r="Z1521" i="1"/>
  <c r="AB1521" i="1" s="1"/>
  <c r="Y1521" i="1"/>
  <c r="X405" i="1"/>
  <c r="Y409" i="1"/>
  <c r="AA409" i="1"/>
  <c r="Z409" i="1"/>
  <c r="AB409" i="1" s="1"/>
  <c r="Y404" i="1"/>
  <c r="Z404" i="1"/>
  <c r="AB404" i="1" s="1"/>
  <c r="AA404" i="1"/>
  <c r="Z849" i="1"/>
  <c r="AB849" i="1" s="1"/>
  <c r="Y849" i="1"/>
  <c r="AA849" i="1"/>
  <c r="AA942" i="1"/>
  <c r="Z942" i="1"/>
  <c r="AB942" i="1" s="1"/>
  <c r="Y942" i="1"/>
  <c r="Y1009" i="1"/>
  <c r="AA1009" i="1"/>
  <c r="Z1009" i="1"/>
  <c r="AB1009" i="1" s="1"/>
  <c r="X1078" i="1"/>
  <c r="X1213" i="1"/>
  <c r="X1333" i="1"/>
  <c r="Y1214" i="1"/>
  <c r="Z1214" i="1"/>
  <c r="AB1214" i="1" s="1"/>
  <c r="AA1214" i="1"/>
  <c r="Z437" i="1"/>
  <c r="AB437" i="1" s="1"/>
  <c r="Y437" i="1"/>
  <c r="AA437" i="1"/>
  <c r="AA124" i="1"/>
  <c r="Z124" i="1"/>
  <c r="AB124" i="1" s="1"/>
  <c r="Y124" i="1"/>
  <c r="AA156" i="1"/>
  <c r="Z156" i="1"/>
  <c r="AB156" i="1" s="1"/>
  <c r="Y156" i="1"/>
  <c r="Y660" i="1"/>
  <c r="AA660" i="1"/>
  <c r="Z660" i="1"/>
  <c r="AB660" i="1" s="1"/>
  <c r="Y1008" i="1"/>
  <c r="AA1008" i="1"/>
  <c r="Z1008" i="1"/>
  <c r="AB1008" i="1" s="1"/>
  <c r="AA1265" i="1"/>
  <c r="Y1265" i="1"/>
  <c r="Z1265" i="1"/>
  <c r="AB1265" i="1" s="1"/>
  <c r="Z1281" i="1"/>
  <c r="AB1281" i="1" s="1"/>
  <c r="Y1281" i="1"/>
  <c r="AA1281" i="1"/>
  <c r="X1334" i="1"/>
  <c r="X1454" i="1"/>
  <c r="AA1460" i="1"/>
  <c r="Z1460" i="1"/>
  <c r="AB1460" i="1" s="1"/>
  <c r="Y1460" i="1"/>
  <c r="Z416" i="1"/>
  <c r="AB416" i="1" s="1"/>
  <c r="Y416" i="1"/>
  <c r="AA416" i="1"/>
  <c r="Y237" i="1"/>
  <c r="AA237" i="1"/>
  <c r="Z237" i="1"/>
  <c r="AB237" i="1" s="1"/>
  <c r="Z472" i="1"/>
  <c r="AB472" i="1" s="1"/>
  <c r="Y472" i="1"/>
  <c r="AA472" i="1"/>
  <c r="X368" i="1"/>
  <c r="Y395" i="1"/>
  <c r="AA395" i="1"/>
  <c r="Z395" i="1"/>
  <c r="AB395" i="1" s="1"/>
  <c r="X1203" i="1"/>
  <c r="X1323" i="1"/>
  <c r="Y1262" i="1"/>
  <c r="AA1262" i="1"/>
  <c r="Z1262" i="1"/>
  <c r="AB1262" i="1" s="1"/>
  <c r="AA125" i="1"/>
  <c r="Z125" i="1"/>
  <c r="AB125" i="1" s="1"/>
  <c r="Y125" i="1"/>
  <c r="Y369" i="1"/>
  <c r="AA369" i="1"/>
  <c r="Z369" i="1"/>
  <c r="AB369" i="1" s="1"/>
  <c r="Y236" i="1"/>
  <c r="Z236" i="1"/>
  <c r="AB236" i="1" s="1"/>
  <c r="AA236" i="1"/>
  <c r="Y396" i="1"/>
  <c r="Z396" i="1"/>
  <c r="AB396" i="1" s="1"/>
  <c r="AA396" i="1"/>
  <c r="Y699" i="1"/>
  <c r="AA699" i="1"/>
  <c r="Z699" i="1"/>
  <c r="AB699" i="1" s="1"/>
  <c r="Y715" i="1"/>
  <c r="AA715" i="1"/>
  <c r="Z715" i="1"/>
  <c r="AB715" i="1" s="1"/>
  <c r="Z855" i="1"/>
  <c r="AB855" i="1" s="1"/>
  <c r="Y855" i="1"/>
  <c r="AA855" i="1"/>
  <c r="Y653" i="1"/>
  <c r="AA653" i="1"/>
  <c r="Z653" i="1"/>
  <c r="AB653" i="1" s="1"/>
  <c r="Y669" i="1"/>
  <c r="AA669" i="1"/>
  <c r="Z669" i="1"/>
  <c r="AB669" i="1" s="1"/>
  <c r="AA892" i="1"/>
  <c r="Z892" i="1"/>
  <c r="AB892" i="1" s="1"/>
  <c r="Y892" i="1"/>
  <c r="AA919" i="1"/>
  <c r="Z919" i="1"/>
  <c r="AB919" i="1" s="1"/>
  <c r="Y919" i="1"/>
  <c r="X922" i="1"/>
  <c r="X1042" i="1"/>
  <c r="AA938" i="1"/>
  <c r="Z938" i="1"/>
  <c r="AB938" i="1" s="1"/>
  <c r="Y938" i="1"/>
  <c r="AA954" i="1"/>
  <c r="Z954" i="1"/>
  <c r="AB954" i="1" s="1"/>
  <c r="Y954" i="1"/>
  <c r="AA970" i="1"/>
  <c r="Z970" i="1"/>
  <c r="AB970" i="1" s="1"/>
  <c r="Y970" i="1"/>
  <c r="Y1005" i="1"/>
  <c r="AA1005" i="1"/>
  <c r="Z1005" i="1"/>
  <c r="AB1005" i="1" s="1"/>
  <c r="Y1063" i="1"/>
  <c r="AA1063" i="1"/>
  <c r="Z1063" i="1"/>
  <c r="AB1063" i="1" s="1"/>
  <c r="AA1241" i="1"/>
  <c r="Z1241" i="1"/>
  <c r="AB1241" i="1" s="1"/>
  <c r="Y1241" i="1"/>
  <c r="Y1221" i="1"/>
  <c r="AA1221" i="1"/>
  <c r="Z1221" i="1"/>
  <c r="AB1221" i="1" s="1"/>
  <c r="AA1246" i="1"/>
  <c r="Z1246" i="1"/>
  <c r="AB1246" i="1" s="1"/>
  <c r="Y1246" i="1"/>
  <c r="AA1342" i="1"/>
  <c r="Z1342" i="1"/>
  <c r="AB1342" i="1" s="1"/>
  <c r="Y1342" i="1"/>
  <c r="Z448" i="1"/>
  <c r="AB448" i="1" s="1"/>
  <c r="Y448" i="1"/>
  <c r="AA448" i="1"/>
  <c r="Y371" i="1"/>
  <c r="AA371" i="1"/>
  <c r="Z371" i="1"/>
  <c r="AB371" i="1" s="1"/>
  <c r="Y403" i="1"/>
  <c r="AA403" i="1"/>
  <c r="Z403" i="1"/>
  <c r="AB403" i="1" s="1"/>
  <c r="Y613" i="1"/>
  <c r="AA613" i="1"/>
  <c r="Z613" i="1"/>
  <c r="AB613" i="1" s="1"/>
  <c r="AA614" i="1"/>
  <c r="Z614" i="1"/>
  <c r="AB614" i="1" s="1"/>
  <c r="Y614" i="1"/>
  <c r="AA603" i="1"/>
  <c r="Z603" i="1"/>
  <c r="AB603" i="1" s="1"/>
  <c r="Y603" i="1"/>
  <c r="Z985" i="1"/>
  <c r="AB985" i="1" s="1"/>
  <c r="Y985" i="1"/>
  <c r="AA985" i="1"/>
  <c r="Y1552" i="1"/>
  <c r="AA1552" i="1"/>
  <c r="Z1552" i="1"/>
  <c r="AB1552" i="1" s="1"/>
  <c r="AA231" i="1"/>
  <c r="Z231" i="1"/>
  <c r="AB231" i="1" s="1"/>
  <c r="Y231" i="1"/>
  <c r="AA618" i="1"/>
  <c r="Z618" i="1"/>
  <c r="AB618" i="1" s="1"/>
  <c r="Y618" i="1"/>
  <c r="Y665" i="1"/>
  <c r="AA665" i="1"/>
  <c r="Z665" i="1"/>
  <c r="AB665" i="1" s="1"/>
  <c r="Y1003" i="1"/>
  <c r="AA1003" i="1"/>
  <c r="Z1003" i="1"/>
  <c r="AB1003" i="1" s="1"/>
  <c r="AA974" i="1"/>
  <c r="Z974" i="1"/>
  <c r="AB974" i="1" s="1"/>
  <c r="Y974" i="1"/>
  <c r="Z433" i="1"/>
  <c r="AB433" i="1" s="1"/>
  <c r="Y433" i="1"/>
  <c r="AA433" i="1"/>
  <c r="Z441" i="1"/>
  <c r="AB441" i="1" s="1"/>
  <c r="Y441" i="1"/>
  <c r="AA441" i="1"/>
  <c r="Z429" i="1"/>
  <c r="AB429" i="1" s="1"/>
  <c r="Y429" i="1"/>
  <c r="AA429" i="1"/>
  <c r="AA234" i="1"/>
  <c r="Z234" i="1"/>
  <c r="AB234" i="1" s="1"/>
  <c r="Y234" i="1"/>
  <c r="Z426" i="1"/>
  <c r="AB426" i="1" s="1"/>
  <c r="Y426" i="1"/>
  <c r="AA426" i="1"/>
  <c r="Z415" i="1"/>
  <c r="AB415" i="1" s="1"/>
  <c r="Y415" i="1"/>
  <c r="AA415" i="1"/>
  <c r="Y609" i="1"/>
  <c r="AA609" i="1"/>
  <c r="Z609" i="1"/>
  <c r="AB609" i="1" s="1"/>
  <c r="AA625" i="1"/>
  <c r="Z625" i="1"/>
  <c r="AB625" i="1" s="1"/>
  <c r="Y625" i="1"/>
  <c r="AA1032" i="1"/>
  <c r="Y1032" i="1"/>
  <c r="Z1032" i="1"/>
  <c r="AB1032" i="1" s="1"/>
  <c r="X1062" i="1"/>
  <c r="AA1227" i="1"/>
  <c r="Z1227" i="1"/>
  <c r="AB1227" i="1" s="1"/>
  <c r="Y1227" i="1"/>
  <c r="AA1385" i="1"/>
  <c r="Z1385" i="1"/>
  <c r="AB1385" i="1" s="1"/>
  <c r="Y1385" i="1"/>
  <c r="AA1404" i="1"/>
  <c r="Z1404" i="1"/>
  <c r="AB1404" i="1" s="1"/>
  <c r="Y1404" i="1"/>
  <c r="AA1459" i="1"/>
  <c r="Z1459" i="1"/>
  <c r="AB1459" i="1" s="1"/>
  <c r="Y1459" i="1"/>
  <c r="Z444" i="1"/>
  <c r="AB444" i="1" s="1"/>
  <c r="Y444" i="1"/>
  <c r="AA444" i="1"/>
  <c r="Y240" i="1"/>
  <c r="Z240" i="1"/>
  <c r="AB240" i="1" s="1"/>
  <c r="AA240" i="1"/>
  <c r="Y239" i="1"/>
  <c r="AA239" i="1"/>
  <c r="Z239" i="1"/>
  <c r="AB239" i="1" s="1"/>
  <c r="Y363" i="1"/>
  <c r="AA363" i="1"/>
  <c r="Z363" i="1"/>
  <c r="AB363" i="1" s="1"/>
  <c r="Y401" i="1"/>
  <c r="AA401" i="1"/>
  <c r="Z401" i="1"/>
  <c r="AB401" i="1" s="1"/>
  <c r="Y364" i="1"/>
  <c r="Z364" i="1"/>
  <c r="AB364" i="1" s="1"/>
  <c r="AA364" i="1"/>
  <c r="AA143" i="1"/>
  <c r="Z143" i="1"/>
  <c r="AB143" i="1" s="1"/>
  <c r="Y143" i="1"/>
  <c r="AA171" i="1"/>
  <c r="Z171" i="1"/>
  <c r="AB171" i="1" s="1"/>
  <c r="Y171" i="1"/>
  <c r="Z425" i="1"/>
  <c r="AB425" i="1" s="1"/>
  <c r="Y425" i="1"/>
  <c r="AA425" i="1"/>
  <c r="Z422" i="1"/>
  <c r="AB422" i="1" s="1"/>
  <c r="Y422" i="1"/>
  <c r="AA422" i="1"/>
  <c r="AA607" i="1"/>
  <c r="Z607" i="1"/>
  <c r="AB607" i="1" s="1"/>
  <c r="Y607" i="1"/>
  <c r="AA637" i="1"/>
  <c r="Z637" i="1"/>
  <c r="AB637" i="1" s="1"/>
  <c r="Y637" i="1"/>
  <c r="Y1017" i="1"/>
  <c r="AA1017" i="1"/>
  <c r="Z1017" i="1"/>
  <c r="AB1017" i="1" s="1"/>
  <c r="Y1073" i="1"/>
  <c r="Z1073" i="1"/>
  <c r="AB1073" i="1" s="1"/>
  <c r="AA1073" i="1"/>
  <c r="AA1036" i="1"/>
  <c r="Y1036" i="1"/>
  <c r="Z1036" i="1"/>
  <c r="AB1036" i="1" s="1"/>
  <c r="Z1282" i="1"/>
  <c r="AB1282" i="1" s="1"/>
  <c r="Y1282" i="1"/>
  <c r="AA1282" i="1"/>
  <c r="AA160" i="1"/>
  <c r="Z160" i="1"/>
  <c r="AB160" i="1" s="1"/>
  <c r="Y160" i="1"/>
  <c r="AA188" i="1"/>
  <c r="Z188" i="1"/>
  <c r="AB188" i="1" s="1"/>
  <c r="Y188" i="1"/>
  <c r="AA220" i="1"/>
  <c r="Z220" i="1"/>
  <c r="AB220" i="1" s="1"/>
  <c r="Y220" i="1"/>
  <c r="X365" i="1"/>
  <c r="X397" i="1"/>
  <c r="Y392" i="1"/>
  <c r="Z392" i="1"/>
  <c r="AB392" i="1" s="1"/>
  <c r="AA392" i="1"/>
  <c r="Y367" i="1"/>
  <c r="AA367" i="1"/>
  <c r="Z367" i="1"/>
  <c r="AB367" i="1" s="1"/>
  <c r="Y383" i="1"/>
  <c r="AA383" i="1"/>
  <c r="Z383" i="1"/>
  <c r="AB383" i="1" s="1"/>
  <c r="Y399" i="1"/>
  <c r="AA399" i="1"/>
  <c r="Z399" i="1"/>
  <c r="AB399" i="1" s="1"/>
  <c r="AA606" i="1"/>
  <c r="Z606" i="1"/>
  <c r="AB606" i="1" s="1"/>
  <c r="Y606" i="1"/>
  <c r="AA630" i="1"/>
  <c r="Y630" i="1"/>
  <c r="Z630" i="1"/>
  <c r="AB630" i="1" s="1"/>
  <c r="AA883" i="1"/>
  <c r="Z883" i="1"/>
  <c r="AB883" i="1" s="1"/>
  <c r="Y883" i="1"/>
  <c r="Y1016" i="1"/>
  <c r="AA1016" i="1"/>
  <c r="Z1016" i="1"/>
  <c r="AB1016" i="1" s="1"/>
  <c r="AA1048" i="1"/>
  <c r="Y1048" i="1"/>
  <c r="Z1048" i="1"/>
  <c r="AB1048" i="1" s="1"/>
  <c r="Y1061" i="1"/>
  <c r="AA1061" i="1"/>
  <c r="Z1061" i="1"/>
  <c r="AB1061" i="1" s="1"/>
  <c r="AA1202" i="1"/>
  <c r="Z1202" i="1"/>
  <c r="AB1202" i="1" s="1"/>
  <c r="Y1202" i="1"/>
  <c r="Z1259" i="1"/>
  <c r="AB1259" i="1" s="1"/>
  <c r="AA1259" i="1"/>
  <c r="Y1259" i="1"/>
  <c r="AA1231" i="1"/>
  <c r="Z1231" i="1"/>
  <c r="AB1231" i="1" s="1"/>
  <c r="Y1231" i="1"/>
  <c r="Y1254" i="1"/>
  <c r="AA1254" i="1"/>
  <c r="Z1254" i="1"/>
  <c r="AB1254" i="1" s="1"/>
  <c r="AA1448" i="1"/>
  <c r="Z1448" i="1"/>
  <c r="AB1448" i="1" s="1"/>
  <c r="Y1448" i="1"/>
  <c r="AA1245" i="1"/>
  <c r="Z1245" i="1"/>
  <c r="AB1245" i="1" s="1"/>
  <c r="Y1245" i="1"/>
  <c r="AA1311" i="1"/>
  <c r="Z1311" i="1"/>
  <c r="AB1311" i="1" s="1"/>
  <c r="Y1311" i="1"/>
  <c r="Y1330" i="1"/>
  <c r="AA1330" i="1"/>
  <c r="Z1330" i="1"/>
  <c r="AB1330" i="1" s="1"/>
  <c r="Y1317" i="1"/>
  <c r="Z1317" i="1"/>
  <c r="AB1317" i="1" s="1"/>
  <c r="AA1317" i="1"/>
  <c r="AA1425" i="1"/>
  <c r="Z1425" i="1"/>
  <c r="AB1425" i="1" s="1"/>
  <c r="Y1425" i="1"/>
  <c r="Z1432" i="1"/>
  <c r="AB1432" i="1" s="1"/>
  <c r="Y1432" i="1"/>
  <c r="AA1432" i="1"/>
  <c r="Y1516" i="1"/>
  <c r="AA1516" i="1"/>
  <c r="Z1516" i="1"/>
  <c r="AB1516" i="1" s="1"/>
  <c r="Z1451" i="1"/>
  <c r="AB1451" i="1" s="1"/>
  <c r="Y1451" i="1"/>
  <c r="AA1451" i="1"/>
  <c r="Y605" i="1"/>
  <c r="AA605" i="1"/>
  <c r="Z605" i="1"/>
  <c r="AB605" i="1" s="1"/>
  <c r="AA626" i="1"/>
  <c r="Y626" i="1"/>
  <c r="Z626" i="1"/>
  <c r="AB626" i="1" s="1"/>
  <c r="X1070" i="1"/>
  <c r="Z1372" i="1"/>
  <c r="AB1372" i="1" s="1"/>
  <c r="Y1372" i="1"/>
  <c r="AA1372" i="1"/>
  <c r="X1450" i="1"/>
  <c r="AA129" i="1"/>
  <c r="Z129" i="1"/>
  <c r="AB129" i="1" s="1"/>
  <c r="Y129" i="1"/>
  <c r="AA177" i="1"/>
  <c r="Z177" i="1"/>
  <c r="AB177" i="1" s="1"/>
  <c r="Y177" i="1"/>
  <c r="AA209" i="1"/>
  <c r="Z209" i="1"/>
  <c r="AB209" i="1" s="1"/>
  <c r="Y209" i="1"/>
  <c r="X417" i="1"/>
  <c r="Y648" i="1"/>
  <c r="AA648" i="1"/>
  <c r="Z648" i="1"/>
  <c r="AB648" i="1" s="1"/>
  <c r="AA615" i="1"/>
  <c r="Z615" i="1"/>
  <c r="AB615" i="1" s="1"/>
  <c r="Y615" i="1"/>
  <c r="AA900" i="1"/>
  <c r="Z900" i="1"/>
  <c r="AB900" i="1" s="1"/>
  <c r="Y900" i="1"/>
  <c r="AA910" i="1"/>
  <c r="Z910" i="1"/>
  <c r="AB910" i="1" s="1"/>
  <c r="Y910" i="1"/>
  <c r="AA952" i="1"/>
  <c r="Z952" i="1"/>
  <c r="AB952" i="1" s="1"/>
  <c r="Y952" i="1"/>
  <c r="AA960" i="1"/>
  <c r="Z960" i="1"/>
  <c r="AB960" i="1" s="1"/>
  <c r="Y960" i="1"/>
  <c r="AA866" i="1"/>
  <c r="Y866" i="1"/>
  <c r="Z866" i="1"/>
  <c r="AB866" i="1" s="1"/>
  <c r="AA905" i="1"/>
  <c r="Z905" i="1"/>
  <c r="AB905" i="1" s="1"/>
  <c r="Y905" i="1"/>
  <c r="AA913" i="1"/>
  <c r="Z913" i="1"/>
  <c r="AB913" i="1" s="1"/>
  <c r="Y913" i="1"/>
  <c r="AA964" i="1"/>
  <c r="Z964" i="1"/>
  <c r="AB964" i="1" s="1"/>
  <c r="Y964" i="1"/>
  <c r="Z989" i="1"/>
  <c r="AB989" i="1" s="1"/>
  <c r="Y989" i="1"/>
  <c r="AA989" i="1"/>
  <c r="Z993" i="1"/>
  <c r="AB993" i="1" s="1"/>
  <c r="Y993" i="1"/>
  <c r="AA993" i="1"/>
  <c r="Y1007" i="1"/>
  <c r="AA1007" i="1"/>
  <c r="Z1007" i="1"/>
  <c r="AB1007" i="1" s="1"/>
  <c r="Y979" i="1"/>
  <c r="Z979" i="1"/>
  <c r="AB979" i="1" s="1"/>
  <c r="AA979" i="1"/>
  <c r="Y1013" i="1"/>
  <c r="AA1013" i="1"/>
  <c r="Z1013" i="1"/>
  <c r="AB1013" i="1" s="1"/>
  <c r="AA1028" i="1"/>
  <c r="Y1028" i="1"/>
  <c r="Z1028" i="1"/>
  <c r="AB1028" i="1" s="1"/>
  <c r="X1066" i="1"/>
  <c r="AA1205" i="1"/>
  <c r="Z1205" i="1"/>
  <c r="AB1205" i="1" s="1"/>
  <c r="Y1205" i="1"/>
  <c r="AA1270" i="1"/>
  <c r="Z1270" i="1"/>
  <c r="AB1270" i="1" s="1"/>
  <c r="Y1270" i="1"/>
  <c r="X1341" i="1"/>
  <c r="AA1370" i="1"/>
  <c r="Z1370" i="1"/>
  <c r="AB1370" i="1" s="1"/>
  <c r="Y1370" i="1"/>
  <c r="X373" i="1"/>
  <c r="X384" i="1"/>
  <c r="Y652" i="1"/>
  <c r="AA652" i="1"/>
  <c r="Z652" i="1"/>
  <c r="AB652" i="1" s="1"/>
  <c r="X1306" i="1"/>
  <c r="X1426" i="1"/>
  <c r="AA1408" i="1"/>
  <c r="Z1408" i="1"/>
  <c r="AB1408" i="1" s="1"/>
  <c r="Y1408" i="1"/>
  <c r="X1550" i="1"/>
  <c r="AA1550" i="1" l="1"/>
  <c r="Z1550" i="1"/>
  <c r="AB1550" i="1" s="1"/>
  <c r="Y1550" i="1"/>
  <c r="Y1070" i="1"/>
  <c r="Z1070" i="1"/>
  <c r="AB1070" i="1" s="1"/>
  <c r="AA1070" i="1"/>
  <c r="Y1213" i="1"/>
  <c r="AA1213" i="1"/>
  <c r="Z1213" i="1"/>
  <c r="AB1213" i="1" s="1"/>
  <c r="Y385" i="1"/>
  <c r="AA385" i="1"/>
  <c r="Z385" i="1"/>
  <c r="AB385" i="1" s="1"/>
  <c r="Y1306" i="1"/>
  <c r="Z1306" i="1"/>
  <c r="AB1306" i="1" s="1"/>
  <c r="AA1306" i="1"/>
  <c r="Y384" i="1"/>
  <c r="Z384" i="1"/>
  <c r="AB384" i="1" s="1"/>
  <c r="AA384" i="1"/>
  <c r="Y1066" i="1"/>
  <c r="Z1066" i="1"/>
  <c r="AB1066" i="1" s="1"/>
  <c r="AA1066" i="1"/>
  <c r="Y365" i="1"/>
  <c r="AA365" i="1"/>
  <c r="Z365" i="1"/>
  <c r="AB365" i="1" s="1"/>
  <c r="AA1042" i="1"/>
  <c r="Z1042" i="1"/>
  <c r="AB1042" i="1" s="1"/>
  <c r="Y1042" i="1"/>
  <c r="Y1454" i="1"/>
  <c r="AA1454" i="1"/>
  <c r="Z1454" i="1"/>
  <c r="AB1454" i="1" s="1"/>
  <c r="Y1078" i="1"/>
  <c r="AA1078" i="1"/>
  <c r="Z1078" i="1"/>
  <c r="AB1078" i="1" s="1"/>
  <c r="Y405" i="1"/>
  <c r="AA405" i="1"/>
  <c r="Z405" i="1"/>
  <c r="AB405" i="1" s="1"/>
  <c r="Y1510" i="1"/>
  <c r="AA1510" i="1"/>
  <c r="Z1510" i="1"/>
  <c r="AB1510" i="1" s="1"/>
  <c r="AA1264" i="1"/>
  <c r="Z1264" i="1"/>
  <c r="AB1264" i="1" s="1"/>
  <c r="Y1264" i="1"/>
  <c r="Z994" i="1"/>
  <c r="AB994" i="1" s="1"/>
  <c r="Y994" i="1"/>
  <c r="AA994" i="1"/>
  <c r="Y1286" i="1"/>
  <c r="AA1286" i="1"/>
  <c r="Z1286" i="1"/>
  <c r="AB1286" i="1" s="1"/>
  <c r="Z1450" i="1"/>
  <c r="AB1450" i="1" s="1"/>
  <c r="Y1450" i="1"/>
  <c r="AA1450" i="1"/>
  <c r="Y397" i="1"/>
  <c r="AA397" i="1"/>
  <c r="Z397" i="1"/>
  <c r="AB397" i="1" s="1"/>
  <c r="AA1203" i="1"/>
  <c r="Z1203" i="1"/>
  <c r="AB1203" i="1" s="1"/>
  <c r="Y1203" i="1"/>
  <c r="Y368" i="1"/>
  <c r="Z368" i="1"/>
  <c r="AB368" i="1" s="1"/>
  <c r="AA368" i="1"/>
  <c r="Y381" i="1"/>
  <c r="AA381" i="1"/>
  <c r="Z381" i="1"/>
  <c r="AB381" i="1" s="1"/>
  <c r="AA934" i="1"/>
  <c r="Z934" i="1"/>
  <c r="AB934" i="1" s="1"/>
  <c r="Y934" i="1"/>
  <c r="AA1406" i="1"/>
  <c r="Z1406" i="1"/>
  <c r="AB1406" i="1" s="1"/>
  <c r="Y1406" i="1"/>
  <c r="Z1217" i="1"/>
  <c r="AB1217" i="1" s="1"/>
  <c r="Y1217" i="1"/>
  <c r="AA1217" i="1"/>
  <c r="Y373" i="1"/>
  <c r="AA373" i="1"/>
  <c r="Z373" i="1"/>
  <c r="AB373" i="1" s="1"/>
  <c r="AA1341" i="1"/>
  <c r="Z1341" i="1"/>
  <c r="AB1341" i="1" s="1"/>
  <c r="Y1341" i="1"/>
  <c r="Z417" i="1"/>
  <c r="AB417" i="1" s="1"/>
  <c r="Y417" i="1"/>
  <c r="AA417" i="1"/>
  <c r="AA922" i="1"/>
  <c r="Z922" i="1"/>
  <c r="AB922" i="1" s="1"/>
  <c r="Y922" i="1"/>
  <c r="AA1334" i="1"/>
  <c r="Z1334" i="1"/>
  <c r="AB1334" i="1" s="1"/>
  <c r="Y1334" i="1"/>
  <c r="Y1455" i="1"/>
  <c r="AA1455" i="1"/>
  <c r="Z1455" i="1"/>
  <c r="AB1455" i="1" s="1"/>
  <c r="AA1390" i="1"/>
  <c r="Z1390" i="1"/>
  <c r="AB1390" i="1" s="1"/>
  <c r="Y1390" i="1"/>
  <c r="Y1401" i="1"/>
  <c r="AA1401" i="1"/>
  <c r="Z1401" i="1"/>
  <c r="AB1401" i="1" s="1"/>
  <c r="AA1046" i="1"/>
  <c r="Z1046" i="1"/>
  <c r="AB1046" i="1" s="1"/>
  <c r="Y1046" i="1"/>
  <c r="AA1050" i="1"/>
  <c r="Z1050" i="1"/>
  <c r="AB1050" i="1" s="1"/>
  <c r="Y1050" i="1"/>
  <c r="Y412" i="1"/>
  <c r="Z412" i="1"/>
  <c r="AB412" i="1" s="1"/>
  <c r="AA412" i="1"/>
  <c r="AA1522" i="1"/>
  <c r="Z1522" i="1"/>
  <c r="AB1522" i="1" s="1"/>
  <c r="Y1522" i="1"/>
  <c r="Z999" i="1"/>
  <c r="AB999" i="1" s="1"/>
  <c r="Y999" i="1"/>
  <c r="AA999" i="1"/>
  <c r="Y400" i="1"/>
  <c r="Z400" i="1"/>
  <c r="AB400" i="1" s="1"/>
  <c r="AA400" i="1"/>
  <c r="AA1426" i="1"/>
  <c r="Z1426" i="1"/>
  <c r="AB1426" i="1" s="1"/>
  <c r="Y1426" i="1"/>
  <c r="Y978" i="1"/>
  <c r="AA978" i="1"/>
  <c r="Z978" i="1"/>
  <c r="AB978" i="1" s="1"/>
  <c r="Y1062" i="1"/>
  <c r="Z1062" i="1"/>
  <c r="AB1062" i="1" s="1"/>
  <c r="AA1062" i="1"/>
  <c r="AA1323" i="1"/>
  <c r="Z1323" i="1"/>
  <c r="AB1323" i="1" s="1"/>
  <c r="Y1323" i="1"/>
  <c r="AA1333" i="1"/>
  <c r="Z1333" i="1"/>
  <c r="AB1333" i="1" s="1"/>
  <c r="Y1333" i="1"/>
  <c r="AA1335" i="1"/>
  <c r="Y1335" i="1"/>
  <c r="Z1335" i="1"/>
  <c r="AB1335" i="1" s="1"/>
  <c r="Y413" i="1"/>
  <c r="AA413" i="1"/>
  <c r="Z413" i="1"/>
  <c r="AB413" i="1" s="1"/>
  <c r="AA1054" i="1"/>
  <c r="Z1054" i="1"/>
  <c r="AB1054" i="1" s="1"/>
  <c r="Y1054" i="1"/>
  <c r="AA926" i="1"/>
  <c r="Z926" i="1"/>
  <c r="AB926" i="1" s="1"/>
  <c r="Y926" i="1"/>
  <c r="AA930" i="1"/>
  <c r="Z930" i="1"/>
  <c r="AB930" i="1" s="1"/>
  <c r="Y930" i="1"/>
  <c r="Y380" i="1"/>
  <c r="Z380" i="1"/>
  <c r="AB380" i="1" s="1"/>
  <c r="AA380" i="1"/>
  <c r="AA1337" i="1"/>
  <c r="Z1337" i="1"/>
  <c r="AB1337" i="1" s="1"/>
  <c r="Y1337" i="1"/>
</calcChain>
</file>

<file path=xl/sharedStrings.xml><?xml version="1.0" encoding="utf-8"?>
<sst xmlns="http://schemas.openxmlformats.org/spreadsheetml/2006/main" count="10674" uniqueCount="60">
  <si>
    <t>Fragment</t>
  </si>
  <si>
    <t>Gen</t>
  </si>
  <si>
    <t>Tre</t>
  </si>
  <si>
    <t>Rep</t>
  </si>
  <si>
    <t>Date</t>
  </si>
  <si>
    <t xml:space="preserve">Temperature </t>
  </si>
  <si>
    <t>Salinity</t>
  </si>
  <si>
    <t>Standard</t>
  </si>
  <si>
    <t>BW</t>
  </si>
  <si>
    <t>Notes 9-19-20</t>
  </si>
  <si>
    <t>Rho</t>
  </si>
  <si>
    <t>A</t>
  </si>
  <si>
    <t>B</t>
  </si>
  <si>
    <t>W_density</t>
  </si>
  <si>
    <t>AW</t>
  </si>
  <si>
    <t>Standtard_AW</t>
  </si>
  <si>
    <t>SA</t>
  </si>
  <si>
    <t>Days</t>
  </si>
  <si>
    <t>Growth Aug-Oct (g)</t>
  </si>
  <si>
    <t xml:space="preserve">% Increase </t>
  </si>
  <si>
    <t>Slope Growth Aug30toOct18</t>
  </si>
  <si>
    <t>Growth_corrected</t>
  </si>
  <si>
    <t>% increase_corrected</t>
  </si>
  <si>
    <t>Slope Corrected(g)</t>
  </si>
  <si>
    <t>Slope Corrected(cm2)</t>
  </si>
  <si>
    <t>DIFFERENCE</t>
  </si>
  <si>
    <t>Green</t>
  </si>
  <si>
    <t>Control</t>
  </si>
  <si>
    <t>R1</t>
  </si>
  <si>
    <t>G-O</t>
  </si>
  <si>
    <t>Orange</t>
  </si>
  <si>
    <t>R-O</t>
  </si>
  <si>
    <t>R-Y</t>
  </si>
  <si>
    <t>Yellow</t>
  </si>
  <si>
    <t>N</t>
  </si>
  <si>
    <t>Mortality on the base (cut+epoxy)</t>
  </si>
  <si>
    <t>NP</t>
  </si>
  <si>
    <t>R2</t>
  </si>
  <si>
    <t>NA</t>
  </si>
  <si>
    <t>Cut?</t>
  </si>
  <si>
    <t>no glue :(</t>
  </si>
  <si>
    <t>Dead</t>
  </si>
  <si>
    <t>DEAD NECROSIS</t>
  </si>
  <si>
    <t>re-glued between weights</t>
  </si>
  <si>
    <t>loosened tissue at the base and polyp tips white</t>
  </si>
  <si>
    <t>weird tips return to treatment</t>
  </si>
  <si>
    <t>algae on tips</t>
  </si>
  <si>
    <t>Tissue necrosis-Quarentine</t>
  </si>
  <si>
    <t>DEAD</t>
  </si>
  <si>
    <t>algae on tip</t>
  </si>
  <si>
    <t>losing tissue on tips</t>
  </si>
  <si>
    <t>sick/moved back to treatment/white tips</t>
  </si>
  <si>
    <t>Blasted</t>
  </si>
  <si>
    <t>Loosing tissue</t>
  </si>
  <si>
    <t>Loosing tissue on base/Cut-Reglued</t>
  </si>
  <si>
    <t>White tips</t>
  </si>
  <si>
    <t>Dead and removed</t>
  </si>
  <si>
    <t>Broken 2x reglued</t>
  </si>
  <si>
    <t>AW_kelsey</t>
  </si>
  <si>
    <t>DensityKelsey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</si>
</sst>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m/d/yyyy"/>
    <numFmt numFmtId="167" formatCode="0.0000"/>
    <numFmt numFmtId="168" formatCode="mm/dd/yy"/>
  </numFmts>
  <fonts count="17" x14ac:knownFonts="1"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404040"/>
      <name val="Arial"/>
      <family val="2"/>
    </font>
    <font>
      <b/>
      <sz val="10"/>
      <color rgb="FF806000"/>
      <name val="Arial"/>
      <family val="2"/>
    </font>
    <font>
      <sz val="10"/>
      <color rgb="FF806000"/>
      <name val="Arial"/>
      <family val="2"/>
    </font>
    <font>
      <sz val="10"/>
      <color rgb="FF002060"/>
      <name val="Arial"/>
      <family val="2"/>
    </font>
    <font>
      <sz val="10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D0BF69"/>
      <name val="Arial"/>
      <family val="2"/>
    </font>
    <font>
      <b/>
      <sz val="10"/>
      <color rgb="FF000099"/>
      <name val="Arial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206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A6A6A6"/>
        <bgColor rgb="FFB2B2B2"/>
      </patternFill>
    </fill>
    <fill>
      <patternFill patternType="solid">
        <fgColor rgb="FFFFF200"/>
        <bgColor rgb="FFFFFF00"/>
      </patternFill>
    </fill>
    <fill>
      <patternFill patternType="solid">
        <fgColor rgb="FFB2B2B2"/>
        <bgColor rgb="FFA6A6A6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2" fillId="0" borderId="0" xfId="0" applyNumberFormat="1" applyFont="1"/>
    <xf numFmtId="164" fontId="7" fillId="0" borderId="0" xfId="0" applyNumberFormat="1" applyFont="1"/>
    <xf numFmtId="165" fontId="8" fillId="0" borderId="0" xfId="0" applyNumberFormat="1" applyFont="1"/>
    <xf numFmtId="164" fontId="6" fillId="0" borderId="0" xfId="0" applyNumberFormat="1" applyFont="1"/>
    <xf numFmtId="164" fontId="2" fillId="0" borderId="1" xfId="0" applyNumberFormat="1" applyFont="1" applyBorder="1"/>
    <xf numFmtId="164" fontId="9" fillId="0" borderId="1" xfId="0" applyNumberFormat="1" applyFont="1" applyBorder="1"/>
    <xf numFmtId="164" fontId="5" fillId="0" borderId="1" xfId="0" applyNumberFormat="1" applyFont="1" applyBorder="1"/>
    <xf numFmtId="164" fontId="5" fillId="3" borderId="1" xfId="0" applyNumberFormat="1" applyFont="1" applyFill="1" applyBorder="1"/>
    <xf numFmtId="0" fontId="10" fillId="0" borderId="2" xfId="0" applyFont="1" applyBorder="1"/>
    <xf numFmtId="0" fontId="2" fillId="0" borderId="0" xfId="0" applyFont="1"/>
    <xf numFmtId="166" fontId="2" fillId="0" borderId="0" xfId="0" applyNumberFormat="1" applyFont="1"/>
    <xf numFmtId="164" fontId="2" fillId="0" borderId="0" xfId="0" applyNumberFormat="1" applyFont="1"/>
    <xf numFmtId="164" fontId="7" fillId="0" borderId="0" xfId="0" applyNumberFormat="1" applyFont="1"/>
    <xf numFmtId="164" fontId="6" fillId="3" borderId="0" xfId="0" applyNumberFormat="1" applyFont="1" applyFill="1"/>
    <xf numFmtId="165" fontId="8" fillId="0" borderId="0" xfId="0" applyNumberFormat="1" applyFont="1"/>
    <xf numFmtId="0" fontId="2" fillId="0" borderId="3" xfId="0" applyFont="1" applyBorder="1"/>
    <xf numFmtId="0" fontId="2" fillId="0" borderId="0" xfId="0" applyFont="1" applyBorder="1"/>
    <xf numFmtId="166" fontId="2" fillId="0" borderId="0" xfId="0" applyNumberFormat="1" applyFont="1" applyBorder="1"/>
    <xf numFmtId="0" fontId="3" fillId="0" borderId="0" xfId="0" applyFont="1" applyBorder="1"/>
    <xf numFmtId="164" fontId="4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11" fillId="0" borderId="0" xfId="0" applyNumberFormat="1" applyFont="1" applyBorder="1"/>
    <xf numFmtId="164" fontId="9" fillId="0" borderId="0" xfId="0" applyNumberFormat="1" applyFont="1" applyBorder="1"/>
    <xf numFmtId="164" fontId="5" fillId="0" borderId="0" xfId="0" applyNumberFormat="1" applyFont="1" applyBorder="1"/>
    <xf numFmtId="164" fontId="5" fillId="3" borderId="0" xfId="0" applyNumberFormat="1" applyFont="1" applyFill="1" applyBorder="1"/>
    <xf numFmtId="2" fontId="10" fillId="0" borderId="4" xfId="0" applyNumberFormat="1" applyFont="1" applyBorder="1"/>
    <xf numFmtId="164" fontId="6" fillId="0" borderId="0" xfId="0" applyNumberFormat="1" applyFont="1" applyBorder="1"/>
    <xf numFmtId="164" fontId="11" fillId="0" borderId="0" xfId="0" applyNumberFormat="1" applyFont="1" applyBorder="1"/>
    <xf numFmtId="164" fontId="9" fillId="0" borderId="0" xfId="0" applyNumberFormat="1" applyFont="1" applyBorder="1"/>
    <xf numFmtId="2" fontId="10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166" fontId="2" fillId="0" borderId="6" xfId="0" applyNumberFormat="1" applyFont="1" applyBorder="1"/>
    <xf numFmtId="0" fontId="3" fillId="0" borderId="6" xfId="0" applyFont="1" applyBorder="1"/>
    <xf numFmtId="164" fontId="4" fillId="0" borderId="6" xfId="0" applyNumberFormat="1" applyFont="1" applyBorder="1"/>
    <xf numFmtId="164" fontId="5" fillId="0" borderId="6" xfId="0" applyNumberFormat="1" applyFont="1" applyBorder="1"/>
    <xf numFmtId="164" fontId="6" fillId="0" borderId="6" xfId="0" applyNumberFormat="1" applyFont="1" applyBorder="1"/>
    <xf numFmtId="164" fontId="11" fillId="0" borderId="6" xfId="0" applyNumberFormat="1" applyFont="1" applyBorder="1"/>
    <xf numFmtId="164" fontId="9" fillId="0" borderId="6" xfId="0" applyNumberFormat="1" applyFont="1" applyBorder="1"/>
    <xf numFmtId="164" fontId="5" fillId="0" borderId="6" xfId="0" applyNumberFormat="1" applyFont="1" applyBorder="1"/>
    <xf numFmtId="164" fontId="5" fillId="3" borderId="6" xfId="0" applyNumberFormat="1" applyFont="1" applyFill="1" applyBorder="1"/>
    <xf numFmtId="2" fontId="10" fillId="0" borderId="7" xfId="0" applyNumberFormat="1" applyFont="1" applyBorder="1"/>
    <xf numFmtId="0" fontId="2" fillId="0" borderId="8" xfId="0" applyFont="1" applyBorder="1"/>
    <xf numFmtId="164" fontId="6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166" fontId="2" fillId="0" borderId="11" xfId="0" applyNumberFormat="1" applyFont="1" applyBorder="1"/>
    <xf numFmtId="0" fontId="3" fillId="0" borderId="11" xfId="0" applyFont="1" applyBorder="1"/>
    <xf numFmtId="164" fontId="4" fillId="0" borderId="11" xfId="0" applyNumberFormat="1" applyFont="1" applyBorder="1"/>
    <xf numFmtId="164" fontId="5" fillId="0" borderId="11" xfId="0" applyNumberFormat="1" applyFont="1" applyBorder="1"/>
    <xf numFmtId="164" fontId="6" fillId="0" borderId="11" xfId="0" applyNumberFormat="1" applyFont="1" applyBorder="1"/>
    <xf numFmtId="164" fontId="11" fillId="0" borderId="11" xfId="0" applyNumberFormat="1" applyFont="1" applyBorder="1"/>
    <xf numFmtId="164" fontId="9" fillId="0" borderId="11" xfId="0" applyNumberFormat="1" applyFont="1" applyBorder="1"/>
    <xf numFmtId="164" fontId="5" fillId="0" borderId="11" xfId="0" applyNumberFormat="1" applyFont="1" applyBorder="1"/>
    <xf numFmtId="164" fontId="5" fillId="3" borderId="11" xfId="0" applyNumberFormat="1" applyFont="1" applyFill="1" applyBorder="1"/>
    <xf numFmtId="2" fontId="10" fillId="0" borderId="12" xfId="0" applyNumberFormat="1" applyFont="1" applyBorder="1"/>
    <xf numFmtId="0" fontId="10" fillId="0" borderId="4" xfId="0" applyFont="1" applyBorder="1"/>
    <xf numFmtId="0" fontId="2" fillId="0" borderId="13" xfId="0" applyFont="1" applyBorder="1"/>
    <xf numFmtId="0" fontId="2" fillId="0" borderId="14" xfId="0" applyFont="1" applyBorder="1"/>
    <xf numFmtId="166" fontId="2" fillId="0" borderId="14" xfId="0" applyNumberFormat="1" applyFont="1" applyBorder="1"/>
    <xf numFmtId="0" fontId="3" fillId="0" borderId="14" xfId="0" applyFont="1" applyBorder="1"/>
    <xf numFmtId="164" fontId="4" fillId="0" borderId="14" xfId="0" applyNumberFormat="1" applyFont="1" applyBorder="1"/>
    <xf numFmtId="164" fontId="5" fillId="0" borderId="14" xfId="0" applyNumberFormat="1" applyFont="1" applyBorder="1"/>
    <xf numFmtId="164" fontId="6" fillId="0" borderId="15" xfId="0" applyNumberFormat="1" applyFont="1" applyBorder="1"/>
    <xf numFmtId="0" fontId="12" fillId="0" borderId="0" xfId="0" applyFont="1" applyBorder="1"/>
    <xf numFmtId="0" fontId="10" fillId="0" borderId="4" xfId="0" applyFont="1" applyBorder="1"/>
    <xf numFmtId="0" fontId="13" fillId="0" borderId="0" xfId="0" applyFont="1" applyBorder="1" applyAlignment="1">
      <alignment horizontal="right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4" xfId="0" applyNumberFormat="1" applyFont="1" applyBorder="1"/>
    <xf numFmtId="0" fontId="12" fillId="0" borderId="6" xfId="0" applyFont="1" applyBorder="1"/>
    <xf numFmtId="164" fontId="7" fillId="0" borderId="0" xfId="0" applyNumberFormat="1" applyFont="1" applyBorder="1"/>
    <xf numFmtId="164" fontId="6" fillId="3" borderId="0" xfId="0" applyNumberFormat="1" applyFont="1" applyFill="1" applyBorder="1"/>
    <xf numFmtId="0" fontId="8" fillId="0" borderId="4" xfId="0" applyFont="1" applyBorder="1"/>
    <xf numFmtId="164" fontId="4" fillId="0" borderId="0" xfId="0" applyNumberFormat="1" applyFont="1" applyBorder="1"/>
    <xf numFmtId="164" fontId="2" fillId="0" borderId="0" xfId="0" applyNumberFormat="1" applyFont="1" applyBorder="1"/>
    <xf numFmtId="164" fontId="7" fillId="0" borderId="0" xfId="0" applyNumberFormat="1" applyFont="1" applyBorder="1"/>
    <xf numFmtId="0" fontId="8" fillId="0" borderId="4" xfId="0" applyFont="1" applyBorder="1"/>
    <xf numFmtId="164" fontId="2" fillId="0" borderId="14" xfId="0" applyNumberFormat="1" applyFont="1" applyBorder="1"/>
    <xf numFmtId="164" fontId="5" fillId="0" borderId="4" xfId="0" applyNumberFormat="1" applyFont="1" applyBorder="1"/>
    <xf numFmtId="0" fontId="2" fillId="4" borderId="3" xfId="0" applyFont="1" applyFill="1" applyBorder="1"/>
    <xf numFmtId="0" fontId="2" fillId="4" borderId="0" xfId="0" applyFont="1" applyFill="1" applyBorder="1"/>
    <xf numFmtId="166" fontId="2" fillId="4" borderId="0" xfId="0" applyNumberFormat="1" applyFont="1" applyFill="1" applyBorder="1"/>
    <xf numFmtId="0" fontId="3" fillId="4" borderId="0" xfId="0" applyFont="1" applyFill="1" applyBorder="1"/>
    <xf numFmtId="164" fontId="4" fillId="4" borderId="0" xfId="0" applyNumberFormat="1" applyFont="1" applyFill="1" applyBorder="1"/>
    <xf numFmtId="164" fontId="5" fillId="4" borderId="0" xfId="0" applyNumberFormat="1" applyFont="1" applyFill="1" applyBorder="1"/>
    <xf numFmtId="164" fontId="5" fillId="4" borderId="0" xfId="0" applyNumberFormat="1" applyFont="1" applyFill="1"/>
    <xf numFmtId="164" fontId="6" fillId="4" borderId="0" xfId="0" applyNumberFormat="1" applyFont="1" applyFill="1" applyBorder="1"/>
    <xf numFmtId="164" fontId="11" fillId="4" borderId="0" xfId="0" applyNumberFormat="1" applyFont="1" applyFill="1" applyBorder="1"/>
    <xf numFmtId="164" fontId="9" fillId="4" borderId="0" xfId="0" applyNumberFormat="1" applyFont="1" applyFill="1" applyBorder="1"/>
    <xf numFmtId="2" fontId="10" fillId="4" borderId="4" xfId="0" applyNumberFormat="1" applyFont="1" applyFill="1" applyBorder="1"/>
    <xf numFmtId="0" fontId="2" fillId="4" borderId="0" xfId="0" applyFont="1" applyFill="1"/>
    <xf numFmtId="0" fontId="14" fillId="0" borderId="3" xfId="0" applyFont="1" applyBorder="1"/>
    <xf numFmtId="0" fontId="14" fillId="0" borderId="0" xfId="0" applyFont="1" applyBorder="1"/>
    <xf numFmtId="166" fontId="14" fillId="0" borderId="0" xfId="0" applyNumberFormat="1" applyFont="1" applyBorder="1"/>
    <xf numFmtId="0" fontId="15" fillId="0" borderId="0" xfId="0" applyFont="1" applyBorder="1"/>
    <xf numFmtId="164" fontId="14" fillId="0" borderId="0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/>
    <xf numFmtId="2" fontId="15" fillId="0" borderId="4" xfId="0" applyNumberFormat="1" applyFont="1" applyBorder="1"/>
    <xf numFmtId="0" fontId="14" fillId="0" borderId="0" xfId="0" applyFont="1"/>
    <xf numFmtId="164" fontId="4" fillId="0" borderId="6" xfId="0" applyNumberFormat="1" applyFont="1" applyBorder="1"/>
    <xf numFmtId="164" fontId="2" fillId="0" borderId="6" xfId="0" applyNumberFormat="1" applyFont="1" applyBorder="1"/>
    <xf numFmtId="164" fontId="7" fillId="0" borderId="6" xfId="0" applyNumberFormat="1" applyFont="1" applyBorder="1"/>
    <xf numFmtId="0" fontId="8" fillId="0" borderId="7" xfId="0" applyFont="1" applyBorder="1"/>
    <xf numFmtId="164" fontId="6" fillId="0" borderId="6" xfId="0" applyNumberFormat="1" applyFont="1" applyBorder="1"/>
    <xf numFmtId="167" fontId="0" fillId="0" borderId="0" xfId="0" applyNumberFormat="1"/>
    <xf numFmtId="167" fontId="0" fillId="5" borderId="0" xfId="0" applyNumberFormat="1" applyFill="1"/>
    <xf numFmtId="0" fontId="0" fillId="0" borderId="0" xfId="0" applyFont="1"/>
    <xf numFmtId="167" fontId="0" fillId="0" borderId="0" xfId="0" applyNumberFormat="1" applyFont="1"/>
    <xf numFmtId="167" fontId="0" fillId="5" borderId="0" xfId="0" applyNumberFormat="1" applyFont="1" applyFill="1"/>
    <xf numFmtId="168" fontId="0" fillId="0" borderId="0" xfId="0" applyNumberFormat="1"/>
    <xf numFmtId="164" fontId="9" fillId="0" borderId="0" xfId="0" applyNumberFormat="1" applyFont="1"/>
    <xf numFmtId="164" fontId="16" fillId="0" borderId="0" xfId="0" applyNumberFormat="1" applyFont="1"/>
    <xf numFmtId="167" fontId="7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99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D0BF69"/>
      <rgbColor rgb="FFFF9900"/>
      <rgbColor rgb="FFFF6600"/>
      <rgbColor rgb="FF666699"/>
      <rgbColor rgb="FFA6A6A6"/>
      <rgbColor rgb="FF002060"/>
      <rgbColor rgb="FF339966"/>
      <rgbColor rgb="FF003300"/>
      <rgbColor rgb="FF404040"/>
      <rgbColor rgb="FF806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1561"/>
  <sheetViews>
    <sheetView tabSelected="1" zoomScaleNormal="100" workbookViewId="0">
      <pane xSplit="1" ySplit="1" topLeftCell="B2" activePane="bottomRight" state="frozen"/>
      <selection pane="topRight" activeCell="H1" sqref="H1"/>
      <selection pane="bottomLeft" activeCell="A155" sqref="A155"/>
      <selection pane="bottomRight" activeCell="H9" sqref="H9"/>
    </sheetView>
  </sheetViews>
  <sheetFormatPr baseColWidth="10" defaultColWidth="8.83203125" defaultRowHeight="16" x14ac:dyDescent="0.2"/>
  <cols>
    <col min="1" max="1" width="11" style="1" customWidth="1"/>
    <col min="2" max="4" width="5.6640625" style="1" customWidth="1"/>
    <col min="5" max="8" width="11" style="1" customWidth="1"/>
    <col min="9" max="9" width="11" style="2" customWidth="1"/>
    <col min="10" max="10" width="11" style="1" customWidth="1"/>
    <col min="11" max="13" width="8.33203125" style="3" customWidth="1"/>
    <col min="14" max="14" width="9.6640625" style="3" customWidth="1"/>
    <col min="15" max="15" width="9.6640625" style="18" customWidth="1"/>
    <col min="16" max="16" width="11" style="4" customWidth="1"/>
    <col min="17" max="17" width="12.83203125" style="119" bestFit="1" customWidth="1"/>
    <col min="18" max="18" width="11" style="4" customWidth="1"/>
    <col min="19" max="19" width="11" style="5" customWidth="1"/>
    <col min="20" max="20" width="6.83203125" style="6" customWidth="1"/>
    <col min="21" max="23" width="6.83203125" style="7" customWidth="1"/>
    <col min="24" max="24" width="6.83203125" style="5" customWidth="1"/>
    <col min="25" max="27" width="11" style="5" customWidth="1"/>
    <col min="28" max="28" width="11.83203125" style="8" customWidth="1"/>
    <col min="29" max="1027" width="11" style="1" customWidth="1"/>
  </cols>
  <sheetData>
    <row r="1" spans="1:28" s="15" customFormat="1" ht="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8" t="s">
        <v>59</v>
      </c>
      <c r="P1" s="4" t="s">
        <v>14</v>
      </c>
      <c r="Q1" s="119" t="s">
        <v>58</v>
      </c>
      <c r="R1" s="4" t="s">
        <v>15</v>
      </c>
      <c r="S1" s="9" t="s">
        <v>16</v>
      </c>
      <c r="T1" s="10" t="s">
        <v>17</v>
      </c>
      <c r="U1" s="11" t="s">
        <v>18</v>
      </c>
      <c r="V1" s="11" t="s">
        <v>19</v>
      </c>
      <c r="W1" s="11" t="s">
        <v>20</v>
      </c>
      <c r="X1" s="12" t="s">
        <v>21</v>
      </c>
      <c r="Y1" s="12" t="s">
        <v>22</v>
      </c>
      <c r="Z1" s="12" t="s">
        <v>23</v>
      </c>
      <c r="AA1" s="13" t="s">
        <v>24</v>
      </c>
      <c r="AB1" s="14" t="s">
        <v>25</v>
      </c>
    </row>
    <row r="2" spans="1:28" s="15" customFormat="1" x14ac:dyDescent="0.2">
      <c r="A2" s="1">
        <v>176</v>
      </c>
      <c r="B2" s="1" t="s">
        <v>26</v>
      </c>
      <c r="C2" s="1" t="s">
        <v>27</v>
      </c>
      <c r="D2" s="1" t="s">
        <v>28</v>
      </c>
      <c r="E2" s="16">
        <v>42977</v>
      </c>
      <c r="F2" s="1">
        <v>24</v>
      </c>
      <c r="G2" s="1">
        <v>31.6</v>
      </c>
      <c r="H2" s="1">
        <v>17.515000000000001</v>
      </c>
      <c r="I2" s="2">
        <v>1.5369999999999999</v>
      </c>
      <c r="J2" s="1"/>
      <c r="K2" s="3">
        <f t="shared" ref="K2:K65" si="0">1000*(1-(F2+288.9414)/(508929.2*(F2+68.12963))*(F2-3.9863)^2)</f>
        <v>997.32661753089724</v>
      </c>
      <c r="L2" s="3">
        <f t="shared" ref="L2:L65" si="1">0.824493 - 0.0040899*F2 + 0.000076438*F2^2 -0.00000082467*F2^3 + 0.0000000053675*F2^4</f>
        <v>0.76074425760000008</v>
      </c>
      <c r="M2" s="3">
        <f t="shared" ref="M2:M65" si="2">-0.005724 + 0.00010227*F2 - 0.0000016546*F2^2</f>
        <v>-4.2225696E-3</v>
      </c>
      <c r="N2" s="3">
        <f t="shared" ref="N2:N65" si="3">K2 + (L2*G2) + M2*G2^(3/2) + 0.00048314*G2^2</f>
        <v>1021.0985005999307</v>
      </c>
      <c r="O2" s="121">
        <f>(999.842594+0.06793952*(F2)-0.00909529*(F2)^2+0.0001001685*(F2)^3-0.000001120083*(F2)^4+0.000000006536332*(F2)^5+(0.824493-0.0040899*(F2)+0.000076438*(F2)^2-0.00000082467*(F2)^3+0.0000000053875*(F2)^4)*(G2)+(-0.00572466+0.00010227*(F2)-0.0000016546*(F2)^2)*(G2)^1.5+0.00048314*(G2)^2)*0.001</f>
        <v>1.0210713899924502</v>
      </c>
      <c r="P2" s="4">
        <f>I2*(1/     (1-   (0.001*N2/1.84)))</f>
        <v>3.4535044838382438</v>
      </c>
      <c r="Q2" s="120">
        <f>(I2)*(1/(1-(O2)/1.84))</f>
        <v>3.4533901556741649</v>
      </c>
      <c r="R2" s="4">
        <f>H2*(1/     (1-   (0.001*N2/8)))</f>
        <v>20.077658355264823</v>
      </c>
      <c r="S2" s="9">
        <f t="shared" ref="S2:S65" si="4">-5.28+5.5*I2</f>
        <v>3.1734999999999998</v>
      </c>
      <c r="T2" s="17"/>
      <c r="U2" s="18"/>
      <c r="V2" s="18"/>
      <c r="W2" s="18"/>
      <c r="X2" s="9"/>
      <c r="Y2" s="9"/>
      <c r="Z2" s="9"/>
      <c r="AA2" s="19"/>
      <c r="AB2" s="20"/>
    </row>
    <row r="3" spans="1:28" s="15" customFormat="1" x14ac:dyDescent="0.2">
      <c r="A3" s="1">
        <v>182</v>
      </c>
      <c r="B3" s="1" t="s">
        <v>26</v>
      </c>
      <c r="C3" s="1" t="s">
        <v>27</v>
      </c>
      <c r="D3" s="1" t="s">
        <v>28</v>
      </c>
      <c r="E3" s="16">
        <v>42977</v>
      </c>
      <c r="F3" s="1">
        <v>24</v>
      </c>
      <c r="G3" s="1">
        <v>31.5</v>
      </c>
      <c r="H3" s="1">
        <v>17.52</v>
      </c>
      <c r="I3" s="2">
        <v>2.649</v>
      </c>
      <c r="J3" s="1"/>
      <c r="K3" s="3">
        <f t="shared" si="0"/>
        <v>997.32661753089724</v>
      </c>
      <c r="L3" s="3">
        <f t="shared" si="1"/>
        <v>0.76074425760000008</v>
      </c>
      <c r="M3" s="3">
        <f t="shared" si="2"/>
        <v>-4.2225696E-3</v>
      </c>
      <c r="N3" s="3">
        <f>K3 + (L3*G3) + M3*G3^(3/2) + 0.00048314*G3^2</f>
        <v>1021.0229352475681</v>
      </c>
      <c r="O3" s="121">
        <f t="shared" ref="O3:O66" si="5">(999.842594+0.06793952*(F3)-0.00909529*(F3)^2+0.0001001685*(F3)^3-0.000001120083*(F3)^4+0.000000006536332*(F3)^5+(0.824493-0.0040899*(F3)+0.000076438*(F3)^2-0.00000082467*(F3)^3+0.0000000053875*(F3)^4)*(G3)+(-0.00572466+0.00010227*(F3)-0.0000016546*(F3)^2)*(G3)^1.5+0.00048314*(G3)^2)*0.001</f>
        <v>1.0209958245326123</v>
      </c>
      <c r="P3" s="4">
        <f t="shared" ref="P2:P65" si="6">I3*(1/     (1-   (0.001*N3/1.84)))</f>
        <v>5.9515219775701622</v>
      </c>
      <c r="Q3" s="120">
        <f t="shared" ref="Q3:Q66" si="7">(I3)*(1/(1-(O3)/1.84))</f>
        <v>5.951324970008149</v>
      </c>
      <c r="R3" s="4">
        <f t="shared" ref="R3:R66" si="8">H3*(1/     (1-   (0.001*N3/8)))</f>
        <v>20.083172462033584</v>
      </c>
      <c r="S3" s="9">
        <f t="shared" si="4"/>
        <v>9.2895000000000003</v>
      </c>
      <c r="T3" s="17"/>
      <c r="U3" s="18"/>
      <c r="V3" s="18"/>
      <c r="W3" s="18"/>
      <c r="X3" s="9"/>
      <c r="Y3" s="9"/>
      <c r="Z3" s="9"/>
      <c r="AA3" s="19"/>
      <c r="AB3" s="20"/>
    </row>
    <row r="4" spans="1:28" s="15" customFormat="1" x14ac:dyDescent="0.2">
      <c r="A4" s="1">
        <v>189</v>
      </c>
      <c r="B4" s="1" t="s">
        <v>26</v>
      </c>
      <c r="C4" s="1" t="s">
        <v>27</v>
      </c>
      <c r="D4" s="1" t="s">
        <v>28</v>
      </c>
      <c r="E4" s="16">
        <v>42977</v>
      </c>
      <c r="F4" s="1">
        <v>24</v>
      </c>
      <c r="G4" s="1">
        <v>31.5</v>
      </c>
      <c r="H4" s="1">
        <v>17.52</v>
      </c>
      <c r="I4" s="2">
        <v>2.577</v>
      </c>
      <c r="J4" s="1"/>
      <c r="K4" s="3">
        <f t="shared" si="0"/>
        <v>997.32661753089724</v>
      </c>
      <c r="L4" s="3">
        <f t="shared" si="1"/>
        <v>0.76074425760000008</v>
      </c>
      <c r="M4" s="3">
        <f t="shared" si="2"/>
        <v>-4.2225696E-3</v>
      </c>
      <c r="N4" s="3">
        <f t="shared" si="3"/>
        <v>1021.0229352475681</v>
      </c>
      <c r="O4" s="121">
        <f t="shared" si="5"/>
        <v>1.0209958245326123</v>
      </c>
      <c r="P4" s="4">
        <f t="shared" si="6"/>
        <v>5.7897592058128762</v>
      </c>
      <c r="Q4" s="120">
        <f t="shared" si="7"/>
        <v>5.7895675529297845</v>
      </c>
      <c r="R4" s="4">
        <f t="shared" si="8"/>
        <v>20.083172462033584</v>
      </c>
      <c r="S4" s="9">
        <f t="shared" si="4"/>
        <v>8.8934999999999995</v>
      </c>
      <c r="T4" s="17"/>
      <c r="U4" s="18"/>
      <c r="V4" s="18"/>
      <c r="W4" s="18"/>
      <c r="X4" s="9"/>
      <c r="Y4" s="9"/>
      <c r="Z4" s="9"/>
      <c r="AA4" s="19"/>
      <c r="AB4" s="20"/>
    </row>
    <row r="5" spans="1:28" s="15" customFormat="1" x14ac:dyDescent="0.2">
      <c r="A5" s="1">
        <v>281</v>
      </c>
      <c r="B5" s="1" t="s">
        <v>26</v>
      </c>
      <c r="C5" s="1" t="s">
        <v>27</v>
      </c>
      <c r="D5" s="1" t="s">
        <v>28</v>
      </c>
      <c r="E5" s="16">
        <v>42977</v>
      </c>
      <c r="F5" s="1">
        <v>23.7</v>
      </c>
      <c r="G5" s="1">
        <v>31</v>
      </c>
      <c r="H5" s="1">
        <v>17.527000000000001</v>
      </c>
      <c r="I5" s="2">
        <v>2.625</v>
      </c>
      <c r="J5" s="1"/>
      <c r="K5" s="3">
        <f t="shared" si="0"/>
        <v>997.40018425598942</v>
      </c>
      <c r="L5" s="3">
        <f t="shared" si="1"/>
        <v>0.76121220240660681</v>
      </c>
      <c r="M5" s="3">
        <f t="shared" si="2"/>
        <v>-4.2295732740000001E-3</v>
      </c>
      <c r="N5" s="3">
        <f t="shared" si="3"/>
        <v>1020.7320327829005</v>
      </c>
      <c r="O5" s="121">
        <f t="shared" si="5"/>
        <v>1.0207048982307803</v>
      </c>
      <c r="P5" s="4">
        <f t="shared" si="6"/>
        <v>5.8955069565414719</v>
      </c>
      <c r="Q5" s="120">
        <f t="shared" si="7"/>
        <v>5.8953117009608595</v>
      </c>
      <c r="R5" s="4">
        <f t="shared" si="8"/>
        <v>20.090359140617647</v>
      </c>
      <c r="S5" s="9">
        <f t="shared" si="4"/>
        <v>9.1574999999999989</v>
      </c>
      <c r="T5" s="17"/>
      <c r="U5" s="18"/>
      <c r="V5" s="18"/>
      <c r="W5" s="18"/>
      <c r="X5" s="9"/>
      <c r="Y5" s="9"/>
      <c r="Z5" s="9"/>
      <c r="AA5" s="19"/>
      <c r="AB5" s="20"/>
    </row>
    <row r="6" spans="1:28" s="15" customFormat="1" x14ac:dyDescent="0.2">
      <c r="A6" s="1">
        <v>287</v>
      </c>
      <c r="B6" s="1" t="s">
        <v>26</v>
      </c>
      <c r="C6" s="1" t="s">
        <v>27</v>
      </c>
      <c r="D6" s="1" t="s">
        <v>28</v>
      </c>
      <c r="E6" s="16">
        <v>42977</v>
      </c>
      <c r="F6" s="1">
        <v>23.7</v>
      </c>
      <c r="G6" s="1">
        <v>31</v>
      </c>
      <c r="H6" s="1">
        <v>17.527000000000001</v>
      </c>
      <c r="I6" s="2">
        <v>1.827</v>
      </c>
      <c r="J6" s="1"/>
      <c r="K6" s="3">
        <f t="shared" si="0"/>
        <v>997.40018425598942</v>
      </c>
      <c r="L6" s="3">
        <f t="shared" si="1"/>
        <v>0.76121220240660681</v>
      </c>
      <c r="M6" s="3">
        <f t="shared" si="2"/>
        <v>-4.2295732740000001E-3</v>
      </c>
      <c r="N6" s="3">
        <f t="shared" si="3"/>
        <v>1020.7320327829005</v>
      </c>
      <c r="O6" s="121">
        <f t="shared" si="5"/>
        <v>1.0207048982307803</v>
      </c>
      <c r="P6" s="4">
        <f t="shared" si="6"/>
        <v>4.1032728417528643</v>
      </c>
      <c r="Q6" s="120">
        <f t="shared" si="7"/>
        <v>4.1031369438687584</v>
      </c>
      <c r="R6" s="4">
        <f t="shared" si="8"/>
        <v>20.090359140617647</v>
      </c>
      <c r="S6" s="9">
        <f t="shared" si="4"/>
        <v>4.7685000000000004</v>
      </c>
      <c r="T6" s="17"/>
      <c r="U6" s="18"/>
      <c r="V6" s="18"/>
      <c r="W6" s="18"/>
      <c r="X6" s="9"/>
      <c r="Y6" s="9"/>
      <c r="Z6" s="9"/>
      <c r="AA6" s="19"/>
      <c r="AB6" s="20"/>
    </row>
    <row r="7" spans="1:28" s="15" customFormat="1" x14ac:dyDescent="0.2">
      <c r="A7" s="1">
        <v>116</v>
      </c>
      <c r="B7" s="1" t="s">
        <v>29</v>
      </c>
      <c r="C7" s="1" t="s">
        <v>27</v>
      </c>
      <c r="D7" s="1" t="s">
        <v>28</v>
      </c>
      <c r="E7" s="16">
        <v>42977</v>
      </c>
      <c r="F7" s="1">
        <v>24.2</v>
      </c>
      <c r="G7" s="1">
        <v>31.5</v>
      </c>
      <c r="H7" s="1">
        <v>17.501000000000001</v>
      </c>
      <c r="I7" s="2">
        <v>3.3490000000000002</v>
      </c>
      <c r="J7" s="1"/>
      <c r="K7" s="3">
        <f t="shared" si="0"/>
        <v>997.27708768547382</v>
      </c>
      <c r="L7" s="3">
        <f t="shared" si="1"/>
        <v>0.760435858711068</v>
      </c>
      <c r="M7" s="3">
        <f t="shared" si="2"/>
        <v>-4.2180659439999997E-3</v>
      </c>
      <c r="N7" s="3">
        <f t="shared" si="3"/>
        <v>1020.9644870534015</v>
      </c>
      <c r="O7" s="121">
        <f t="shared" si="5"/>
        <v>1.0209373921870044</v>
      </c>
      <c r="P7" s="4">
        <f t="shared" si="6"/>
        <v>7.5236786471330657</v>
      </c>
      <c r="Q7" s="120">
        <f t="shared" si="7"/>
        <v>7.5234297613143086</v>
      </c>
      <c r="R7" s="4">
        <f t="shared" si="8"/>
        <v>20.061224755236648</v>
      </c>
      <c r="S7" s="9">
        <f t="shared" si="4"/>
        <v>13.139499999999998</v>
      </c>
      <c r="T7" s="17"/>
      <c r="U7" s="18"/>
      <c r="V7" s="18"/>
      <c r="W7" s="18"/>
      <c r="X7" s="9"/>
      <c r="Y7" s="9"/>
      <c r="Z7" s="9"/>
      <c r="AA7" s="19"/>
      <c r="AB7" s="20"/>
    </row>
    <row r="8" spans="1:28" s="15" customFormat="1" x14ac:dyDescent="0.2">
      <c r="A8" s="1">
        <v>122</v>
      </c>
      <c r="B8" s="1" t="s">
        <v>29</v>
      </c>
      <c r="C8" s="1" t="s">
        <v>27</v>
      </c>
      <c r="D8" s="1" t="s">
        <v>28</v>
      </c>
      <c r="E8" s="16">
        <v>42977</v>
      </c>
      <c r="F8" s="1">
        <v>24.2</v>
      </c>
      <c r="G8" s="1">
        <v>31.5</v>
      </c>
      <c r="H8" s="1">
        <v>17.501000000000001</v>
      </c>
      <c r="I8" s="2">
        <v>4.391</v>
      </c>
      <c r="J8" s="1"/>
      <c r="K8" s="3">
        <f t="shared" si="0"/>
        <v>997.27708768547382</v>
      </c>
      <c r="L8" s="3">
        <f t="shared" si="1"/>
        <v>0.760435858711068</v>
      </c>
      <c r="M8" s="3">
        <f t="shared" si="2"/>
        <v>-4.2180659439999997E-3</v>
      </c>
      <c r="N8" s="3">
        <f t="shared" si="3"/>
        <v>1020.9644870534015</v>
      </c>
      <c r="O8" s="121">
        <f t="shared" si="5"/>
        <v>1.0209373921870044</v>
      </c>
      <c r="P8" s="4">
        <f t="shared" si="6"/>
        <v>9.8645783635596569</v>
      </c>
      <c r="Q8" s="120">
        <f t="shared" si="7"/>
        <v>9.8642520399913796</v>
      </c>
      <c r="R8" s="4">
        <f t="shared" si="8"/>
        <v>20.061224755236648</v>
      </c>
      <c r="S8" s="9">
        <f t="shared" si="4"/>
        <v>18.8705</v>
      </c>
      <c r="T8" s="17"/>
      <c r="U8" s="18"/>
      <c r="V8" s="18"/>
      <c r="W8" s="18"/>
      <c r="X8" s="9"/>
      <c r="Y8" s="9"/>
      <c r="Z8" s="9"/>
      <c r="AA8" s="19"/>
      <c r="AB8" s="20"/>
    </row>
    <row r="9" spans="1:28" s="15" customFormat="1" x14ac:dyDescent="0.2">
      <c r="A9" s="1">
        <v>129</v>
      </c>
      <c r="B9" s="1" t="s">
        <v>29</v>
      </c>
      <c r="C9" s="1" t="s">
        <v>27</v>
      </c>
      <c r="D9" s="1" t="s">
        <v>28</v>
      </c>
      <c r="E9" s="16">
        <v>42977</v>
      </c>
      <c r="F9" s="1">
        <v>24.3</v>
      </c>
      <c r="G9" s="1">
        <v>31.8</v>
      </c>
      <c r="H9" s="1">
        <v>17.510999999999999</v>
      </c>
      <c r="I9" s="2">
        <v>4.3390000000000004</v>
      </c>
      <c r="J9" s="1"/>
      <c r="K9" s="3">
        <f t="shared" si="0"/>
        <v>997.25217771670884</v>
      </c>
      <c r="L9" s="3">
        <f t="shared" si="1"/>
        <v>0.76028272301154676</v>
      </c>
      <c r="M9" s="3">
        <f t="shared" si="2"/>
        <v>-4.2158637539999998E-3</v>
      </c>
      <c r="N9" s="3">
        <f t="shared" si="3"/>
        <v>1021.1617293120976</v>
      </c>
      <c r="O9" s="121">
        <f t="shared" si="5"/>
        <v>1.0211346428384385</v>
      </c>
      <c r="P9" s="4">
        <f t="shared" si="6"/>
        <v>9.750106078081668</v>
      </c>
      <c r="Q9" s="120">
        <f t="shared" si="7"/>
        <v>9.7497835635325458</v>
      </c>
      <c r="R9" s="4">
        <f t="shared" si="8"/>
        <v>20.073254969726008</v>
      </c>
      <c r="S9" s="9">
        <f t="shared" si="4"/>
        <v>18.584500000000002</v>
      </c>
      <c r="T9" s="17"/>
      <c r="U9" s="18"/>
      <c r="V9" s="18"/>
      <c r="W9" s="18"/>
      <c r="X9" s="9"/>
      <c r="Y9" s="9"/>
      <c r="Z9" s="9"/>
      <c r="AA9" s="19"/>
      <c r="AB9" s="20"/>
    </row>
    <row r="10" spans="1:28" s="15" customFormat="1" x14ac:dyDescent="0.2">
      <c r="A10" s="1">
        <v>220</v>
      </c>
      <c r="B10" s="1" t="s">
        <v>29</v>
      </c>
      <c r="C10" s="1" t="s">
        <v>27</v>
      </c>
      <c r="D10" s="1" t="s">
        <v>28</v>
      </c>
      <c r="E10" s="16">
        <v>42977</v>
      </c>
      <c r="F10" s="1">
        <v>24</v>
      </c>
      <c r="G10" s="1">
        <v>32</v>
      </c>
      <c r="H10" s="1">
        <v>17.521000000000001</v>
      </c>
      <c r="I10" s="2">
        <v>2.5499999999999998</v>
      </c>
      <c r="J10" s="1"/>
      <c r="K10" s="3">
        <f t="shared" si="0"/>
        <v>997.32661753089724</v>
      </c>
      <c r="L10" s="3">
        <f t="shared" si="1"/>
        <v>0.76074425760000008</v>
      </c>
      <c r="M10" s="3">
        <f t="shared" si="2"/>
        <v>-4.2225696E-3</v>
      </c>
      <c r="N10" s="3">
        <f t="shared" si="3"/>
        <v>1021.4008023889601</v>
      </c>
      <c r="O10" s="121">
        <f t="shared" si="5"/>
        <v>1.0213736922025882</v>
      </c>
      <c r="P10" s="4">
        <f t="shared" si="6"/>
        <v>5.7317427303775821</v>
      </c>
      <c r="Q10" s="120">
        <f t="shared" si="7"/>
        <v>5.7315529140814574</v>
      </c>
      <c r="R10" s="4">
        <f t="shared" si="8"/>
        <v>20.08540625860606</v>
      </c>
      <c r="S10" s="9">
        <f t="shared" si="4"/>
        <v>8.7449999999999974</v>
      </c>
      <c r="T10" s="17"/>
      <c r="U10" s="18"/>
      <c r="V10" s="18"/>
      <c r="W10" s="18"/>
      <c r="X10" s="9"/>
      <c r="Y10" s="9"/>
      <c r="Z10" s="9"/>
      <c r="AA10" s="19"/>
      <c r="AB10" s="20"/>
    </row>
    <row r="11" spans="1:28" s="15" customFormat="1" x14ac:dyDescent="0.2">
      <c r="A11" s="1">
        <v>226</v>
      </c>
      <c r="B11" s="1" t="s">
        <v>29</v>
      </c>
      <c r="C11" s="1" t="s">
        <v>27</v>
      </c>
      <c r="D11" s="1" t="s">
        <v>28</v>
      </c>
      <c r="E11" s="16">
        <v>42977</v>
      </c>
      <c r="F11" s="1">
        <v>23.9</v>
      </c>
      <c r="G11" s="1">
        <v>31.9</v>
      </c>
      <c r="H11" s="1">
        <v>17.521999999999998</v>
      </c>
      <c r="I11" s="2">
        <v>2.72</v>
      </c>
      <c r="J11" s="1"/>
      <c r="K11" s="3">
        <f t="shared" si="0"/>
        <v>997.35123703333397</v>
      </c>
      <c r="L11" s="3">
        <f t="shared" si="1"/>
        <v>0.76089952447632669</v>
      </c>
      <c r="M11" s="3">
        <f t="shared" si="2"/>
        <v>-4.2248710660000004E-3</v>
      </c>
      <c r="N11" s="3">
        <f t="shared" si="3"/>
        <v>1021.3543787243402</v>
      </c>
      <c r="O11" s="121">
        <f t="shared" si="5"/>
        <v>1.0213272605246411</v>
      </c>
      <c r="P11" s="4">
        <f t="shared" si="6"/>
        <v>6.113512208373189</v>
      </c>
      <c r="Q11" s="120">
        <f t="shared" si="7"/>
        <v>6.1133097007814055</v>
      </c>
      <c r="R11" s="4">
        <f t="shared" si="8"/>
        <v>20.086418999791047</v>
      </c>
      <c r="S11" s="9">
        <f t="shared" si="4"/>
        <v>9.68</v>
      </c>
      <c r="T11" s="17"/>
      <c r="U11" s="18"/>
      <c r="V11" s="18"/>
      <c r="W11" s="18"/>
      <c r="X11" s="9"/>
      <c r="Y11" s="9"/>
      <c r="Z11" s="9"/>
      <c r="AA11" s="19"/>
      <c r="AB11" s="20"/>
    </row>
    <row r="12" spans="1:28" s="15" customFormat="1" x14ac:dyDescent="0.2">
      <c r="A12" s="1">
        <v>149</v>
      </c>
      <c r="B12" s="1" t="s">
        <v>30</v>
      </c>
      <c r="C12" s="1" t="s">
        <v>27</v>
      </c>
      <c r="D12" s="1" t="s">
        <v>28</v>
      </c>
      <c r="E12" s="16">
        <v>42977</v>
      </c>
      <c r="F12" s="1">
        <v>24.2</v>
      </c>
      <c r="G12" s="1">
        <v>31.7</v>
      </c>
      <c r="H12" s="1">
        <v>17.515000000000001</v>
      </c>
      <c r="I12" s="2">
        <v>1.4119999999999999</v>
      </c>
      <c r="J12" s="1"/>
      <c r="K12" s="3">
        <f t="shared" si="0"/>
        <v>997.27708768547382</v>
      </c>
      <c r="L12" s="3">
        <f t="shared" si="1"/>
        <v>0.760435858711068</v>
      </c>
      <c r="M12" s="3">
        <f t="shared" si="2"/>
        <v>-4.2180659439999997E-3</v>
      </c>
      <c r="N12" s="3">
        <f t="shared" si="3"/>
        <v>1021.1155677024707</v>
      </c>
      <c r="O12" s="121">
        <f t="shared" si="5"/>
        <v>1.0210884730949359</v>
      </c>
      <c r="P12" s="4">
        <f t="shared" si="6"/>
        <v>3.1727065475046503</v>
      </c>
      <c r="Q12" s="120">
        <f t="shared" si="7"/>
        <v>3.1726015749454626</v>
      </c>
      <c r="R12" s="4">
        <f t="shared" si="8"/>
        <v>20.077707455870691</v>
      </c>
      <c r="S12" s="9">
        <f t="shared" si="4"/>
        <v>2.4859999999999998</v>
      </c>
      <c r="T12" s="17"/>
      <c r="U12" s="18"/>
      <c r="V12" s="18"/>
      <c r="W12" s="18"/>
      <c r="X12" s="9"/>
      <c r="Y12" s="9"/>
      <c r="Z12" s="9"/>
      <c r="AA12" s="19"/>
      <c r="AB12" s="20"/>
    </row>
    <row r="13" spans="1:28" s="15" customFormat="1" x14ac:dyDescent="0.2">
      <c r="A13" s="1">
        <v>157</v>
      </c>
      <c r="B13" s="1" t="s">
        <v>30</v>
      </c>
      <c r="C13" s="1" t="s">
        <v>27</v>
      </c>
      <c r="D13" s="1" t="s">
        <v>28</v>
      </c>
      <c r="E13" s="16">
        <v>42977</v>
      </c>
      <c r="F13" s="1">
        <v>24.2</v>
      </c>
      <c r="G13" s="1">
        <v>31.7</v>
      </c>
      <c r="H13" s="1">
        <v>17.515000000000001</v>
      </c>
      <c r="I13" s="2">
        <v>1.4319999999999999</v>
      </c>
      <c r="J13" s="1"/>
      <c r="K13" s="3">
        <f t="shared" si="0"/>
        <v>997.27708768547382</v>
      </c>
      <c r="L13" s="3">
        <f t="shared" si="1"/>
        <v>0.760435858711068</v>
      </c>
      <c r="M13" s="3">
        <f t="shared" si="2"/>
        <v>-4.2180659439999997E-3</v>
      </c>
      <c r="N13" s="3">
        <f t="shared" si="3"/>
        <v>1021.1155677024707</v>
      </c>
      <c r="O13" s="121">
        <f t="shared" si="5"/>
        <v>1.0210884730949359</v>
      </c>
      <c r="P13" s="4">
        <f t="shared" si="6"/>
        <v>3.2176457337299289</v>
      </c>
      <c r="Q13" s="120">
        <f t="shared" si="7"/>
        <v>3.2175392743072964</v>
      </c>
      <c r="R13" s="4">
        <f t="shared" si="8"/>
        <v>20.077707455870691</v>
      </c>
      <c r="S13" s="9">
        <f t="shared" si="4"/>
        <v>2.5959999999999992</v>
      </c>
      <c r="T13" s="17"/>
      <c r="U13" s="18"/>
      <c r="V13" s="18"/>
      <c r="W13" s="18"/>
      <c r="X13" s="9"/>
      <c r="Y13" s="9"/>
      <c r="Z13" s="9"/>
      <c r="AA13" s="19"/>
      <c r="AB13" s="20"/>
    </row>
    <row r="14" spans="1:28" s="15" customFormat="1" x14ac:dyDescent="0.2">
      <c r="A14" s="1">
        <v>248</v>
      </c>
      <c r="B14" s="1" t="s">
        <v>30</v>
      </c>
      <c r="C14" s="1" t="s">
        <v>27</v>
      </c>
      <c r="D14" s="1" t="s">
        <v>28</v>
      </c>
      <c r="E14" s="16">
        <v>42977</v>
      </c>
      <c r="F14" s="1">
        <v>23.9</v>
      </c>
      <c r="G14" s="1">
        <v>31.8</v>
      </c>
      <c r="H14" s="1">
        <v>17.515999999999998</v>
      </c>
      <c r="I14" s="2">
        <v>2.38</v>
      </c>
      <c r="J14" s="1"/>
      <c r="K14" s="3">
        <f t="shared" si="0"/>
        <v>997.35123703333397</v>
      </c>
      <c r="L14" s="3">
        <f t="shared" si="1"/>
        <v>0.76089952447632669</v>
      </c>
      <c r="M14" s="3">
        <f t="shared" si="2"/>
        <v>-4.2248710660000004E-3</v>
      </c>
      <c r="N14" s="3">
        <f t="shared" si="3"/>
        <v>1021.2787876796716</v>
      </c>
      <c r="O14" s="121">
        <f t="shared" si="5"/>
        <v>1.0212516693861251</v>
      </c>
      <c r="P14" s="4">
        <f t="shared" si="6"/>
        <v>5.348829289018858</v>
      </c>
      <c r="Q14" s="120">
        <f t="shared" si="7"/>
        <v>5.3486521269809444</v>
      </c>
      <c r="R14" s="4">
        <f t="shared" si="8"/>
        <v>20.079323379850184</v>
      </c>
      <c r="S14" s="9">
        <f t="shared" si="4"/>
        <v>7.81</v>
      </c>
      <c r="T14" s="17"/>
      <c r="U14" s="18"/>
      <c r="V14" s="18"/>
      <c r="W14" s="18"/>
      <c r="X14" s="9"/>
      <c r="Y14" s="9"/>
      <c r="Z14" s="9"/>
      <c r="AA14" s="19"/>
      <c r="AB14" s="20"/>
    </row>
    <row r="15" spans="1:28" s="15" customFormat="1" x14ac:dyDescent="0.2">
      <c r="A15" s="1">
        <v>162</v>
      </c>
      <c r="B15" s="1" t="s">
        <v>31</v>
      </c>
      <c r="C15" s="1" t="s">
        <v>27</v>
      </c>
      <c r="D15" s="1" t="s">
        <v>28</v>
      </c>
      <c r="E15" s="16">
        <v>42977</v>
      </c>
      <c r="F15" s="1">
        <v>24.2</v>
      </c>
      <c r="G15" s="1">
        <v>31.7</v>
      </c>
      <c r="H15" s="1">
        <v>17.515000000000001</v>
      </c>
      <c r="I15" s="2">
        <v>4.524</v>
      </c>
      <c r="J15" s="1"/>
      <c r="K15" s="3">
        <f t="shared" si="0"/>
        <v>997.27708768547382</v>
      </c>
      <c r="L15" s="3">
        <f t="shared" si="1"/>
        <v>0.760435858711068</v>
      </c>
      <c r="M15" s="3">
        <f t="shared" si="2"/>
        <v>-4.2180659439999997E-3</v>
      </c>
      <c r="N15" s="3">
        <f t="shared" si="3"/>
        <v>1021.1155677024707</v>
      </c>
      <c r="O15" s="121">
        <f t="shared" si="5"/>
        <v>1.0210884730949359</v>
      </c>
      <c r="P15" s="4">
        <f t="shared" si="6"/>
        <v>10.165243924157959</v>
      </c>
      <c r="Q15" s="120">
        <f t="shared" si="7"/>
        <v>10.164907595646794</v>
      </c>
      <c r="R15" s="4">
        <f t="shared" si="8"/>
        <v>20.077707455870691</v>
      </c>
      <c r="S15" s="9">
        <f t="shared" si="4"/>
        <v>19.602</v>
      </c>
      <c r="T15" s="17"/>
      <c r="U15" s="18"/>
      <c r="V15" s="18"/>
      <c r="W15" s="18"/>
      <c r="X15" s="9"/>
      <c r="Y15" s="9"/>
      <c r="Z15" s="9"/>
      <c r="AA15" s="19"/>
      <c r="AB15" s="20"/>
    </row>
    <row r="16" spans="1:28" s="15" customFormat="1" x14ac:dyDescent="0.2">
      <c r="A16" s="1">
        <v>169</v>
      </c>
      <c r="B16" s="1" t="s">
        <v>31</v>
      </c>
      <c r="C16" s="1" t="s">
        <v>27</v>
      </c>
      <c r="D16" s="1" t="s">
        <v>28</v>
      </c>
      <c r="E16" s="16">
        <v>42977</v>
      </c>
      <c r="F16" s="1">
        <v>24</v>
      </c>
      <c r="G16" s="1">
        <v>31.6</v>
      </c>
      <c r="H16" s="1">
        <v>17.515000000000001</v>
      </c>
      <c r="I16" s="2">
        <v>2.944</v>
      </c>
      <c r="J16" s="1"/>
      <c r="K16" s="3">
        <f t="shared" si="0"/>
        <v>997.32661753089724</v>
      </c>
      <c r="L16" s="3">
        <f t="shared" si="1"/>
        <v>0.76074425760000008</v>
      </c>
      <c r="M16" s="3">
        <f t="shared" si="2"/>
        <v>-4.2225696E-3</v>
      </c>
      <c r="N16" s="3">
        <f t="shared" si="3"/>
        <v>1021.0985005999307</v>
      </c>
      <c r="O16" s="121">
        <f t="shared" si="5"/>
        <v>1.0210713899924502</v>
      </c>
      <c r="P16" s="4">
        <f t="shared" si="6"/>
        <v>6.614910345100709</v>
      </c>
      <c r="Q16" s="120">
        <f t="shared" si="7"/>
        <v>6.6146913586888365</v>
      </c>
      <c r="R16" s="4">
        <f t="shared" si="8"/>
        <v>20.077658355264823</v>
      </c>
      <c r="S16" s="9">
        <f t="shared" si="4"/>
        <v>10.911999999999999</v>
      </c>
      <c r="T16" s="17"/>
      <c r="U16" s="18"/>
      <c r="V16" s="18"/>
      <c r="W16" s="18"/>
      <c r="X16" s="9"/>
      <c r="Y16" s="9"/>
      <c r="Z16" s="9"/>
      <c r="AA16" s="19"/>
      <c r="AB16" s="20"/>
    </row>
    <row r="17" spans="1:28" s="15" customFormat="1" x14ac:dyDescent="0.2">
      <c r="A17" s="1">
        <v>261</v>
      </c>
      <c r="B17" s="1" t="s">
        <v>31</v>
      </c>
      <c r="C17" s="1" t="s">
        <v>27</v>
      </c>
      <c r="D17" s="1" t="s">
        <v>28</v>
      </c>
      <c r="E17" s="16">
        <v>42977</v>
      </c>
      <c r="F17" s="1">
        <v>23.9</v>
      </c>
      <c r="G17" s="1">
        <v>31.8</v>
      </c>
      <c r="H17" s="1">
        <v>17.515999999999998</v>
      </c>
      <c r="I17" s="2">
        <v>3.2450000000000001</v>
      </c>
      <c r="J17" s="1"/>
      <c r="K17" s="3">
        <f t="shared" si="0"/>
        <v>997.35123703333397</v>
      </c>
      <c r="L17" s="3">
        <f t="shared" si="1"/>
        <v>0.76089952447632669</v>
      </c>
      <c r="M17" s="3">
        <f t="shared" si="2"/>
        <v>-4.2248710660000004E-3</v>
      </c>
      <c r="N17" s="3">
        <f t="shared" si="3"/>
        <v>1021.2787876796716</v>
      </c>
      <c r="O17" s="121">
        <f t="shared" si="5"/>
        <v>1.0212516693861251</v>
      </c>
      <c r="P17" s="4">
        <f t="shared" si="6"/>
        <v>7.2928365726328552</v>
      </c>
      <c r="Q17" s="120">
        <f t="shared" si="7"/>
        <v>7.2925950218710778</v>
      </c>
      <c r="R17" s="4">
        <f t="shared" si="8"/>
        <v>20.079323379850184</v>
      </c>
      <c r="S17" s="9">
        <f t="shared" si="4"/>
        <v>12.567499999999999</v>
      </c>
      <c r="T17" s="17"/>
      <c r="U17" s="18"/>
      <c r="V17" s="18"/>
      <c r="W17" s="18"/>
      <c r="X17" s="9"/>
      <c r="Y17" s="9"/>
      <c r="Z17" s="9"/>
      <c r="AA17" s="19"/>
      <c r="AB17" s="20"/>
    </row>
    <row r="18" spans="1:28" s="15" customFormat="1" x14ac:dyDescent="0.2">
      <c r="A18" s="1">
        <v>267</v>
      </c>
      <c r="B18" s="1" t="s">
        <v>31</v>
      </c>
      <c r="C18" s="1" t="s">
        <v>27</v>
      </c>
      <c r="D18" s="1" t="s">
        <v>28</v>
      </c>
      <c r="E18" s="16">
        <v>42977</v>
      </c>
      <c r="F18" s="1">
        <v>23.7</v>
      </c>
      <c r="G18" s="1">
        <v>31.7</v>
      </c>
      <c r="H18" s="1">
        <v>17.521999999999998</v>
      </c>
      <c r="I18" s="2">
        <v>4.3899999999999997</v>
      </c>
      <c r="J18" s="1"/>
      <c r="K18" s="3">
        <f t="shared" si="0"/>
        <v>997.40018425598942</v>
      </c>
      <c r="L18" s="3">
        <f t="shared" si="1"/>
        <v>0.76121220240660681</v>
      </c>
      <c r="M18" s="3">
        <f t="shared" si="2"/>
        <v>-4.2295732740000001E-3</v>
      </c>
      <c r="N18" s="3">
        <f t="shared" si="3"/>
        <v>1021.2612205430163</v>
      </c>
      <c r="O18" s="121">
        <f t="shared" si="5"/>
        <v>1.0212340865276741</v>
      </c>
      <c r="P18" s="4">
        <f t="shared" si="6"/>
        <v>9.8659061994807988</v>
      </c>
      <c r="Q18" s="120">
        <f t="shared" si="7"/>
        <v>9.8655792419880957</v>
      </c>
      <c r="R18" s="4">
        <f t="shared" si="8"/>
        <v>20.086150869069652</v>
      </c>
      <c r="S18" s="9">
        <f t="shared" si="4"/>
        <v>18.864999999999998</v>
      </c>
      <c r="T18" s="17"/>
      <c r="U18" s="18"/>
      <c r="V18" s="18"/>
      <c r="W18" s="18"/>
      <c r="X18" s="9"/>
      <c r="Y18" s="9"/>
      <c r="Z18" s="9"/>
      <c r="AA18" s="19"/>
      <c r="AB18" s="20"/>
    </row>
    <row r="19" spans="1:28" s="15" customFormat="1" x14ac:dyDescent="0.2">
      <c r="A19" s="1">
        <v>273</v>
      </c>
      <c r="B19" s="1" t="s">
        <v>31</v>
      </c>
      <c r="C19" s="1" t="s">
        <v>27</v>
      </c>
      <c r="D19" s="1" t="s">
        <v>28</v>
      </c>
      <c r="E19" s="16">
        <v>42977</v>
      </c>
      <c r="F19" s="1">
        <v>23.7</v>
      </c>
      <c r="G19" s="1">
        <v>31.7</v>
      </c>
      <c r="H19" s="1">
        <v>17.521999999999998</v>
      </c>
      <c r="I19" s="2">
        <v>3.903</v>
      </c>
      <c r="J19" s="1"/>
      <c r="K19" s="3">
        <f t="shared" si="0"/>
        <v>997.40018425598942</v>
      </c>
      <c r="L19" s="3">
        <f t="shared" si="1"/>
        <v>0.76121220240660681</v>
      </c>
      <c r="M19" s="3">
        <f t="shared" si="2"/>
        <v>-4.2295732740000001E-3</v>
      </c>
      <c r="N19" s="3">
        <f t="shared" si="3"/>
        <v>1021.2612205430163</v>
      </c>
      <c r="O19" s="121">
        <f t="shared" si="5"/>
        <v>1.0212340865276741</v>
      </c>
      <c r="P19" s="4">
        <f t="shared" si="6"/>
        <v>8.7714423454609491</v>
      </c>
      <c r="Q19" s="120">
        <f t="shared" si="7"/>
        <v>8.7711516586513749</v>
      </c>
      <c r="R19" s="4">
        <f t="shared" si="8"/>
        <v>20.086150869069652</v>
      </c>
      <c r="S19" s="9">
        <f t="shared" si="4"/>
        <v>16.186499999999999</v>
      </c>
      <c r="T19" s="17"/>
      <c r="U19" s="18"/>
      <c r="V19" s="18"/>
      <c r="W19" s="18"/>
      <c r="X19" s="9"/>
      <c r="Y19" s="9"/>
      <c r="Z19" s="9"/>
      <c r="AA19" s="19"/>
      <c r="AB19" s="20"/>
    </row>
    <row r="20" spans="1:28" s="15" customFormat="1" x14ac:dyDescent="0.2">
      <c r="A20" s="1">
        <v>105</v>
      </c>
      <c r="B20" s="1" t="s">
        <v>32</v>
      </c>
      <c r="C20" s="1" t="s">
        <v>27</v>
      </c>
      <c r="D20" s="1" t="s">
        <v>28</v>
      </c>
      <c r="E20" s="16">
        <v>42977</v>
      </c>
      <c r="F20" s="1">
        <v>24.3</v>
      </c>
      <c r="G20" s="1">
        <v>31.7</v>
      </c>
      <c r="H20" s="1">
        <v>17.515000000000001</v>
      </c>
      <c r="I20" s="2">
        <v>2.867</v>
      </c>
      <c r="J20" s="1"/>
      <c r="K20" s="3">
        <f t="shared" si="0"/>
        <v>997.25217771670884</v>
      </c>
      <c r="L20" s="3">
        <f t="shared" si="1"/>
        <v>0.76028272301154676</v>
      </c>
      <c r="M20" s="3">
        <f t="shared" si="2"/>
        <v>-4.2158637539999998E-3</v>
      </c>
      <c r="N20" s="3">
        <f t="shared" si="3"/>
        <v>1021.0861963783011</v>
      </c>
      <c r="O20" s="121">
        <f t="shared" si="5"/>
        <v>1.0210591097651218</v>
      </c>
      <c r="P20" s="4">
        <f t="shared" si="6"/>
        <v>6.4418012941896148</v>
      </c>
      <c r="Q20" s="120">
        <f t="shared" si="7"/>
        <v>6.4415882304851229</v>
      </c>
      <c r="R20" s="4">
        <f t="shared" si="8"/>
        <v>20.077622957212181</v>
      </c>
      <c r="S20" s="9">
        <f t="shared" si="4"/>
        <v>10.488499999999998</v>
      </c>
      <c r="T20" s="17"/>
      <c r="U20" s="18"/>
      <c r="V20" s="18"/>
      <c r="W20" s="18"/>
      <c r="X20" s="9"/>
      <c r="Y20" s="9"/>
      <c r="Z20" s="9"/>
      <c r="AA20" s="19"/>
      <c r="AB20" s="20"/>
    </row>
    <row r="21" spans="1:28" s="15" customFormat="1" x14ac:dyDescent="0.2">
      <c r="A21" s="1">
        <v>204</v>
      </c>
      <c r="B21" s="1" t="s">
        <v>32</v>
      </c>
      <c r="C21" s="1" t="s">
        <v>27</v>
      </c>
      <c r="D21" s="1" t="s">
        <v>28</v>
      </c>
      <c r="E21" s="16">
        <v>42977</v>
      </c>
      <c r="F21" s="1">
        <v>24</v>
      </c>
      <c r="G21" s="1">
        <v>32</v>
      </c>
      <c r="H21" s="1">
        <v>17.521000000000001</v>
      </c>
      <c r="I21" s="2">
        <v>3.105</v>
      </c>
      <c r="J21" s="1"/>
      <c r="K21" s="3">
        <f t="shared" si="0"/>
        <v>997.32661753089724</v>
      </c>
      <c r="L21" s="3">
        <f t="shared" si="1"/>
        <v>0.76074425760000008</v>
      </c>
      <c r="M21" s="3">
        <f t="shared" si="2"/>
        <v>-4.2225696E-3</v>
      </c>
      <c r="N21" s="3">
        <f t="shared" si="3"/>
        <v>1021.4008023889601</v>
      </c>
      <c r="O21" s="121">
        <f t="shared" si="5"/>
        <v>1.0213736922025882</v>
      </c>
      <c r="P21" s="4">
        <f t="shared" si="6"/>
        <v>6.979239677577409</v>
      </c>
      <c r="Q21" s="120">
        <f t="shared" si="7"/>
        <v>6.9790085483227156</v>
      </c>
      <c r="R21" s="4">
        <f t="shared" si="8"/>
        <v>20.08540625860606</v>
      </c>
      <c r="S21" s="9">
        <f t="shared" si="4"/>
        <v>11.797499999999999</v>
      </c>
      <c r="T21" s="17"/>
      <c r="U21" s="18"/>
      <c r="V21" s="18"/>
      <c r="W21" s="18"/>
      <c r="X21" s="9"/>
      <c r="Y21" s="9"/>
      <c r="Z21" s="9"/>
      <c r="AA21" s="19"/>
      <c r="AB21" s="20"/>
    </row>
    <row r="22" spans="1:28" s="15" customFormat="1" x14ac:dyDescent="0.2">
      <c r="A22" s="1">
        <v>143</v>
      </c>
      <c r="B22" s="1" t="s">
        <v>33</v>
      </c>
      <c r="C22" s="1" t="s">
        <v>27</v>
      </c>
      <c r="D22" s="1" t="s">
        <v>28</v>
      </c>
      <c r="E22" s="16">
        <v>42977</v>
      </c>
      <c r="F22" s="1">
        <v>24.2</v>
      </c>
      <c r="G22" s="1">
        <v>31.7</v>
      </c>
      <c r="H22" s="1">
        <v>17.515000000000001</v>
      </c>
      <c r="I22" s="2">
        <v>3.6960000000000002</v>
      </c>
      <c r="J22" s="1"/>
      <c r="K22" s="3">
        <f t="shared" si="0"/>
        <v>997.27708768547382</v>
      </c>
      <c r="L22" s="3">
        <f t="shared" si="1"/>
        <v>0.760435858711068</v>
      </c>
      <c r="M22" s="3">
        <f t="shared" si="2"/>
        <v>-4.2180659439999997E-3</v>
      </c>
      <c r="N22" s="3">
        <f t="shared" si="3"/>
        <v>1021.1155677024707</v>
      </c>
      <c r="O22" s="121">
        <f t="shared" si="5"/>
        <v>1.0210884730949359</v>
      </c>
      <c r="P22" s="4">
        <f t="shared" si="6"/>
        <v>8.3047616144314365</v>
      </c>
      <c r="Q22" s="120">
        <f t="shared" si="7"/>
        <v>8.3044868420668774</v>
      </c>
      <c r="R22" s="4">
        <f t="shared" si="8"/>
        <v>20.077707455870691</v>
      </c>
      <c r="S22" s="9">
        <f t="shared" si="4"/>
        <v>15.047999999999998</v>
      </c>
      <c r="T22" s="17"/>
      <c r="U22" s="18"/>
      <c r="V22" s="18"/>
      <c r="W22" s="18"/>
      <c r="X22" s="9"/>
      <c r="Y22" s="9"/>
      <c r="Z22" s="9"/>
      <c r="AA22" s="19"/>
      <c r="AB22" s="20"/>
    </row>
    <row r="23" spans="1:28" s="15" customFormat="1" x14ac:dyDescent="0.2">
      <c r="A23" s="1">
        <v>177</v>
      </c>
      <c r="B23" s="1" t="s">
        <v>26</v>
      </c>
      <c r="C23" s="1" t="s">
        <v>34</v>
      </c>
      <c r="D23" s="1" t="s">
        <v>28</v>
      </c>
      <c r="E23" s="16">
        <v>42977</v>
      </c>
      <c r="F23" s="1">
        <v>24</v>
      </c>
      <c r="G23" s="1">
        <v>31.6</v>
      </c>
      <c r="H23" s="1">
        <v>17.515000000000001</v>
      </c>
      <c r="I23" s="2">
        <v>3.7930000000000001</v>
      </c>
      <c r="J23" s="1"/>
      <c r="K23" s="3">
        <f t="shared" si="0"/>
        <v>997.32661753089724</v>
      </c>
      <c r="L23" s="3">
        <f t="shared" si="1"/>
        <v>0.76074425760000008</v>
      </c>
      <c r="M23" s="3">
        <f t="shared" si="2"/>
        <v>-4.2225696E-3</v>
      </c>
      <c r="N23" s="3">
        <f t="shared" si="3"/>
        <v>1021.0985005999307</v>
      </c>
      <c r="O23" s="121">
        <f t="shared" si="5"/>
        <v>1.0210713899924502</v>
      </c>
      <c r="P23" s="4">
        <f t="shared" si="6"/>
        <v>8.5225390417686793</v>
      </c>
      <c r="Q23" s="120">
        <f t="shared" si="7"/>
        <v>8.5222569033650668</v>
      </c>
      <c r="R23" s="4">
        <f t="shared" si="8"/>
        <v>20.077658355264823</v>
      </c>
      <c r="S23" s="9">
        <f t="shared" si="4"/>
        <v>15.581499999999998</v>
      </c>
      <c r="T23" s="17"/>
      <c r="U23" s="18"/>
      <c r="V23" s="18"/>
      <c r="W23" s="18"/>
      <c r="X23" s="9"/>
      <c r="Y23" s="9"/>
      <c r="Z23" s="9"/>
      <c r="AA23" s="19"/>
      <c r="AB23" s="20"/>
    </row>
    <row r="24" spans="1:28" s="15" customFormat="1" x14ac:dyDescent="0.2">
      <c r="A24" s="1">
        <v>183</v>
      </c>
      <c r="B24" s="1" t="s">
        <v>26</v>
      </c>
      <c r="C24" s="1" t="s">
        <v>34</v>
      </c>
      <c r="D24" s="1" t="s">
        <v>28</v>
      </c>
      <c r="E24" s="16">
        <v>42977</v>
      </c>
      <c r="F24" s="1">
        <v>24</v>
      </c>
      <c r="G24" s="1">
        <v>31.5</v>
      </c>
      <c r="H24" s="1">
        <v>17.52</v>
      </c>
      <c r="I24" s="2">
        <v>2.9209999999999998</v>
      </c>
      <c r="J24" s="1"/>
      <c r="K24" s="3">
        <f t="shared" si="0"/>
        <v>997.32661753089724</v>
      </c>
      <c r="L24" s="3">
        <f t="shared" si="1"/>
        <v>0.76074425760000008</v>
      </c>
      <c r="M24" s="3">
        <f t="shared" si="2"/>
        <v>-4.2225696E-3</v>
      </c>
      <c r="N24" s="3">
        <f t="shared" si="3"/>
        <v>1021.0229352475681</v>
      </c>
      <c r="O24" s="121">
        <f t="shared" si="5"/>
        <v>1.0209958245326123</v>
      </c>
      <c r="P24" s="4">
        <f t="shared" si="6"/>
        <v>6.5626257819865774</v>
      </c>
      <c r="Q24" s="120">
        <f t="shared" si="7"/>
        <v>6.5624085456375241</v>
      </c>
      <c r="R24" s="4">
        <f t="shared" si="8"/>
        <v>20.083172462033584</v>
      </c>
      <c r="S24" s="9">
        <f t="shared" si="4"/>
        <v>10.785499999999999</v>
      </c>
      <c r="T24" s="17"/>
      <c r="U24" s="18"/>
      <c r="V24" s="18"/>
      <c r="W24" s="18"/>
      <c r="X24" s="9"/>
      <c r="Y24" s="9"/>
      <c r="Z24" s="9"/>
      <c r="AA24" s="19"/>
      <c r="AB24" s="20"/>
    </row>
    <row r="25" spans="1:28" s="15" customFormat="1" x14ac:dyDescent="0.2">
      <c r="A25" s="1">
        <v>190</v>
      </c>
      <c r="B25" s="1" t="s">
        <v>26</v>
      </c>
      <c r="C25" s="1" t="s">
        <v>34</v>
      </c>
      <c r="D25" s="1" t="s">
        <v>28</v>
      </c>
      <c r="E25" s="16">
        <v>42977</v>
      </c>
      <c r="F25" s="1">
        <v>24</v>
      </c>
      <c r="G25" s="1">
        <v>32</v>
      </c>
      <c r="H25" s="1">
        <v>17.521000000000001</v>
      </c>
      <c r="I25" s="2">
        <v>3.26</v>
      </c>
      <c r="J25" s="1"/>
      <c r="K25" s="3">
        <f t="shared" si="0"/>
        <v>997.32661753089724</v>
      </c>
      <c r="L25" s="3">
        <f t="shared" si="1"/>
        <v>0.76074425760000008</v>
      </c>
      <c r="M25" s="3">
        <f t="shared" si="2"/>
        <v>-4.2225696E-3</v>
      </c>
      <c r="N25" s="3">
        <f t="shared" si="3"/>
        <v>1021.4008023889601</v>
      </c>
      <c r="O25" s="121">
        <f t="shared" si="5"/>
        <v>1.0213736922025882</v>
      </c>
      <c r="P25" s="4">
        <f t="shared" si="6"/>
        <v>7.3276397258944774</v>
      </c>
      <c r="Q25" s="120">
        <f t="shared" si="7"/>
        <v>7.3273970587864898</v>
      </c>
      <c r="R25" s="4">
        <f t="shared" si="8"/>
        <v>20.08540625860606</v>
      </c>
      <c r="S25" s="9">
        <f t="shared" si="4"/>
        <v>12.649999999999999</v>
      </c>
      <c r="T25" s="17"/>
      <c r="U25" s="18"/>
      <c r="V25" s="18"/>
      <c r="W25" s="18"/>
      <c r="X25" s="9"/>
      <c r="Y25" s="9"/>
      <c r="Z25" s="9"/>
      <c r="AA25" s="19"/>
      <c r="AB25" s="20"/>
    </row>
    <row r="26" spans="1:28" s="15" customFormat="1" x14ac:dyDescent="0.2">
      <c r="A26" s="1">
        <v>282</v>
      </c>
      <c r="B26" s="1" t="s">
        <v>26</v>
      </c>
      <c r="C26" s="1" t="s">
        <v>34</v>
      </c>
      <c r="D26" s="1" t="s">
        <v>28</v>
      </c>
      <c r="E26" s="16">
        <v>42977</v>
      </c>
      <c r="F26" s="1">
        <v>23.7</v>
      </c>
      <c r="G26" s="1">
        <v>31</v>
      </c>
      <c r="H26" s="1">
        <v>17.527000000000001</v>
      </c>
      <c r="I26" s="2">
        <v>1.4419999999999999</v>
      </c>
      <c r="J26" s="1"/>
      <c r="K26" s="3">
        <f t="shared" si="0"/>
        <v>997.40018425598942</v>
      </c>
      <c r="L26" s="3">
        <f t="shared" si="1"/>
        <v>0.76121220240660681</v>
      </c>
      <c r="M26" s="3">
        <f t="shared" si="2"/>
        <v>-4.2295732740000001E-3</v>
      </c>
      <c r="N26" s="3">
        <f t="shared" si="3"/>
        <v>1020.7320327829005</v>
      </c>
      <c r="O26" s="121">
        <f t="shared" si="5"/>
        <v>1.0207048982307803</v>
      </c>
      <c r="P26" s="4">
        <f t="shared" si="6"/>
        <v>3.2385984881267817</v>
      </c>
      <c r="Q26" s="120">
        <f t="shared" si="7"/>
        <v>3.2384912277278324</v>
      </c>
      <c r="R26" s="4">
        <f t="shared" si="8"/>
        <v>20.090359140617647</v>
      </c>
      <c r="S26" s="9">
        <f t="shared" si="4"/>
        <v>2.6509999999999998</v>
      </c>
      <c r="T26" s="17"/>
      <c r="U26" s="18"/>
      <c r="V26" s="18"/>
      <c r="W26" s="18"/>
      <c r="X26" s="9"/>
      <c r="Y26" s="9"/>
      <c r="Z26" s="9"/>
      <c r="AA26" s="19"/>
      <c r="AB26" s="20"/>
    </row>
    <row r="27" spans="1:28" s="15" customFormat="1" x14ac:dyDescent="0.2">
      <c r="A27" s="1">
        <v>288</v>
      </c>
      <c r="B27" s="1" t="s">
        <v>26</v>
      </c>
      <c r="C27" s="1" t="s">
        <v>34</v>
      </c>
      <c r="D27" s="1" t="s">
        <v>28</v>
      </c>
      <c r="E27" s="16">
        <v>42977</v>
      </c>
      <c r="F27" s="1">
        <v>23.7</v>
      </c>
      <c r="G27" s="1">
        <v>31</v>
      </c>
      <c r="H27" s="1">
        <v>17.527000000000001</v>
      </c>
      <c r="I27" s="2">
        <v>5.1029999999999998</v>
      </c>
      <c r="J27" s="1"/>
      <c r="K27" s="3">
        <f t="shared" si="0"/>
        <v>997.40018425598942</v>
      </c>
      <c r="L27" s="3">
        <f t="shared" si="1"/>
        <v>0.76121220240660681</v>
      </c>
      <c r="M27" s="3">
        <f t="shared" si="2"/>
        <v>-4.2295732740000001E-3</v>
      </c>
      <c r="N27" s="3">
        <f t="shared" si="3"/>
        <v>1020.7320327829005</v>
      </c>
      <c r="O27" s="121">
        <f t="shared" si="5"/>
        <v>1.0207048982307803</v>
      </c>
      <c r="P27" s="4">
        <f t="shared" si="6"/>
        <v>11.46086552351662</v>
      </c>
      <c r="Q27" s="120">
        <f t="shared" si="7"/>
        <v>11.460485946667911</v>
      </c>
      <c r="R27" s="4">
        <f t="shared" si="8"/>
        <v>20.090359140617647</v>
      </c>
      <c r="S27" s="9">
        <f t="shared" si="4"/>
        <v>22.786499999999997</v>
      </c>
      <c r="T27" s="17"/>
      <c r="U27" s="18"/>
      <c r="V27" s="18"/>
      <c r="W27" s="18"/>
      <c r="X27" s="9"/>
      <c r="Y27" s="9"/>
      <c r="Z27" s="9"/>
      <c r="AA27" s="19"/>
      <c r="AB27" s="20"/>
    </row>
    <row r="28" spans="1:28" s="15" customFormat="1" x14ac:dyDescent="0.2">
      <c r="A28" s="1">
        <v>117</v>
      </c>
      <c r="B28" s="1" t="s">
        <v>29</v>
      </c>
      <c r="C28" s="1" t="s">
        <v>34</v>
      </c>
      <c r="D28" s="1" t="s">
        <v>28</v>
      </c>
      <c r="E28" s="16">
        <v>42977</v>
      </c>
      <c r="F28" s="1">
        <v>24.2</v>
      </c>
      <c r="G28" s="1">
        <v>31.5</v>
      </c>
      <c r="H28" s="1">
        <v>17.501000000000001</v>
      </c>
      <c r="I28" s="2">
        <v>2.3860000000000001</v>
      </c>
      <c r="J28" s="1"/>
      <c r="K28" s="3">
        <f t="shared" si="0"/>
        <v>997.27708768547382</v>
      </c>
      <c r="L28" s="3">
        <f t="shared" si="1"/>
        <v>0.760435858711068</v>
      </c>
      <c r="M28" s="3">
        <f t="shared" si="2"/>
        <v>-4.2180659439999997E-3</v>
      </c>
      <c r="N28" s="3">
        <f t="shared" si="3"/>
        <v>1020.9644870534015</v>
      </c>
      <c r="O28" s="121">
        <f t="shared" si="5"/>
        <v>1.0209373921870044</v>
      </c>
      <c r="P28" s="4">
        <f t="shared" si="6"/>
        <v>5.3602559725468781</v>
      </c>
      <c r="Q28" s="120">
        <f t="shared" si="7"/>
        <v>5.3600786534774381</v>
      </c>
      <c r="R28" s="4">
        <f t="shared" si="8"/>
        <v>20.061224755236648</v>
      </c>
      <c r="S28" s="9">
        <f t="shared" si="4"/>
        <v>7.8430000000000009</v>
      </c>
      <c r="T28" s="17"/>
      <c r="U28" s="18"/>
      <c r="V28" s="18"/>
      <c r="W28" s="18"/>
      <c r="X28" s="9"/>
      <c r="Y28" s="9"/>
      <c r="Z28" s="9"/>
      <c r="AA28" s="19"/>
      <c r="AB28" s="20"/>
    </row>
    <row r="29" spans="1:28" s="15" customFormat="1" x14ac:dyDescent="0.2">
      <c r="A29" s="1">
        <v>123</v>
      </c>
      <c r="B29" s="1" t="s">
        <v>29</v>
      </c>
      <c r="C29" s="1" t="s">
        <v>34</v>
      </c>
      <c r="D29" s="1" t="s">
        <v>28</v>
      </c>
      <c r="E29" s="16">
        <v>42977</v>
      </c>
      <c r="F29" s="1">
        <v>24.2</v>
      </c>
      <c r="G29" s="1">
        <v>31.5</v>
      </c>
      <c r="H29" s="1">
        <v>17.501000000000001</v>
      </c>
      <c r="I29" s="2">
        <v>4.0010000000000003</v>
      </c>
      <c r="J29" s="1"/>
      <c r="K29" s="3">
        <f t="shared" si="0"/>
        <v>997.27708768547382</v>
      </c>
      <c r="L29" s="3">
        <f t="shared" si="1"/>
        <v>0.760435858711068</v>
      </c>
      <c r="M29" s="3">
        <f t="shared" si="2"/>
        <v>-4.2180659439999997E-3</v>
      </c>
      <c r="N29" s="3">
        <f t="shared" si="3"/>
        <v>1020.9644870534015</v>
      </c>
      <c r="O29" s="121">
        <f t="shared" si="5"/>
        <v>1.0209373921870044</v>
      </c>
      <c r="P29" s="4">
        <f t="shared" si="6"/>
        <v>8.9884258785247528</v>
      </c>
      <c r="Q29" s="120">
        <f t="shared" si="7"/>
        <v>8.9881285383752019</v>
      </c>
      <c r="R29" s="4">
        <f t="shared" si="8"/>
        <v>20.061224755236648</v>
      </c>
      <c r="S29" s="9">
        <f t="shared" si="4"/>
        <v>16.7255</v>
      </c>
      <c r="T29" s="17"/>
      <c r="U29" s="18"/>
      <c r="V29" s="18"/>
      <c r="W29" s="18"/>
      <c r="X29" s="9"/>
      <c r="Y29" s="9"/>
      <c r="Z29" s="9"/>
      <c r="AA29" s="19"/>
      <c r="AB29" s="20"/>
    </row>
    <row r="30" spans="1:28" s="15" customFormat="1" x14ac:dyDescent="0.2">
      <c r="A30" s="1">
        <v>130</v>
      </c>
      <c r="B30" s="1" t="s">
        <v>29</v>
      </c>
      <c r="C30" s="1" t="s">
        <v>34</v>
      </c>
      <c r="D30" s="1" t="s">
        <v>28</v>
      </c>
      <c r="E30" s="16">
        <v>42977</v>
      </c>
      <c r="F30" s="1">
        <v>24.3</v>
      </c>
      <c r="G30" s="1">
        <v>31.8</v>
      </c>
      <c r="H30" s="1">
        <v>17.510999999999999</v>
      </c>
      <c r="I30" s="2">
        <v>3.7629999999999999</v>
      </c>
      <c r="J30" s="1"/>
      <c r="K30" s="3">
        <f t="shared" si="0"/>
        <v>997.25217771670884</v>
      </c>
      <c r="L30" s="3">
        <f t="shared" si="1"/>
        <v>0.76028272301154676</v>
      </c>
      <c r="M30" s="3">
        <f t="shared" si="2"/>
        <v>-4.2158637539999998E-3</v>
      </c>
      <c r="N30" s="3">
        <f t="shared" si="3"/>
        <v>1021.1617293120976</v>
      </c>
      <c r="O30" s="121">
        <f t="shared" si="5"/>
        <v>1.0211346428384385</v>
      </c>
      <c r="P30" s="4">
        <f t="shared" si="6"/>
        <v>8.4557845521597859</v>
      </c>
      <c r="Q30" s="120">
        <f t="shared" si="7"/>
        <v>8.4555048512498185</v>
      </c>
      <c r="R30" s="4">
        <f t="shared" si="8"/>
        <v>20.073254969726008</v>
      </c>
      <c r="S30" s="9">
        <f t="shared" si="4"/>
        <v>15.416499999999999</v>
      </c>
      <c r="T30" s="17"/>
      <c r="U30" s="18"/>
      <c r="V30" s="18"/>
      <c r="W30" s="18"/>
      <c r="X30" s="9"/>
      <c r="Y30" s="9"/>
      <c r="Z30" s="9"/>
      <c r="AA30" s="19"/>
      <c r="AB30" s="20"/>
    </row>
    <row r="31" spans="1:28" s="15" customFormat="1" x14ac:dyDescent="0.2">
      <c r="A31" s="1">
        <v>221</v>
      </c>
      <c r="B31" s="1" t="s">
        <v>29</v>
      </c>
      <c r="C31" s="1" t="s">
        <v>34</v>
      </c>
      <c r="D31" s="1" t="s">
        <v>28</v>
      </c>
      <c r="E31" s="16">
        <v>42977</v>
      </c>
      <c r="F31" s="1">
        <v>23.9</v>
      </c>
      <c r="G31" s="1">
        <v>31.9</v>
      </c>
      <c r="H31" s="1">
        <v>17.521999999999998</v>
      </c>
      <c r="I31" s="2">
        <v>3.468</v>
      </c>
      <c r="J31" s="1"/>
      <c r="K31" s="3">
        <f t="shared" si="0"/>
        <v>997.35123703333397</v>
      </c>
      <c r="L31" s="3">
        <f t="shared" si="1"/>
        <v>0.76089952447632669</v>
      </c>
      <c r="M31" s="3">
        <f t="shared" si="2"/>
        <v>-4.2248710660000004E-3</v>
      </c>
      <c r="N31" s="3">
        <f t="shared" si="3"/>
        <v>1021.3543787243402</v>
      </c>
      <c r="O31" s="121">
        <f t="shared" si="5"/>
        <v>1.0213272605246411</v>
      </c>
      <c r="P31" s="4">
        <f t="shared" si="6"/>
        <v>7.7947280656758151</v>
      </c>
      <c r="Q31" s="120">
        <f t="shared" si="7"/>
        <v>7.7944698684962912</v>
      </c>
      <c r="R31" s="4">
        <f t="shared" si="8"/>
        <v>20.086418999791047</v>
      </c>
      <c r="S31" s="9">
        <f t="shared" si="4"/>
        <v>13.793999999999997</v>
      </c>
      <c r="T31" s="17"/>
      <c r="U31" s="18"/>
      <c r="V31" s="18"/>
      <c r="W31" s="18"/>
      <c r="X31" s="9"/>
      <c r="Y31" s="9"/>
      <c r="Z31" s="9"/>
      <c r="AA31" s="19"/>
      <c r="AB31" s="20"/>
    </row>
    <row r="32" spans="1:28" s="15" customFormat="1" x14ac:dyDescent="0.2">
      <c r="A32" s="1">
        <v>227</v>
      </c>
      <c r="B32" s="1" t="s">
        <v>29</v>
      </c>
      <c r="C32" s="1" t="s">
        <v>34</v>
      </c>
      <c r="D32" s="1" t="s">
        <v>28</v>
      </c>
      <c r="E32" s="16">
        <v>42977</v>
      </c>
      <c r="F32" s="1">
        <v>23.9</v>
      </c>
      <c r="G32" s="1">
        <v>31.9</v>
      </c>
      <c r="H32" s="1">
        <v>17.521999999999998</v>
      </c>
      <c r="I32" s="2">
        <v>4.0720000000000001</v>
      </c>
      <c r="J32" s="1"/>
      <c r="K32" s="3">
        <f t="shared" si="0"/>
        <v>997.35123703333397</v>
      </c>
      <c r="L32" s="3">
        <f t="shared" si="1"/>
        <v>0.76089952447632669</v>
      </c>
      <c r="M32" s="3">
        <f t="shared" si="2"/>
        <v>-4.2248710660000004E-3</v>
      </c>
      <c r="N32" s="3">
        <f t="shared" si="3"/>
        <v>1021.3543787243402</v>
      </c>
      <c r="O32" s="121">
        <f t="shared" si="5"/>
        <v>1.0213272605246411</v>
      </c>
      <c r="P32" s="4">
        <f t="shared" si="6"/>
        <v>9.1522873942998615</v>
      </c>
      <c r="Q32" s="120">
        <f t="shared" si="7"/>
        <v>9.1519842285227515</v>
      </c>
      <c r="R32" s="4">
        <f t="shared" si="8"/>
        <v>20.086418999791047</v>
      </c>
      <c r="S32" s="9">
        <f t="shared" si="4"/>
        <v>17.116</v>
      </c>
      <c r="T32" s="17"/>
      <c r="U32" s="18"/>
      <c r="V32" s="18"/>
      <c r="W32" s="18"/>
      <c r="X32" s="9"/>
      <c r="Y32" s="9"/>
      <c r="Z32" s="9"/>
      <c r="AA32" s="19"/>
      <c r="AB32" s="20"/>
    </row>
    <row r="33" spans="1:28" s="15" customFormat="1" x14ac:dyDescent="0.2">
      <c r="A33" s="1">
        <v>150</v>
      </c>
      <c r="B33" s="1" t="s">
        <v>30</v>
      </c>
      <c r="C33" s="1" t="s">
        <v>34</v>
      </c>
      <c r="D33" s="1" t="s">
        <v>28</v>
      </c>
      <c r="E33" s="16">
        <v>42977</v>
      </c>
      <c r="F33" s="1">
        <v>24.2</v>
      </c>
      <c r="G33" s="1">
        <v>31.7</v>
      </c>
      <c r="H33" s="1">
        <v>17.515000000000001</v>
      </c>
      <c r="I33" s="2">
        <v>1.2569999999999999</v>
      </c>
      <c r="J33" s="1"/>
      <c r="K33" s="3">
        <f t="shared" si="0"/>
        <v>997.27708768547382</v>
      </c>
      <c r="L33" s="3">
        <f t="shared" si="1"/>
        <v>0.760435858711068</v>
      </c>
      <c r="M33" s="3">
        <f t="shared" si="2"/>
        <v>-4.2180659439999997E-3</v>
      </c>
      <c r="N33" s="3">
        <f t="shared" si="3"/>
        <v>1021.1155677024707</v>
      </c>
      <c r="O33" s="121">
        <f t="shared" si="5"/>
        <v>1.0210884730949359</v>
      </c>
      <c r="P33" s="4">
        <f t="shared" si="6"/>
        <v>2.8244278542587433</v>
      </c>
      <c r="Q33" s="120">
        <f t="shared" si="7"/>
        <v>2.8243344048912506</v>
      </c>
      <c r="R33" s="4">
        <f t="shared" si="8"/>
        <v>20.077707455870691</v>
      </c>
      <c r="S33" s="9">
        <f t="shared" si="4"/>
        <v>1.6334999999999988</v>
      </c>
      <c r="T33" s="17"/>
      <c r="U33" s="18"/>
      <c r="V33" s="18"/>
      <c r="W33" s="18"/>
      <c r="X33" s="9"/>
      <c r="Y33" s="9"/>
      <c r="Z33" s="9"/>
      <c r="AA33" s="19"/>
      <c r="AB33" s="20"/>
    </row>
    <row r="34" spans="1:28" s="15" customFormat="1" x14ac:dyDescent="0.2">
      <c r="A34" s="1">
        <v>158</v>
      </c>
      <c r="B34" s="1" t="s">
        <v>30</v>
      </c>
      <c r="C34" s="1" t="s">
        <v>34</v>
      </c>
      <c r="D34" s="1" t="s">
        <v>28</v>
      </c>
      <c r="E34" s="16">
        <v>42977</v>
      </c>
      <c r="F34" s="1">
        <v>24.2</v>
      </c>
      <c r="G34" s="1">
        <v>31.7</v>
      </c>
      <c r="H34" s="1">
        <v>17.515000000000001</v>
      </c>
      <c r="I34" s="2">
        <v>3.774</v>
      </c>
      <c r="J34" s="1"/>
      <c r="K34" s="3">
        <f t="shared" si="0"/>
        <v>997.27708768547382</v>
      </c>
      <c r="L34" s="3">
        <f t="shared" si="1"/>
        <v>0.760435858711068</v>
      </c>
      <c r="M34" s="3">
        <f t="shared" si="2"/>
        <v>-4.2180659439999997E-3</v>
      </c>
      <c r="N34" s="3">
        <f t="shared" si="3"/>
        <v>1021.1155677024707</v>
      </c>
      <c r="O34" s="121">
        <f t="shared" si="5"/>
        <v>1.0210884730949359</v>
      </c>
      <c r="P34" s="4">
        <f t="shared" si="6"/>
        <v>8.4800244407100216</v>
      </c>
      <c r="Q34" s="120">
        <f t="shared" si="7"/>
        <v>8.4797438695780283</v>
      </c>
      <c r="R34" s="4">
        <f t="shared" si="8"/>
        <v>20.077707455870691</v>
      </c>
      <c r="S34" s="9">
        <f t="shared" si="4"/>
        <v>15.477</v>
      </c>
      <c r="T34" s="17"/>
      <c r="U34" s="18"/>
      <c r="V34" s="18"/>
      <c r="W34" s="18"/>
      <c r="X34" s="9"/>
      <c r="Y34" s="9"/>
      <c r="Z34" s="9"/>
      <c r="AA34" s="19"/>
      <c r="AB34" s="20"/>
    </row>
    <row r="35" spans="1:28" s="15" customFormat="1" x14ac:dyDescent="0.2">
      <c r="A35" s="1">
        <v>249</v>
      </c>
      <c r="B35" s="1" t="s">
        <v>30</v>
      </c>
      <c r="C35" s="1" t="s">
        <v>34</v>
      </c>
      <c r="D35" s="1" t="s">
        <v>28</v>
      </c>
      <c r="E35" s="16">
        <v>42977</v>
      </c>
      <c r="F35" s="1">
        <v>23.9</v>
      </c>
      <c r="G35" s="1">
        <v>31.8</v>
      </c>
      <c r="H35" s="1">
        <v>17.515999999999998</v>
      </c>
      <c r="I35" s="2">
        <v>2.089</v>
      </c>
      <c r="J35" s="1"/>
      <c r="K35" s="3">
        <f t="shared" si="0"/>
        <v>997.35123703333397</v>
      </c>
      <c r="L35" s="3">
        <f t="shared" si="1"/>
        <v>0.76089952447632669</v>
      </c>
      <c r="M35" s="3">
        <f t="shared" si="2"/>
        <v>-4.2248710660000004E-3</v>
      </c>
      <c r="N35" s="3">
        <f t="shared" si="3"/>
        <v>1021.2787876796716</v>
      </c>
      <c r="O35" s="121">
        <f t="shared" si="5"/>
        <v>1.0212516693861251</v>
      </c>
      <c r="P35" s="4">
        <f t="shared" si="6"/>
        <v>4.6948337751094096</v>
      </c>
      <c r="Q35" s="120">
        <f t="shared" si="7"/>
        <v>4.6946782744803333</v>
      </c>
      <c r="R35" s="4">
        <f t="shared" si="8"/>
        <v>20.079323379850184</v>
      </c>
      <c r="S35" s="9">
        <f t="shared" si="4"/>
        <v>6.2094999999999994</v>
      </c>
      <c r="T35" s="17"/>
      <c r="U35" s="18"/>
      <c r="V35" s="18"/>
      <c r="W35" s="18"/>
      <c r="X35" s="9"/>
      <c r="Y35" s="9"/>
      <c r="Z35" s="9"/>
      <c r="AA35" s="19"/>
      <c r="AB35" s="20"/>
    </row>
    <row r="36" spans="1:28" s="15" customFormat="1" x14ac:dyDescent="0.2">
      <c r="A36" s="1">
        <v>164</v>
      </c>
      <c r="B36" s="1" t="s">
        <v>31</v>
      </c>
      <c r="C36" s="1" t="s">
        <v>34</v>
      </c>
      <c r="D36" s="1" t="s">
        <v>28</v>
      </c>
      <c r="E36" s="16">
        <v>42977</v>
      </c>
      <c r="F36" s="1">
        <v>24</v>
      </c>
      <c r="G36" s="1">
        <v>31.9</v>
      </c>
      <c r="H36" s="1">
        <v>17.516999999999999</v>
      </c>
      <c r="I36" s="2">
        <v>1.4570000000000001</v>
      </c>
      <c r="J36" s="1"/>
      <c r="K36" s="3">
        <f t="shared" si="0"/>
        <v>997.32661753089724</v>
      </c>
      <c r="L36" s="3">
        <f t="shared" si="1"/>
        <v>0.76074425760000008</v>
      </c>
      <c r="M36" s="3">
        <f t="shared" si="2"/>
        <v>-4.2225696E-3</v>
      </c>
      <c r="N36" s="3">
        <f t="shared" si="3"/>
        <v>1021.3252208670636</v>
      </c>
      <c r="O36" s="121">
        <f t="shared" si="5"/>
        <v>1.0212981105767307</v>
      </c>
      <c r="P36" s="4">
        <f t="shared" si="6"/>
        <v>3.2746581039657006</v>
      </c>
      <c r="Q36" s="120">
        <f t="shared" si="7"/>
        <v>3.2745496677533414</v>
      </c>
      <c r="R36" s="4">
        <f t="shared" si="8"/>
        <v>20.080603328732728</v>
      </c>
      <c r="S36" s="9">
        <f t="shared" si="4"/>
        <v>2.7335000000000003</v>
      </c>
      <c r="T36" s="17"/>
      <c r="U36" s="18"/>
      <c r="V36" s="18"/>
      <c r="W36" s="18"/>
      <c r="X36" s="9"/>
      <c r="Y36" s="9"/>
      <c r="Z36" s="9"/>
      <c r="AA36" s="19"/>
      <c r="AB36" s="20"/>
    </row>
    <row r="37" spans="1:28" s="15" customFormat="1" x14ac:dyDescent="0.2">
      <c r="A37" s="1">
        <v>170</v>
      </c>
      <c r="B37" s="1" t="s">
        <v>31</v>
      </c>
      <c r="C37" s="1" t="s">
        <v>34</v>
      </c>
      <c r="D37" s="1" t="s">
        <v>28</v>
      </c>
      <c r="E37" s="16">
        <v>42977</v>
      </c>
      <c r="F37" s="1">
        <v>24</v>
      </c>
      <c r="G37" s="1">
        <v>31.6</v>
      </c>
      <c r="H37" s="1">
        <v>17.515000000000001</v>
      </c>
      <c r="I37" s="2">
        <v>3.2869999999999999</v>
      </c>
      <c r="J37" s="1"/>
      <c r="K37" s="3">
        <f t="shared" si="0"/>
        <v>997.32661753089724</v>
      </c>
      <c r="L37" s="3">
        <f t="shared" si="1"/>
        <v>0.76074425760000008</v>
      </c>
      <c r="M37" s="3">
        <f t="shared" si="2"/>
        <v>-4.2225696E-3</v>
      </c>
      <c r="N37" s="3">
        <f t="shared" si="3"/>
        <v>1021.0985005999307</v>
      </c>
      <c r="O37" s="121">
        <f t="shared" si="5"/>
        <v>1.0210713899924502</v>
      </c>
      <c r="P37" s="4">
        <f t="shared" si="6"/>
        <v>7.3856013262044939</v>
      </c>
      <c r="Q37" s="120">
        <f t="shared" si="7"/>
        <v>7.3853568260904225</v>
      </c>
      <c r="R37" s="4">
        <f t="shared" si="8"/>
        <v>20.077658355264823</v>
      </c>
      <c r="S37" s="9">
        <f t="shared" si="4"/>
        <v>12.798499999999997</v>
      </c>
      <c r="T37" s="17"/>
      <c r="U37" s="18"/>
      <c r="V37" s="18"/>
      <c r="W37" s="18"/>
      <c r="X37" s="9"/>
      <c r="Y37" s="9"/>
      <c r="Z37" s="9"/>
      <c r="AA37" s="19"/>
      <c r="AB37" s="20"/>
    </row>
    <row r="38" spans="1:28" s="15" customFormat="1" x14ac:dyDescent="0.2">
      <c r="A38" s="1">
        <v>262</v>
      </c>
      <c r="B38" s="1" t="s">
        <v>31</v>
      </c>
      <c r="C38" s="1" t="s">
        <v>34</v>
      </c>
      <c r="D38" s="1" t="s">
        <v>28</v>
      </c>
      <c r="E38" s="16">
        <v>42977</v>
      </c>
      <c r="F38" s="1">
        <v>23.7</v>
      </c>
      <c r="G38" s="1">
        <v>31.7</v>
      </c>
      <c r="H38" s="1">
        <v>17.521999999999998</v>
      </c>
      <c r="I38" s="2">
        <v>3.7090000000000001</v>
      </c>
      <c r="J38" s="1"/>
      <c r="K38" s="3">
        <f t="shared" si="0"/>
        <v>997.40018425598942</v>
      </c>
      <c r="L38" s="3">
        <f t="shared" si="1"/>
        <v>0.76121220240660681</v>
      </c>
      <c r="M38" s="3">
        <f t="shared" si="2"/>
        <v>-4.2295732740000001E-3</v>
      </c>
      <c r="N38" s="3">
        <f t="shared" si="3"/>
        <v>1021.2612205430163</v>
      </c>
      <c r="O38" s="121">
        <f t="shared" si="5"/>
        <v>1.0212340865276741</v>
      </c>
      <c r="P38" s="4">
        <f t="shared" si="6"/>
        <v>8.3354546910875378</v>
      </c>
      <c r="Q38" s="120">
        <f t="shared" si="7"/>
        <v>8.3351784529689859</v>
      </c>
      <c r="R38" s="4">
        <f t="shared" si="8"/>
        <v>20.086150869069652</v>
      </c>
      <c r="S38" s="9">
        <f t="shared" si="4"/>
        <v>15.119499999999999</v>
      </c>
      <c r="T38" s="17"/>
      <c r="U38" s="18"/>
      <c r="V38" s="18"/>
      <c r="W38" s="18"/>
      <c r="X38" s="9"/>
      <c r="Y38" s="9"/>
      <c r="Z38" s="9"/>
      <c r="AA38" s="19"/>
      <c r="AB38" s="20"/>
    </row>
    <row r="39" spans="1:28" s="15" customFormat="1" x14ac:dyDescent="0.2">
      <c r="A39" s="1">
        <v>268</v>
      </c>
      <c r="B39" s="1" t="s">
        <v>31</v>
      </c>
      <c r="C39" s="1" t="s">
        <v>34</v>
      </c>
      <c r="D39" s="1" t="s">
        <v>28</v>
      </c>
      <c r="E39" s="16">
        <v>42977</v>
      </c>
      <c r="F39" s="1">
        <v>23.7</v>
      </c>
      <c r="G39" s="1">
        <v>31.7</v>
      </c>
      <c r="H39" s="1">
        <v>17.521999999999998</v>
      </c>
      <c r="I39" s="2">
        <v>7.4669999999999996</v>
      </c>
      <c r="J39" s="1"/>
      <c r="K39" s="3">
        <f t="shared" si="0"/>
        <v>997.40018425598942</v>
      </c>
      <c r="L39" s="3">
        <f t="shared" si="1"/>
        <v>0.76121220240660681</v>
      </c>
      <c r="M39" s="3">
        <f t="shared" si="2"/>
        <v>-4.2295732740000001E-3</v>
      </c>
      <c r="N39" s="3">
        <f t="shared" si="3"/>
        <v>1021.2612205430163</v>
      </c>
      <c r="O39" s="121">
        <f t="shared" si="5"/>
        <v>1.0212340865276741</v>
      </c>
      <c r="P39" s="4">
        <f t="shared" si="6"/>
        <v>16.781029975290007</v>
      </c>
      <c r="Q39" s="120">
        <f t="shared" si="7"/>
        <v>16.780473849641254</v>
      </c>
      <c r="R39" s="4">
        <f t="shared" si="8"/>
        <v>20.086150869069652</v>
      </c>
      <c r="S39" s="9">
        <f t="shared" si="4"/>
        <v>35.788499999999999</v>
      </c>
      <c r="T39" s="17"/>
      <c r="U39" s="18"/>
      <c r="V39" s="18"/>
      <c r="W39" s="18"/>
      <c r="X39" s="9"/>
      <c r="Y39" s="9"/>
      <c r="Z39" s="9"/>
      <c r="AA39" s="19"/>
      <c r="AB39" s="20"/>
    </row>
    <row r="40" spans="1:28" s="15" customFormat="1" x14ac:dyDescent="0.2">
      <c r="A40" s="1">
        <v>274</v>
      </c>
      <c r="B40" s="1" t="s">
        <v>31</v>
      </c>
      <c r="C40" s="1" t="s">
        <v>34</v>
      </c>
      <c r="D40" s="1" t="s">
        <v>28</v>
      </c>
      <c r="E40" s="16">
        <v>42977</v>
      </c>
      <c r="F40" s="1">
        <v>23.7</v>
      </c>
      <c r="G40" s="1">
        <v>31</v>
      </c>
      <c r="H40" s="1">
        <v>17.527000000000001</v>
      </c>
      <c r="I40" s="2">
        <v>1.427</v>
      </c>
      <c r="J40" s="1"/>
      <c r="K40" s="3">
        <f t="shared" si="0"/>
        <v>997.40018425598942</v>
      </c>
      <c r="L40" s="3">
        <f t="shared" si="1"/>
        <v>0.76121220240660681</v>
      </c>
      <c r="M40" s="3">
        <f t="shared" si="2"/>
        <v>-4.2295732740000001E-3</v>
      </c>
      <c r="N40" s="3">
        <f t="shared" si="3"/>
        <v>1020.7320327829005</v>
      </c>
      <c r="O40" s="121">
        <f t="shared" si="5"/>
        <v>1.0207048982307803</v>
      </c>
      <c r="P40" s="4">
        <f t="shared" si="6"/>
        <v>3.2049098769465449</v>
      </c>
      <c r="Q40" s="120">
        <f t="shared" si="7"/>
        <v>3.2048037322937701</v>
      </c>
      <c r="R40" s="4">
        <f t="shared" si="8"/>
        <v>20.090359140617647</v>
      </c>
      <c r="S40" s="9">
        <f t="shared" si="4"/>
        <v>2.5685000000000002</v>
      </c>
      <c r="T40" s="17"/>
      <c r="U40" s="18"/>
      <c r="V40" s="18"/>
      <c r="W40" s="18"/>
      <c r="X40" s="9"/>
      <c r="Y40" s="9"/>
      <c r="Z40" s="9"/>
      <c r="AA40" s="19"/>
      <c r="AB40" s="20"/>
    </row>
    <row r="41" spans="1:28" s="15" customFormat="1" x14ac:dyDescent="0.2">
      <c r="A41" s="1">
        <v>106</v>
      </c>
      <c r="B41" s="1" t="s">
        <v>32</v>
      </c>
      <c r="C41" s="1" t="s">
        <v>34</v>
      </c>
      <c r="D41" s="1" t="s">
        <v>28</v>
      </c>
      <c r="E41" s="16">
        <v>42977</v>
      </c>
      <c r="F41" s="1">
        <v>24.3</v>
      </c>
      <c r="G41" s="1">
        <v>31.7</v>
      </c>
      <c r="H41" s="1">
        <v>17.515000000000001</v>
      </c>
      <c r="I41" s="2">
        <v>2.1669999999999998</v>
      </c>
      <c r="J41" s="1"/>
      <c r="K41" s="3">
        <f t="shared" si="0"/>
        <v>997.25217771670884</v>
      </c>
      <c r="L41" s="3">
        <f t="shared" si="1"/>
        <v>0.76028272301154676</v>
      </c>
      <c r="M41" s="3">
        <f t="shared" si="2"/>
        <v>-4.2158637539999998E-3</v>
      </c>
      <c r="N41" s="3">
        <f t="shared" si="3"/>
        <v>1021.0861963783011</v>
      </c>
      <c r="O41" s="121">
        <f t="shared" si="5"/>
        <v>1.0210591097651218</v>
      </c>
      <c r="P41" s="4">
        <f t="shared" si="6"/>
        <v>4.8689861892252857</v>
      </c>
      <c r="Q41" s="120">
        <f t="shared" si="7"/>
        <v>4.8688251466554791</v>
      </c>
      <c r="R41" s="4">
        <f t="shared" si="8"/>
        <v>20.077622957212181</v>
      </c>
      <c r="S41" s="9">
        <f t="shared" si="4"/>
        <v>6.6384999999999978</v>
      </c>
      <c r="T41" s="17"/>
      <c r="U41" s="18"/>
      <c r="V41" s="18"/>
      <c r="W41" s="18"/>
      <c r="X41" s="9"/>
      <c r="Y41" s="9"/>
      <c r="Z41" s="9"/>
      <c r="AA41" s="19"/>
      <c r="AB41" s="20"/>
    </row>
    <row r="42" spans="1:28" s="15" customFormat="1" x14ac:dyDescent="0.2">
      <c r="A42" s="1">
        <v>206</v>
      </c>
      <c r="B42" s="1" t="s">
        <v>32</v>
      </c>
      <c r="C42" s="1" t="s">
        <v>34</v>
      </c>
      <c r="D42" s="1" t="s">
        <v>28</v>
      </c>
      <c r="E42" s="16">
        <v>42977</v>
      </c>
      <c r="F42" s="1">
        <v>24</v>
      </c>
      <c r="G42" s="1">
        <v>32</v>
      </c>
      <c r="H42" s="1">
        <v>17.521000000000001</v>
      </c>
      <c r="I42" s="2">
        <v>1.621</v>
      </c>
      <c r="J42" s="1"/>
      <c r="K42" s="3">
        <f t="shared" si="0"/>
        <v>997.32661753089724</v>
      </c>
      <c r="L42" s="3">
        <f t="shared" si="1"/>
        <v>0.76074425760000008</v>
      </c>
      <c r="M42" s="3">
        <f t="shared" si="2"/>
        <v>-4.2225696E-3</v>
      </c>
      <c r="N42" s="3">
        <f t="shared" si="3"/>
        <v>1021.4008023889601</v>
      </c>
      <c r="O42" s="121">
        <f t="shared" si="5"/>
        <v>1.0213736922025882</v>
      </c>
      <c r="P42" s="4">
        <f t="shared" si="6"/>
        <v>3.6435901827223769</v>
      </c>
      <c r="Q42" s="120">
        <f t="shared" si="7"/>
        <v>3.643469519108252</v>
      </c>
      <c r="R42" s="4">
        <f t="shared" si="8"/>
        <v>20.08540625860606</v>
      </c>
      <c r="S42" s="9">
        <f t="shared" si="4"/>
        <v>3.6354999999999995</v>
      </c>
      <c r="T42" s="17"/>
      <c r="U42" s="18"/>
      <c r="V42" s="18"/>
      <c r="W42" s="18"/>
      <c r="X42" s="9"/>
      <c r="Y42" s="9"/>
      <c r="Z42" s="9"/>
      <c r="AA42" s="19"/>
      <c r="AB42" s="20"/>
    </row>
    <row r="43" spans="1:28" s="15" customFormat="1" x14ac:dyDescent="0.2">
      <c r="A43" s="1">
        <v>144</v>
      </c>
      <c r="B43" s="1" t="s">
        <v>33</v>
      </c>
      <c r="C43" s="1" t="s">
        <v>34</v>
      </c>
      <c r="D43" s="1" t="s">
        <v>28</v>
      </c>
      <c r="E43" s="16">
        <v>42977</v>
      </c>
      <c r="F43" s="1">
        <v>24.2</v>
      </c>
      <c r="G43" s="1">
        <v>31.7</v>
      </c>
      <c r="H43" s="1">
        <v>17.515000000000001</v>
      </c>
      <c r="I43" s="2">
        <v>3.3660000000000001</v>
      </c>
      <c r="J43" s="1" t="s">
        <v>35</v>
      </c>
      <c r="K43" s="3">
        <f t="shared" si="0"/>
        <v>997.27708768547382</v>
      </c>
      <c r="L43" s="3">
        <f t="shared" si="1"/>
        <v>0.760435858711068</v>
      </c>
      <c r="M43" s="3">
        <f t="shared" si="2"/>
        <v>-4.2180659439999997E-3</v>
      </c>
      <c r="N43" s="3">
        <f t="shared" si="3"/>
        <v>1021.1155677024707</v>
      </c>
      <c r="O43" s="121">
        <f t="shared" si="5"/>
        <v>1.0210884730949359</v>
      </c>
      <c r="P43" s="4">
        <f t="shared" si="6"/>
        <v>7.5632650417143443</v>
      </c>
      <c r="Q43" s="120">
        <f t="shared" si="7"/>
        <v>7.5630148025966202</v>
      </c>
      <c r="R43" s="4">
        <f t="shared" si="8"/>
        <v>20.077707455870691</v>
      </c>
      <c r="S43" s="9">
        <f t="shared" si="4"/>
        <v>13.233000000000001</v>
      </c>
      <c r="T43" s="17"/>
      <c r="U43" s="18"/>
      <c r="V43" s="18"/>
      <c r="W43" s="18"/>
      <c r="X43" s="9"/>
      <c r="Y43" s="9"/>
      <c r="Z43" s="9"/>
      <c r="AA43" s="19"/>
      <c r="AB43" s="20"/>
    </row>
    <row r="44" spans="1:28" s="15" customFormat="1" x14ac:dyDescent="0.2">
      <c r="A44" s="1">
        <v>178</v>
      </c>
      <c r="B44" s="1" t="s">
        <v>26</v>
      </c>
      <c r="C44" s="1" t="s">
        <v>36</v>
      </c>
      <c r="D44" s="1" t="s">
        <v>28</v>
      </c>
      <c r="E44" s="16">
        <v>42977</v>
      </c>
      <c r="F44" s="1">
        <v>24</v>
      </c>
      <c r="G44" s="1">
        <v>31.6</v>
      </c>
      <c r="H44" s="1">
        <v>17.515000000000001</v>
      </c>
      <c r="I44" s="2">
        <v>3.9049999999999998</v>
      </c>
      <c r="J44" s="1"/>
      <c r="K44" s="3">
        <f t="shared" si="0"/>
        <v>997.32661753089724</v>
      </c>
      <c r="L44" s="3">
        <f t="shared" si="1"/>
        <v>0.76074425760000008</v>
      </c>
      <c r="M44" s="3">
        <f t="shared" si="2"/>
        <v>-4.2225696E-3</v>
      </c>
      <c r="N44" s="3">
        <f t="shared" si="3"/>
        <v>1021.0985005999307</v>
      </c>
      <c r="O44" s="121">
        <f t="shared" si="5"/>
        <v>1.0210713899924502</v>
      </c>
      <c r="P44" s="4">
        <f t="shared" si="6"/>
        <v>8.7741932396801179</v>
      </c>
      <c r="Q44" s="120">
        <f t="shared" si="7"/>
        <v>8.7739027702717074</v>
      </c>
      <c r="R44" s="4">
        <f t="shared" si="8"/>
        <v>20.077658355264823</v>
      </c>
      <c r="S44" s="9">
        <f t="shared" si="4"/>
        <v>16.197499999999998</v>
      </c>
      <c r="T44" s="17"/>
      <c r="U44" s="18"/>
      <c r="V44" s="18"/>
      <c r="W44" s="18"/>
      <c r="X44" s="9"/>
      <c r="Y44" s="9"/>
      <c r="Z44" s="9"/>
      <c r="AA44" s="19"/>
      <c r="AB44" s="20"/>
    </row>
    <row r="45" spans="1:28" s="15" customFormat="1" x14ac:dyDescent="0.2">
      <c r="A45" s="1">
        <v>184</v>
      </c>
      <c r="B45" s="1" t="s">
        <v>26</v>
      </c>
      <c r="C45" s="1" t="s">
        <v>36</v>
      </c>
      <c r="D45" s="1" t="s">
        <v>28</v>
      </c>
      <c r="E45" s="16">
        <v>42977</v>
      </c>
      <c r="F45" s="1">
        <v>24</v>
      </c>
      <c r="G45" s="1">
        <v>31.5</v>
      </c>
      <c r="H45" s="1">
        <v>17.52</v>
      </c>
      <c r="I45" s="2">
        <v>2.423</v>
      </c>
      <c r="J45" s="1"/>
      <c r="K45" s="3">
        <f t="shared" si="0"/>
        <v>997.32661753089724</v>
      </c>
      <c r="L45" s="3">
        <f t="shared" si="1"/>
        <v>0.76074425760000008</v>
      </c>
      <c r="M45" s="3">
        <f t="shared" si="2"/>
        <v>-4.2225696E-3</v>
      </c>
      <c r="N45" s="3">
        <f t="shared" si="3"/>
        <v>1021.0229352475681</v>
      </c>
      <c r="O45" s="121">
        <f t="shared" si="5"/>
        <v>1.0209958245326123</v>
      </c>
      <c r="P45" s="4">
        <f t="shared" si="6"/>
        <v>5.4437666106653468</v>
      </c>
      <c r="Q45" s="120">
        <f t="shared" si="7"/>
        <v>5.4435864108455059</v>
      </c>
      <c r="R45" s="4">
        <f t="shared" si="8"/>
        <v>20.083172462033584</v>
      </c>
      <c r="S45" s="9">
        <f t="shared" si="4"/>
        <v>8.0464999999999982</v>
      </c>
      <c r="T45" s="17"/>
      <c r="U45" s="18"/>
      <c r="V45" s="18"/>
      <c r="W45" s="18"/>
      <c r="X45" s="9"/>
      <c r="Y45" s="9"/>
      <c r="Z45" s="9"/>
      <c r="AA45" s="19"/>
      <c r="AB45" s="20"/>
    </row>
    <row r="46" spans="1:28" s="15" customFormat="1" x14ac:dyDescent="0.2">
      <c r="A46" s="1">
        <v>276</v>
      </c>
      <c r="B46" s="1" t="s">
        <v>26</v>
      </c>
      <c r="C46" s="1" t="s">
        <v>36</v>
      </c>
      <c r="D46" s="1" t="s">
        <v>28</v>
      </c>
      <c r="E46" s="16">
        <v>42977</v>
      </c>
      <c r="F46" s="1">
        <v>23.7</v>
      </c>
      <c r="G46" s="1">
        <v>31</v>
      </c>
      <c r="H46" s="1">
        <v>17.527000000000001</v>
      </c>
      <c r="I46" s="2">
        <v>3.5089999999999999</v>
      </c>
      <c r="J46" s="1"/>
      <c r="K46" s="3">
        <f t="shared" si="0"/>
        <v>997.40018425598942</v>
      </c>
      <c r="L46" s="3">
        <f t="shared" si="1"/>
        <v>0.76121220240660681</v>
      </c>
      <c r="M46" s="3">
        <f t="shared" si="2"/>
        <v>-4.2295732740000001E-3</v>
      </c>
      <c r="N46" s="3">
        <f t="shared" si="3"/>
        <v>1020.7320327829005</v>
      </c>
      <c r="O46" s="121">
        <f t="shared" si="5"/>
        <v>1.0207048982307803</v>
      </c>
      <c r="P46" s="4">
        <f t="shared" si="6"/>
        <v>7.8808891087634372</v>
      </c>
      <c r="Q46" s="120">
        <f t="shared" si="7"/>
        <v>7.8806280985415835</v>
      </c>
      <c r="R46" s="4">
        <f t="shared" si="8"/>
        <v>20.090359140617647</v>
      </c>
      <c r="S46" s="9">
        <f t="shared" si="4"/>
        <v>14.019499999999997</v>
      </c>
      <c r="T46" s="17"/>
      <c r="U46" s="18"/>
      <c r="V46" s="18"/>
      <c r="W46" s="18"/>
      <c r="X46" s="9"/>
      <c r="Y46" s="9"/>
      <c r="Z46" s="9"/>
      <c r="AA46" s="19"/>
      <c r="AB46" s="20"/>
    </row>
    <row r="47" spans="1:28" s="15" customFormat="1" x14ac:dyDescent="0.2">
      <c r="A47" s="1">
        <v>283</v>
      </c>
      <c r="B47" s="1" t="s">
        <v>26</v>
      </c>
      <c r="C47" s="1" t="s">
        <v>36</v>
      </c>
      <c r="D47" s="1" t="s">
        <v>28</v>
      </c>
      <c r="E47" s="16">
        <v>42977</v>
      </c>
      <c r="F47" s="1">
        <v>23.7</v>
      </c>
      <c r="G47" s="1">
        <v>31</v>
      </c>
      <c r="H47" s="1">
        <v>17.527000000000001</v>
      </c>
      <c r="I47" s="2">
        <v>3.6040000000000001</v>
      </c>
      <c r="J47" s="1"/>
      <c r="K47" s="3">
        <f t="shared" si="0"/>
        <v>997.40018425598942</v>
      </c>
      <c r="L47" s="3">
        <f t="shared" si="1"/>
        <v>0.76121220240660681</v>
      </c>
      <c r="M47" s="3">
        <f t="shared" si="2"/>
        <v>-4.2295732740000001E-3</v>
      </c>
      <c r="N47" s="3">
        <f t="shared" si="3"/>
        <v>1020.7320327829005</v>
      </c>
      <c r="O47" s="121">
        <f t="shared" si="5"/>
        <v>1.0207048982307803</v>
      </c>
      <c r="P47" s="4">
        <f t="shared" si="6"/>
        <v>8.0942503129049381</v>
      </c>
      <c r="Q47" s="120">
        <f t="shared" si="7"/>
        <v>8.0939822362906426</v>
      </c>
      <c r="R47" s="4">
        <f t="shared" si="8"/>
        <v>20.090359140617647</v>
      </c>
      <c r="S47" s="9">
        <f t="shared" si="4"/>
        <v>14.541999999999998</v>
      </c>
      <c r="T47" s="17"/>
      <c r="U47" s="18"/>
      <c r="V47" s="18"/>
      <c r="W47" s="18"/>
      <c r="X47" s="9"/>
      <c r="Y47" s="9"/>
      <c r="Z47" s="9"/>
      <c r="AA47" s="19"/>
      <c r="AB47" s="20"/>
    </row>
    <row r="48" spans="1:28" s="15" customFormat="1" x14ac:dyDescent="0.2">
      <c r="A48" s="1">
        <v>289</v>
      </c>
      <c r="B48" s="1" t="s">
        <v>26</v>
      </c>
      <c r="C48" s="1" t="s">
        <v>36</v>
      </c>
      <c r="D48" s="1" t="s">
        <v>28</v>
      </c>
      <c r="E48" s="16">
        <v>42977</v>
      </c>
      <c r="F48" s="1">
        <v>23.7</v>
      </c>
      <c r="G48" s="1">
        <v>31</v>
      </c>
      <c r="H48" s="1">
        <v>17.527000000000001</v>
      </c>
      <c r="I48" s="2">
        <v>3.5579999999999998</v>
      </c>
      <c r="J48" s="1"/>
      <c r="K48" s="3">
        <f t="shared" si="0"/>
        <v>997.40018425598942</v>
      </c>
      <c r="L48" s="3">
        <f t="shared" si="1"/>
        <v>0.76121220240660681</v>
      </c>
      <c r="M48" s="3">
        <f t="shared" si="2"/>
        <v>-4.2295732740000001E-3</v>
      </c>
      <c r="N48" s="3">
        <f t="shared" si="3"/>
        <v>1020.7320327829005</v>
      </c>
      <c r="O48" s="121">
        <f t="shared" si="5"/>
        <v>1.0207048982307803</v>
      </c>
      <c r="P48" s="4">
        <f t="shared" si="6"/>
        <v>7.9909385719522117</v>
      </c>
      <c r="Q48" s="120">
        <f t="shared" si="7"/>
        <v>7.9906739169595191</v>
      </c>
      <c r="R48" s="4">
        <f t="shared" si="8"/>
        <v>20.090359140617647</v>
      </c>
      <c r="S48" s="9">
        <f t="shared" si="4"/>
        <v>14.288999999999998</v>
      </c>
      <c r="T48" s="17"/>
      <c r="U48" s="18"/>
      <c r="V48" s="18"/>
      <c r="W48" s="18"/>
      <c r="X48" s="9"/>
      <c r="Y48" s="9"/>
      <c r="Z48" s="9"/>
      <c r="AA48" s="19"/>
      <c r="AB48" s="20"/>
    </row>
    <row r="49" spans="1:28" s="15" customFormat="1" x14ac:dyDescent="0.2">
      <c r="A49" s="1">
        <v>118</v>
      </c>
      <c r="B49" s="1" t="s">
        <v>29</v>
      </c>
      <c r="C49" s="1" t="s">
        <v>36</v>
      </c>
      <c r="D49" s="1" t="s">
        <v>28</v>
      </c>
      <c r="E49" s="16">
        <v>42977</v>
      </c>
      <c r="F49" s="1">
        <v>24.2</v>
      </c>
      <c r="G49" s="1">
        <v>31.5</v>
      </c>
      <c r="H49" s="1">
        <v>17.501000000000001</v>
      </c>
      <c r="I49" s="2">
        <v>3.7879999999999998</v>
      </c>
      <c r="J49" s="1"/>
      <c r="K49" s="3">
        <f t="shared" si="0"/>
        <v>997.27708768547382</v>
      </c>
      <c r="L49" s="3">
        <f t="shared" si="1"/>
        <v>0.760435858711068</v>
      </c>
      <c r="M49" s="3">
        <f t="shared" si="2"/>
        <v>-4.2180659439999997E-3</v>
      </c>
      <c r="N49" s="3">
        <f t="shared" si="3"/>
        <v>1020.9644870534015</v>
      </c>
      <c r="O49" s="121">
        <f t="shared" si="5"/>
        <v>1.0209373921870044</v>
      </c>
      <c r="P49" s="4">
        <f t="shared" si="6"/>
        <v>8.5099118290056879</v>
      </c>
      <c r="Q49" s="120">
        <f t="shared" si="7"/>
        <v>8.509630318261749</v>
      </c>
      <c r="R49" s="4">
        <f t="shared" si="8"/>
        <v>20.061224755236648</v>
      </c>
      <c r="S49" s="9">
        <f t="shared" si="4"/>
        <v>15.553999999999998</v>
      </c>
      <c r="T49" s="17"/>
      <c r="U49" s="18"/>
      <c r="V49" s="18"/>
      <c r="W49" s="18"/>
      <c r="X49" s="9"/>
      <c r="Y49" s="9"/>
      <c r="Z49" s="9"/>
      <c r="AA49" s="19"/>
      <c r="AB49" s="20"/>
    </row>
    <row r="50" spans="1:28" s="15" customFormat="1" x14ac:dyDescent="0.2">
      <c r="A50" s="1">
        <v>124</v>
      </c>
      <c r="B50" s="1" t="s">
        <v>29</v>
      </c>
      <c r="C50" s="1" t="s">
        <v>36</v>
      </c>
      <c r="D50" s="1" t="s">
        <v>28</v>
      </c>
      <c r="E50" s="16">
        <v>42977</v>
      </c>
      <c r="F50" s="1">
        <v>24.2</v>
      </c>
      <c r="G50" s="1">
        <v>31.5</v>
      </c>
      <c r="H50" s="1">
        <v>17.501000000000001</v>
      </c>
      <c r="I50" s="2">
        <v>2.98</v>
      </c>
      <c r="J50" s="1"/>
      <c r="K50" s="3">
        <f t="shared" si="0"/>
        <v>997.27708768547382</v>
      </c>
      <c r="L50" s="3">
        <f t="shared" si="1"/>
        <v>0.760435858711068</v>
      </c>
      <c r="M50" s="3">
        <f t="shared" si="2"/>
        <v>-4.2180659439999997E-3</v>
      </c>
      <c r="N50" s="3">
        <f t="shared" si="3"/>
        <v>1020.9644870534015</v>
      </c>
      <c r="O50" s="121">
        <f t="shared" si="5"/>
        <v>1.0209373921870044</v>
      </c>
      <c r="P50" s="4">
        <f t="shared" si="6"/>
        <v>6.6947036036000398</v>
      </c>
      <c r="Q50" s="120">
        <f t="shared" si="7"/>
        <v>6.6944821405543857</v>
      </c>
      <c r="R50" s="4">
        <f t="shared" si="8"/>
        <v>20.061224755236648</v>
      </c>
      <c r="S50" s="9">
        <f t="shared" si="4"/>
        <v>11.11</v>
      </c>
      <c r="T50" s="17"/>
      <c r="U50" s="18"/>
      <c r="V50" s="18"/>
      <c r="W50" s="18"/>
      <c r="X50" s="9"/>
      <c r="Y50" s="9"/>
      <c r="Z50" s="9"/>
      <c r="AA50" s="19"/>
      <c r="AB50" s="20"/>
    </row>
    <row r="51" spans="1:28" s="15" customFormat="1" x14ac:dyDescent="0.2">
      <c r="A51" s="1">
        <v>216</v>
      </c>
      <c r="B51" s="1" t="s">
        <v>29</v>
      </c>
      <c r="C51" s="1" t="s">
        <v>36</v>
      </c>
      <c r="D51" s="1" t="s">
        <v>28</v>
      </c>
      <c r="E51" s="16">
        <v>42977</v>
      </c>
      <c r="F51" s="1">
        <v>24</v>
      </c>
      <c r="G51" s="1">
        <v>32</v>
      </c>
      <c r="H51" s="1">
        <v>17.521000000000001</v>
      </c>
      <c r="I51" s="2">
        <v>3.2370000000000001</v>
      </c>
      <c r="J51" s="1"/>
      <c r="K51" s="3">
        <f t="shared" si="0"/>
        <v>997.32661753089724</v>
      </c>
      <c r="L51" s="3">
        <f t="shared" si="1"/>
        <v>0.76074425760000008</v>
      </c>
      <c r="M51" s="3">
        <f t="shared" si="2"/>
        <v>-4.2225696E-3</v>
      </c>
      <c r="N51" s="3">
        <f t="shared" si="3"/>
        <v>1021.4008023889601</v>
      </c>
      <c r="O51" s="121">
        <f t="shared" si="5"/>
        <v>1.0213736922025882</v>
      </c>
      <c r="P51" s="4">
        <f t="shared" si="6"/>
        <v>7.2759416542087196</v>
      </c>
      <c r="Q51" s="120">
        <f t="shared" si="7"/>
        <v>7.2757006991692856</v>
      </c>
      <c r="R51" s="4">
        <f t="shared" si="8"/>
        <v>20.08540625860606</v>
      </c>
      <c r="S51" s="9">
        <f t="shared" si="4"/>
        <v>12.523499999999999</v>
      </c>
      <c r="T51" s="17"/>
      <c r="U51" s="18"/>
      <c r="V51" s="18"/>
      <c r="W51" s="18"/>
      <c r="X51" s="9"/>
      <c r="Y51" s="9"/>
      <c r="Z51" s="9"/>
      <c r="AA51" s="19"/>
      <c r="AB51" s="20"/>
    </row>
    <row r="52" spans="1:28" s="15" customFormat="1" x14ac:dyDescent="0.2">
      <c r="A52" s="1">
        <v>222</v>
      </c>
      <c r="B52" s="1" t="s">
        <v>29</v>
      </c>
      <c r="C52" s="1" t="s">
        <v>36</v>
      </c>
      <c r="D52" s="1" t="s">
        <v>28</v>
      </c>
      <c r="E52" s="16">
        <v>42977</v>
      </c>
      <c r="F52" s="1">
        <v>23.9</v>
      </c>
      <c r="G52" s="1">
        <v>31.9</v>
      </c>
      <c r="H52" s="1">
        <v>17.521999999999998</v>
      </c>
      <c r="I52" s="2">
        <v>1.758</v>
      </c>
      <c r="J52" s="1"/>
      <c r="K52" s="3">
        <f t="shared" si="0"/>
        <v>997.35123703333397</v>
      </c>
      <c r="L52" s="3">
        <f t="shared" si="1"/>
        <v>0.76089952447632669</v>
      </c>
      <c r="M52" s="3">
        <f t="shared" si="2"/>
        <v>-4.2248710660000004E-3</v>
      </c>
      <c r="N52" s="3">
        <f t="shared" si="3"/>
        <v>1021.3543787243402</v>
      </c>
      <c r="O52" s="121">
        <f t="shared" si="5"/>
        <v>1.0213272605246411</v>
      </c>
      <c r="P52" s="4">
        <f t="shared" si="6"/>
        <v>3.9513067876176713</v>
      </c>
      <c r="Q52" s="120">
        <f t="shared" si="7"/>
        <v>3.9511759021962169</v>
      </c>
      <c r="R52" s="4">
        <f t="shared" si="8"/>
        <v>20.086418999791047</v>
      </c>
      <c r="S52" s="9">
        <f t="shared" si="4"/>
        <v>4.3890000000000002</v>
      </c>
      <c r="T52" s="17"/>
      <c r="U52" s="18"/>
      <c r="V52" s="18"/>
      <c r="W52" s="18"/>
      <c r="X52" s="9"/>
      <c r="Y52" s="9"/>
      <c r="Z52" s="9"/>
      <c r="AA52" s="19"/>
      <c r="AB52" s="20"/>
    </row>
    <row r="53" spans="1:28" s="15" customFormat="1" x14ac:dyDescent="0.2">
      <c r="A53" s="1">
        <v>228</v>
      </c>
      <c r="B53" s="1" t="s">
        <v>29</v>
      </c>
      <c r="C53" s="1" t="s">
        <v>36</v>
      </c>
      <c r="D53" s="1" t="s">
        <v>28</v>
      </c>
      <c r="E53" s="16">
        <v>42977</v>
      </c>
      <c r="F53" s="1">
        <v>23.9</v>
      </c>
      <c r="G53" s="1">
        <v>31.9</v>
      </c>
      <c r="H53" s="1">
        <v>17.521999999999998</v>
      </c>
      <c r="I53" s="2">
        <v>2.411</v>
      </c>
      <c r="J53" s="1"/>
      <c r="K53" s="3">
        <f t="shared" si="0"/>
        <v>997.35123703333397</v>
      </c>
      <c r="L53" s="3">
        <f t="shared" si="1"/>
        <v>0.76089952447632669</v>
      </c>
      <c r="M53" s="3">
        <f t="shared" si="2"/>
        <v>-4.2248710660000004E-3</v>
      </c>
      <c r="N53" s="3">
        <f t="shared" si="3"/>
        <v>1021.3543787243402</v>
      </c>
      <c r="O53" s="121">
        <f t="shared" si="5"/>
        <v>1.0213272605246411</v>
      </c>
      <c r="P53" s="4">
        <f t="shared" si="6"/>
        <v>5.4189992405837346</v>
      </c>
      <c r="Q53" s="120">
        <f t="shared" si="7"/>
        <v>5.4188197384499883</v>
      </c>
      <c r="R53" s="4">
        <f t="shared" si="8"/>
        <v>20.086418999791047</v>
      </c>
      <c r="S53" s="9">
        <f t="shared" si="4"/>
        <v>7.9805000000000001</v>
      </c>
      <c r="T53" s="17"/>
      <c r="U53" s="18"/>
      <c r="V53" s="18"/>
      <c r="W53" s="18"/>
      <c r="X53" s="9"/>
      <c r="Y53" s="9"/>
      <c r="Z53" s="9"/>
      <c r="AA53" s="19"/>
      <c r="AB53" s="20"/>
    </row>
    <row r="54" spans="1:28" s="15" customFormat="1" x14ac:dyDescent="0.2">
      <c r="A54" s="1">
        <v>151</v>
      </c>
      <c r="B54" s="1" t="s">
        <v>30</v>
      </c>
      <c r="C54" s="1" t="s">
        <v>36</v>
      </c>
      <c r="D54" s="1" t="s">
        <v>28</v>
      </c>
      <c r="E54" s="16">
        <v>42977</v>
      </c>
      <c r="F54" s="1">
        <v>24.2</v>
      </c>
      <c r="G54" s="1">
        <v>31.7</v>
      </c>
      <c r="H54" s="1">
        <v>17.515000000000001</v>
      </c>
      <c r="I54" s="2">
        <v>1.331</v>
      </c>
      <c r="J54" s="1"/>
      <c r="K54" s="3">
        <f t="shared" si="0"/>
        <v>997.27708768547382</v>
      </c>
      <c r="L54" s="3">
        <f t="shared" si="1"/>
        <v>0.760435858711068</v>
      </c>
      <c r="M54" s="3">
        <f t="shared" si="2"/>
        <v>-4.2180659439999997E-3</v>
      </c>
      <c r="N54" s="3">
        <f t="shared" si="3"/>
        <v>1021.1155677024707</v>
      </c>
      <c r="O54" s="121">
        <f t="shared" si="5"/>
        <v>1.0210884730949359</v>
      </c>
      <c r="P54" s="4">
        <f t="shared" si="6"/>
        <v>2.9907028432922731</v>
      </c>
      <c r="Q54" s="120">
        <f t="shared" si="7"/>
        <v>2.9906038925300358</v>
      </c>
      <c r="R54" s="4">
        <f t="shared" si="8"/>
        <v>20.077707455870691</v>
      </c>
      <c r="S54" s="9">
        <f t="shared" si="4"/>
        <v>2.0404999999999998</v>
      </c>
      <c r="T54" s="17"/>
      <c r="U54" s="18"/>
      <c r="V54" s="18"/>
      <c r="W54" s="18"/>
      <c r="X54" s="9"/>
      <c r="Y54" s="9"/>
      <c r="Z54" s="9"/>
      <c r="AA54" s="19"/>
      <c r="AB54" s="20"/>
    </row>
    <row r="55" spans="1:28" s="15" customFormat="1" x14ac:dyDescent="0.2">
      <c r="A55" s="1">
        <v>159</v>
      </c>
      <c r="B55" s="1" t="s">
        <v>30</v>
      </c>
      <c r="C55" s="1" t="s">
        <v>36</v>
      </c>
      <c r="D55" s="1" t="s">
        <v>28</v>
      </c>
      <c r="E55" s="16">
        <v>42977</v>
      </c>
      <c r="F55" s="1">
        <v>24.2</v>
      </c>
      <c r="G55" s="1">
        <v>31.7</v>
      </c>
      <c r="H55" s="1">
        <v>17.515000000000001</v>
      </c>
      <c r="I55" s="2">
        <v>3.0739999999999998</v>
      </c>
      <c r="J55" s="1"/>
      <c r="K55" s="3">
        <f t="shared" si="0"/>
        <v>997.27708768547382</v>
      </c>
      <c r="L55" s="3">
        <f t="shared" si="1"/>
        <v>0.760435858711068</v>
      </c>
      <c r="M55" s="3">
        <f t="shared" si="2"/>
        <v>-4.2180659439999997E-3</v>
      </c>
      <c r="N55" s="3">
        <f t="shared" si="3"/>
        <v>1021.1155677024707</v>
      </c>
      <c r="O55" s="121">
        <f t="shared" si="5"/>
        <v>1.0210884730949359</v>
      </c>
      <c r="P55" s="4">
        <f t="shared" si="6"/>
        <v>6.9071529228252802</v>
      </c>
      <c r="Q55" s="120">
        <f t="shared" si="7"/>
        <v>6.9069243919138463</v>
      </c>
      <c r="R55" s="4">
        <f t="shared" si="8"/>
        <v>20.077707455870691</v>
      </c>
      <c r="S55" s="9">
        <f t="shared" si="4"/>
        <v>11.626999999999999</v>
      </c>
      <c r="T55" s="17"/>
      <c r="U55" s="18"/>
      <c r="V55" s="18"/>
      <c r="W55" s="18"/>
      <c r="X55" s="9"/>
      <c r="Y55" s="9"/>
      <c r="Z55" s="9"/>
      <c r="AA55" s="19"/>
      <c r="AB55" s="20"/>
    </row>
    <row r="56" spans="1:28" s="15" customFormat="1" x14ac:dyDescent="0.2">
      <c r="A56" s="1">
        <v>250</v>
      </c>
      <c r="B56" s="1" t="s">
        <v>30</v>
      </c>
      <c r="C56" s="1" t="s">
        <v>36</v>
      </c>
      <c r="D56" s="1" t="s">
        <v>28</v>
      </c>
      <c r="E56" s="16">
        <v>42977</v>
      </c>
      <c r="F56" s="1">
        <v>23.9</v>
      </c>
      <c r="G56" s="1">
        <v>31.8</v>
      </c>
      <c r="H56" s="1">
        <v>17.515999999999998</v>
      </c>
      <c r="I56" s="2">
        <v>2.92</v>
      </c>
      <c r="J56" s="1"/>
      <c r="K56" s="3">
        <f t="shared" si="0"/>
        <v>997.35123703333397</v>
      </c>
      <c r="L56" s="3">
        <f t="shared" si="1"/>
        <v>0.76089952447632669</v>
      </c>
      <c r="M56" s="3">
        <f t="shared" si="2"/>
        <v>-4.2248710660000004E-3</v>
      </c>
      <c r="N56" s="3">
        <f t="shared" si="3"/>
        <v>1021.2787876796716</v>
      </c>
      <c r="O56" s="121">
        <f t="shared" si="5"/>
        <v>1.0212516693861251</v>
      </c>
      <c r="P56" s="4">
        <f t="shared" si="6"/>
        <v>6.562429211737423</v>
      </c>
      <c r="Q56" s="120">
        <f t="shared" si="7"/>
        <v>6.5622118532707381</v>
      </c>
      <c r="R56" s="4">
        <f t="shared" si="8"/>
        <v>20.079323379850184</v>
      </c>
      <c r="S56" s="9">
        <f t="shared" si="4"/>
        <v>10.779999999999998</v>
      </c>
      <c r="T56" s="17"/>
      <c r="U56" s="18"/>
      <c r="V56" s="18"/>
      <c r="W56" s="18"/>
      <c r="X56" s="9"/>
      <c r="Y56" s="9"/>
      <c r="Z56" s="9"/>
      <c r="AA56" s="19"/>
      <c r="AB56" s="20"/>
    </row>
    <row r="57" spans="1:28" s="15" customFormat="1" x14ac:dyDescent="0.2">
      <c r="A57" s="1">
        <v>165</v>
      </c>
      <c r="B57" s="1" t="s">
        <v>31</v>
      </c>
      <c r="C57" s="1" t="s">
        <v>36</v>
      </c>
      <c r="D57" s="1" t="s">
        <v>28</v>
      </c>
      <c r="E57" s="16">
        <v>42977</v>
      </c>
      <c r="F57" s="1">
        <v>24</v>
      </c>
      <c r="G57" s="1">
        <v>31.9</v>
      </c>
      <c r="H57" s="1">
        <v>17.516999999999999</v>
      </c>
      <c r="I57" s="2">
        <v>4.3819999999999997</v>
      </c>
      <c r="J57" s="1"/>
      <c r="K57" s="3">
        <f t="shared" si="0"/>
        <v>997.32661753089724</v>
      </c>
      <c r="L57" s="3">
        <f t="shared" si="1"/>
        <v>0.76074425760000008</v>
      </c>
      <c r="M57" s="3">
        <f t="shared" si="2"/>
        <v>-4.2225696E-3</v>
      </c>
      <c r="N57" s="3">
        <f t="shared" si="3"/>
        <v>1021.3252208670636</v>
      </c>
      <c r="O57" s="121">
        <f t="shared" si="5"/>
        <v>1.0212981105767307</v>
      </c>
      <c r="P57" s="4">
        <f t="shared" si="6"/>
        <v>9.8486971939448846</v>
      </c>
      <c r="Q57" s="120">
        <f t="shared" si="7"/>
        <v>9.8483710666404534</v>
      </c>
      <c r="R57" s="4">
        <f t="shared" si="8"/>
        <v>20.080603328732728</v>
      </c>
      <c r="S57" s="9">
        <f t="shared" si="4"/>
        <v>18.820999999999998</v>
      </c>
      <c r="T57" s="17"/>
      <c r="U57" s="18"/>
      <c r="V57" s="18"/>
      <c r="W57" s="18"/>
      <c r="X57" s="9"/>
      <c r="Y57" s="9"/>
      <c r="Z57" s="9"/>
      <c r="AA57" s="19"/>
      <c r="AB57" s="20"/>
    </row>
    <row r="58" spans="1:28" s="15" customFormat="1" x14ac:dyDescent="0.2">
      <c r="A58" s="1">
        <v>171</v>
      </c>
      <c r="B58" s="1" t="s">
        <v>31</v>
      </c>
      <c r="C58" s="1" t="s">
        <v>36</v>
      </c>
      <c r="D58" s="1" t="s">
        <v>28</v>
      </c>
      <c r="E58" s="16">
        <v>42977</v>
      </c>
      <c r="F58" s="1">
        <v>24</v>
      </c>
      <c r="G58" s="1">
        <v>31.6</v>
      </c>
      <c r="H58" s="1">
        <v>17.515000000000001</v>
      </c>
      <c r="I58" s="2">
        <v>1.55</v>
      </c>
      <c r="J58" s="1"/>
      <c r="K58" s="3">
        <f t="shared" si="0"/>
        <v>997.32661753089724</v>
      </c>
      <c r="L58" s="3">
        <f t="shared" si="1"/>
        <v>0.76074425760000008</v>
      </c>
      <c r="M58" s="3">
        <f t="shared" si="2"/>
        <v>-4.2225696E-3</v>
      </c>
      <c r="N58" s="3">
        <f t="shared" si="3"/>
        <v>1021.0985005999307</v>
      </c>
      <c r="O58" s="121">
        <f t="shared" si="5"/>
        <v>1.0210713899924502</v>
      </c>
      <c r="P58" s="4">
        <f t="shared" si="6"/>
        <v>3.4827143460958219</v>
      </c>
      <c r="Q58" s="120">
        <f t="shared" si="7"/>
        <v>3.4825990509401143</v>
      </c>
      <c r="R58" s="4">
        <f t="shared" si="8"/>
        <v>20.077658355264823</v>
      </c>
      <c r="S58" s="9">
        <f t="shared" si="4"/>
        <v>3.2450000000000001</v>
      </c>
      <c r="T58" s="17"/>
      <c r="U58" s="18"/>
      <c r="V58" s="18"/>
      <c r="W58" s="18"/>
      <c r="X58" s="9"/>
      <c r="Y58" s="9"/>
      <c r="Z58" s="9"/>
      <c r="AA58" s="19"/>
      <c r="AB58" s="20"/>
    </row>
    <row r="59" spans="1:28" s="15" customFormat="1" x14ac:dyDescent="0.2">
      <c r="A59" s="1">
        <v>263</v>
      </c>
      <c r="B59" s="1" t="s">
        <v>31</v>
      </c>
      <c r="C59" s="1" t="s">
        <v>36</v>
      </c>
      <c r="D59" s="1" t="s">
        <v>28</v>
      </c>
      <c r="E59" s="16">
        <v>42977</v>
      </c>
      <c r="F59" s="1">
        <v>23.7</v>
      </c>
      <c r="G59" s="1">
        <v>31.7</v>
      </c>
      <c r="H59" s="1">
        <v>17.521999999999998</v>
      </c>
      <c r="I59" s="2">
        <v>0.83699999999999997</v>
      </c>
      <c r="J59" s="1"/>
      <c r="K59" s="3">
        <f t="shared" si="0"/>
        <v>997.40018425598942</v>
      </c>
      <c r="L59" s="3">
        <f t="shared" si="1"/>
        <v>0.76121220240660681</v>
      </c>
      <c r="M59" s="3">
        <f t="shared" si="2"/>
        <v>-4.2295732740000001E-3</v>
      </c>
      <c r="N59" s="3">
        <f t="shared" si="3"/>
        <v>1021.2612205430163</v>
      </c>
      <c r="O59" s="121">
        <f t="shared" si="5"/>
        <v>1.0212340865276741</v>
      </c>
      <c r="P59" s="4">
        <f t="shared" si="6"/>
        <v>1.8810395191265215</v>
      </c>
      <c r="Q59" s="120">
        <f t="shared" si="7"/>
        <v>1.8809771812173202</v>
      </c>
      <c r="R59" s="4">
        <f t="shared" si="8"/>
        <v>20.086150869069652</v>
      </c>
      <c r="S59" s="9">
        <f t="shared" si="4"/>
        <v>-0.67650000000000077</v>
      </c>
      <c r="T59" s="17"/>
      <c r="U59" s="18"/>
      <c r="V59" s="18"/>
      <c r="W59" s="18"/>
      <c r="X59" s="9"/>
      <c r="Y59" s="9"/>
      <c r="Z59" s="9"/>
      <c r="AA59" s="19"/>
      <c r="AB59" s="20"/>
    </row>
    <row r="60" spans="1:28" s="15" customFormat="1" x14ac:dyDescent="0.2">
      <c r="A60" s="1">
        <v>269</v>
      </c>
      <c r="B60" s="1" t="s">
        <v>31</v>
      </c>
      <c r="C60" s="1" t="s">
        <v>36</v>
      </c>
      <c r="D60" s="1" t="s">
        <v>28</v>
      </c>
      <c r="E60" s="16">
        <v>42977</v>
      </c>
      <c r="F60" s="1">
        <v>23.7</v>
      </c>
      <c r="G60" s="1">
        <v>31.7</v>
      </c>
      <c r="H60" s="1">
        <v>17.521999999999998</v>
      </c>
      <c r="I60" s="2">
        <v>4.1829999999999998</v>
      </c>
      <c r="J60" s="1"/>
      <c r="K60" s="3">
        <f t="shared" si="0"/>
        <v>997.40018425598942</v>
      </c>
      <c r="L60" s="3">
        <f t="shared" si="1"/>
        <v>0.76121220240660681</v>
      </c>
      <c r="M60" s="3">
        <f t="shared" si="2"/>
        <v>-4.2295732740000001E-3</v>
      </c>
      <c r="N60" s="3">
        <f t="shared" si="3"/>
        <v>1021.2612205430163</v>
      </c>
      <c r="O60" s="121">
        <f t="shared" si="5"/>
        <v>1.0212340865276741</v>
      </c>
      <c r="P60" s="4">
        <f t="shared" si="6"/>
        <v>9.4007028775462835</v>
      </c>
      <c r="Q60" s="120">
        <f t="shared" si="7"/>
        <v>9.4003913369558543</v>
      </c>
      <c r="R60" s="4">
        <f t="shared" si="8"/>
        <v>20.086150869069652</v>
      </c>
      <c r="S60" s="9">
        <f t="shared" si="4"/>
        <v>17.726499999999998</v>
      </c>
      <c r="T60" s="17"/>
      <c r="U60" s="18"/>
      <c r="V60" s="18"/>
      <c r="W60" s="18"/>
      <c r="X60" s="9"/>
      <c r="Y60" s="9"/>
      <c r="Z60" s="9"/>
      <c r="AA60" s="19"/>
      <c r="AB60" s="20"/>
    </row>
    <row r="61" spans="1:28" s="15" customFormat="1" x14ac:dyDescent="0.2">
      <c r="A61" s="1">
        <v>101</v>
      </c>
      <c r="B61" s="1" t="s">
        <v>32</v>
      </c>
      <c r="C61" s="1" t="s">
        <v>36</v>
      </c>
      <c r="D61" s="1" t="s">
        <v>28</v>
      </c>
      <c r="E61" s="16">
        <v>42977</v>
      </c>
      <c r="F61" s="1">
        <v>24.3</v>
      </c>
      <c r="G61" s="1">
        <v>31.7</v>
      </c>
      <c r="H61" s="1">
        <v>17.515000000000001</v>
      </c>
      <c r="I61" s="2">
        <v>2.79</v>
      </c>
      <c r="J61" s="1"/>
      <c r="K61" s="3">
        <f t="shared" si="0"/>
        <v>997.25217771670884</v>
      </c>
      <c r="L61" s="3">
        <f t="shared" si="1"/>
        <v>0.76028272301154676</v>
      </c>
      <c r="M61" s="3">
        <f t="shared" si="2"/>
        <v>-4.2158637539999998E-3</v>
      </c>
      <c r="N61" s="3">
        <f t="shared" si="3"/>
        <v>1021.0861963783011</v>
      </c>
      <c r="O61" s="121">
        <f t="shared" si="5"/>
        <v>1.0210591097651218</v>
      </c>
      <c r="P61" s="4">
        <f t="shared" si="6"/>
        <v>6.2687916326435387</v>
      </c>
      <c r="Q61" s="120">
        <f t="shared" si="7"/>
        <v>6.2685842912638616</v>
      </c>
      <c r="R61" s="4">
        <f t="shared" si="8"/>
        <v>20.077622957212181</v>
      </c>
      <c r="S61" s="9">
        <f t="shared" si="4"/>
        <v>10.065000000000001</v>
      </c>
      <c r="T61" s="17"/>
      <c r="U61" s="18"/>
      <c r="V61" s="18"/>
      <c r="W61" s="18"/>
      <c r="X61" s="9"/>
      <c r="Y61" s="9"/>
      <c r="Z61" s="9"/>
      <c r="AA61" s="19"/>
      <c r="AB61" s="20"/>
    </row>
    <row r="62" spans="1:28" s="15" customFormat="1" x14ac:dyDescent="0.2">
      <c r="A62" s="1">
        <v>107</v>
      </c>
      <c r="B62" s="1" t="s">
        <v>32</v>
      </c>
      <c r="C62" s="1" t="s">
        <v>36</v>
      </c>
      <c r="D62" s="1" t="s">
        <v>28</v>
      </c>
      <c r="E62" s="16">
        <v>42977</v>
      </c>
      <c r="F62" s="1">
        <v>24.3</v>
      </c>
      <c r="G62" s="1">
        <v>31.7</v>
      </c>
      <c r="H62" s="1">
        <v>17.515000000000001</v>
      </c>
      <c r="I62" s="2">
        <v>2.605</v>
      </c>
      <c r="J62" s="1"/>
      <c r="K62" s="3">
        <f t="shared" si="0"/>
        <v>997.25217771670884</v>
      </c>
      <c r="L62" s="3">
        <f t="shared" si="1"/>
        <v>0.76028272301154676</v>
      </c>
      <c r="M62" s="3">
        <f t="shared" si="2"/>
        <v>-4.2158637539999998E-3</v>
      </c>
      <c r="N62" s="3">
        <f t="shared" si="3"/>
        <v>1021.0861963783011</v>
      </c>
      <c r="O62" s="121">
        <f t="shared" si="5"/>
        <v>1.0210591097651218</v>
      </c>
      <c r="P62" s="4">
        <f t="shared" si="6"/>
        <v>5.8531190691886801</v>
      </c>
      <c r="Q62" s="120">
        <f t="shared" si="7"/>
        <v>5.852925476251742</v>
      </c>
      <c r="R62" s="4">
        <f t="shared" si="8"/>
        <v>20.077622957212181</v>
      </c>
      <c r="S62" s="9">
        <f t="shared" si="4"/>
        <v>9.0474999999999994</v>
      </c>
      <c r="T62" s="17"/>
      <c r="U62" s="18"/>
      <c r="V62" s="18"/>
      <c r="W62" s="18"/>
      <c r="X62" s="9"/>
      <c r="Y62" s="9"/>
      <c r="Z62" s="9"/>
      <c r="AA62" s="19"/>
      <c r="AB62" s="20"/>
    </row>
    <row r="63" spans="1:28" s="15" customFormat="1" x14ac:dyDescent="0.2">
      <c r="A63" s="1">
        <v>300</v>
      </c>
      <c r="B63" s="1" t="s">
        <v>32</v>
      </c>
      <c r="C63" s="1" t="s">
        <v>36</v>
      </c>
      <c r="D63" s="1" t="s">
        <v>28</v>
      </c>
      <c r="E63" s="16">
        <v>42977</v>
      </c>
      <c r="F63" s="1">
        <v>23.7</v>
      </c>
      <c r="G63" s="1">
        <v>31</v>
      </c>
      <c r="H63" s="1">
        <v>17.527000000000001</v>
      </c>
      <c r="I63" s="2">
        <v>0.872</v>
      </c>
      <c r="J63" s="1"/>
      <c r="K63" s="3">
        <f t="shared" si="0"/>
        <v>997.40018425598942</v>
      </c>
      <c r="L63" s="3">
        <f t="shared" si="1"/>
        <v>0.76121220240660681</v>
      </c>
      <c r="M63" s="3">
        <f t="shared" si="2"/>
        <v>-4.2295732740000001E-3</v>
      </c>
      <c r="N63" s="3">
        <f t="shared" si="3"/>
        <v>1020.7320327829005</v>
      </c>
      <c r="O63" s="121">
        <f t="shared" si="5"/>
        <v>1.0207048982307803</v>
      </c>
      <c r="P63" s="4">
        <f t="shared" si="6"/>
        <v>1.9584312632777765</v>
      </c>
      <c r="Q63" s="120">
        <f t="shared" si="7"/>
        <v>1.9583664012334743</v>
      </c>
      <c r="R63" s="4">
        <f t="shared" si="8"/>
        <v>20.090359140617647</v>
      </c>
      <c r="S63" s="9">
        <f t="shared" si="4"/>
        <v>-0.48399999999999999</v>
      </c>
      <c r="T63" s="17"/>
      <c r="U63" s="18"/>
      <c r="V63" s="18"/>
      <c r="W63" s="18"/>
      <c r="X63" s="9"/>
      <c r="Y63" s="9"/>
      <c r="Z63" s="9"/>
      <c r="AA63" s="19"/>
      <c r="AB63" s="20"/>
    </row>
    <row r="64" spans="1:28" s="15" customFormat="1" x14ac:dyDescent="0.2">
      <c r="A64" s="1">
        <v>145</v>
      </c>
      <c r="B64" s="1" t="s">
        <v>33</v>
      </c>
      <c r="C64" s="1" t="s">
        <v>36</v>
      </c>
      <c r="D64" s="1" t="s">
        <v>28</v>
      </c>
      <c r="E64" s="16">
        <v>42977</v>
      </c>
      <c r="F64" s="1">
        <v>24.2</v>
      </c>
      <c r="G64" s="1">
        <v>31.7</v>
      </c>
      <c r="H64" s="1">
        <v>17.515000000000001</v>
      </c>
      <c r="I64" s="2">
        <v>2.6419999999999999</v>
      </c>
      <c r="J64" s="1" t="s">
        <v>35</v>
      </c>
      <c r="K64" s="3">
        <f t="shared" si="0"/>
        <v>997.27708768547382</v>
      </c>
      <c r="L64" s="3">
        <f t="shared" si="1"/>
        <v>0.760435858711068</v>
      </c>
      <c r="M64" s="3">
        <f t="shared" si="2"/>
        <v>-4.2180659439999997E-3</v>
      </c>
      <c r="N64" s="3">
        <f t="shared" si="3"/>
        <v>1021.1155677024707</v>
      </c>
      <c r="O64" s="121">
        <f t="shared" si="5"/>
        <v>1.0210884730949359</v>
      </c>
      <c r="P64" s="4">
        <f t="shared" si="6"/>
        <v>5.936466500359268</v>
      </c>
      <c r="Q64" s="120">
        <f t="shared" si="7"/>
        <v>5.9362700856982382</v>
      </c>
      <c r="R64" s="4">
        <f t="shared" si="8"/>
        <v>20.077707455870691</v>
      </c>
      <c r="S64" s="9">
        <f t="shared" si="4"/>
        <v>9.2509999999999977</v>
      </c>
      <c r="T64" s="17"/>
      <c r="U64" s="18"/>
      <c r="V64" s="18"/>
      <c r="W64" s="18"/>
      <c r="X64" s="9"/>
      <c r="Y64" s="9"/>
      <c r="Z64" s="9"/>
      <c r="AA64" s="19"/>
      <c r="AB64" s="20"/>
    </row>
    <row r="65" spans="1:28" s="15" customFormat="1" x14ac:dyDescent="0.2">
      <c r="A65" s="1">
        <v>179</v>
      </c>
      <c r="B65" s="1" t="s">
        <v>26</v>
      </c>
      <c r="C65" s="1" t="s">
        <v>27</v>
      </c>
      <c r="D65" s="1" t="s">
        <v>37</v>
      </c>
      <c r="E65" s="16">
        <v>42977</v>
      </c>
      <c r="F65" s="1">
        <v>24</v>
      </c>
      <c r="G65" s="1">
        <v>31.5</v>
      </c>
      <c r="H65" s="1">
        <v>17.52</v>
      </c>
      <c r="I65" s="2">
        <v>3.5750000000000002</v>
      </c>
      <c r="J65" s="1"/>
      <c r="K65" s="3">
        <f t="shared" si="0"/>
        <v>997.32661753089724</v>
      </c>
      <c r="L65" s="3">
        <f t="shared" si="1"/>
        <v>0.76074425760000008</v>
      </c>
      <c r="M65" s="3">
        <f t="shared" si="2"/>
        <v>-4.2225696E-3</v>
      </c>
      <c r="N65" s="3">
        <f t="shared" si="3"/>
        <v>1021.0229352475681</v>
      </c>
      <c r="O65" s="121">
        <f t="shared" si="5"/>
        <v>1.0209958245326123</v>
      </c>
      <c r="P65" s="4">
        <f t="shared" si="6"/>
        <v>8.0319709587819297</v>
      </c>
      <c r="Q65" s="120">
        <f t="shared" si="7"/>
        <v>8.0317050840993325</v>
      </c>
      <c r="R65" s="4">
        <f t="shared" si="8"/>
        <v>20.083172462033584</v>
      </c>
      <c r="S65" s="9">
        <f t="shared" si="4"/>
        <v>14.3825</v>
      </c>
      <c r="T65" s="17"/>
      <c r="U65" s="18"/>
      <c r="V65" s="18"/>
      <c r="W65" s="18"/>
      <c r="X65" s="9"/>
      <c r="Y65" s="9"/>
      <c r="Z65" s="9"/>
      <c r="AA65" s="19"/>
      <c r="AB65" s="20"/>
    </row>
    <row r="66" spans="1:28" s="15" customFormat="1" x14ac:dyDescent="0.2">
      <c r="A66" s="1">
        <v>186</v>
      </c>
      <c r="B66" s="1" t="s">
        <v>26</v>
      </c>
      <c r="C66" s="1" t="s">
        <v>27</v>
      </c>
      <c r="D66" s="1" t="s">
        <v>37</v>
      </c>
      <c r="E66" s="16">
        <v>42977</v>
      </c>
      <c r="F66" s="1">
        <v>24</v>
      </c>
      <c r="G66" s="1">
        <v>31.5</v>
      </c>
      <c r="H66" s="1">
        <v>17.52</v>
      </c>
      <c r="I66" s="2">
        <v>2.613</v>
      </c>
      <c r="J66" s="1"/>
      <c r="K66" s="3">
        <f t="shared" ref="K66:K129" si="9">1000*(1-(F66+288.9414)/(508929.2*(F66+68.12963))*(F66-3.9863)^2)</f>
        <v>997.32661753089724</v>
      </c>
      <c r="L66" s="3">
        <f t="shared" ref="L66:L129" si="10">0.824493 - 0.0040899*F66 + 0.000076438*F66^2 -0.00000082467*F66^3 + 0.0000000053675*F66^4</f>
        <v>0.76074425760000008</v>
      </c>
      <c r="M66" s="3">
        <f t="shared" ref="M66:M129" si="11">-0.005724 + 0.00010227*F66 - 0.0000016546*F66^2</f>
        <v>-4.2225696E-3</v>
      </c>
      <c r="N66" s="3">
        <f t="shared" ref="N66:N129" si="12">K66 + (L66*G66) + M66*G66^(3/2) + 0.00048314*G66^2</f>
        <v>1021.0229352475681</v>
      </c>
      <c r="O66" s="121">
        <f t="shared" si="5"/>
        <v>1.0209958245326123</v>
      </c>
      <c r="P66" s="4">
        <f t="shared" ref="P66:P129" si="13">I66*(1/     (1-   (0.001*N66/1.84)))</f>
        <v>5.8706405916915188</v>
      </c>
      <c r="Q66" s="120">
        <f t="shared" si="7"/>
        <v>5.8704462614689668</v>
      </c>
      <c r="R66" s="4">
        <f t="shared" si="8"/>
        <v>20.083172462033584</v>
      </c>
      <c r="S66" s="9">
        <f t="shared" ref="S66:S129" si="14">-5.28+5.5*I66</f>
        <v>9.0914999999999999</v>
      </c>
      <c r="T66" s="17"/>
      <c r="U66" s="18"/>
      <c r="V66" s="18"/>
      <c r="W66" s="18"/>
      <c r="X66" s="9"/>
      <c r="Y66" s="9"/>
      <c r="Z66" s="9"/>
      <c r="AA66" s="19"/>
      <c r="AB66" s="20"/>
    </row>
    <row r="67" spans="1:28" s="15" customFormat="1" x14ac:dyDescent="0.2">
      <c r="A67" s="1">
        <v>277</v>
      </c>
      <c r="B67" s="1" t="s">
        <v>26</v>
      </c>
      <c r="C67" s="1" t="s">
        <v>27</v>
      </c>
      <c r="D67" s="1" t="s">
        <v>37</v>
      </c>
      <c r="E67" s="16">
        <v>42977</v>
      </c>
      <c r="F67" s="1">
        <v>23.7</v>
      </c>
      <c r="G67" s="1">
        <v>31</v>
      </c>
      <c r="H67" s="1">
        <v>17.527000000000001</v>
      </c>
      <c r="I67" s="2">
        <v>3.3039999999999998</v>
      </c>
      <c r="J67" s="1"/>
      <c r="K67" s="3">
        <f t="shared" si="9"/>
        <v>997.40018425598942</v>
      </c>
      <c r="L67" s="3">
        <f t="shared" si="10"/>
        <v>0.76121220240660681</v>
      </c>
      <c r="M67" s="3">
        <f t="shared" si="11"/>
        <v>-4.2295732740000001E-3</v>
      </c>
      <c r="N67" s="3">
        <f t="shared" si="12"/>
        <v>1020.7320327829005</v>
      </c>
      <c r="O67" s="121">
        <f t="shared" ref="O67:O130" si="15">(999.842594+0.06793952*(F67)-0.00909529*(F67)^2+0.0001001685*(F67)^3-0.000001120083*(F67)^4+0.000000006536332*(F67)^5+(0.824493-0.0040899*(F67)+0.000076438*(F67)^2-0.00000082467*(F67)^3+0.0000000053875*(F67)^4)*(G67)+(-0.00572466+0.00010227*(F67)-0.0000016546*(F67)^2)*(G67)^1.5+0.00048314*(G67)^2)*0.001</f>
        <v>1.0207048982307803</v>
      </c>
      <c r="P67" s="4">
        <f t="shared" si="13"/>
        <v>7.4204780893001985</v>
      </c>
      <c r="Q67" s="120">
        <f t="shared" ref="Q67:Q130" si="16">(I67)*(1/(1-(O67)/1.84))</f>
        <v>7.4202323276094022</v>
      </c>
      <c r="R67" s="4">
        <f t="shared" ref="R67:R130" si="17">H67*(1/     (1-   (0.001*N67/8)))</f>
        <v>20.090359140617647</v>
      </c>
      <c r="S67" s="9">
        <f t="shared" si="14"/>
        <v>12.891999999999999</v>
      </c>
      <c r="T67" s="17"/>
      <c r="U67" s="18"/>
      <c r="V67" s="18"/>
      <c r="W67" s="18"/>
      <c r="X67" s="9"/>
      <c r="Y67" s="9"/>
      <c r="Z67" s="9"/>
      <c r="AA67" s="19"/>
      <c r="AB67" s="20"/>
    </row>
    <row r="68" spans="1:28" s="15" customFormat="1" x14ac:dyDescent="0.2">
      <c r="A68" s="1">
        <v>284</v>
      </c>
      <c r="B68" s="1" t="s">
        <v>26</v>
      </c>
      <c r="C68" s="1" t="s">
        <v>27</v>
      </c>
      <c r="D68" s="1" t="s">
        <v>37</v>
      </c>
      <c r="E68" s="16">
        <v>42977</v>
      </c>
      <c r="F68" s="1">
        <v>23.7</v>
      </c>
      <c r="G68" s="1">
        <v>31</v>
      </c>
      <c r="H68" s="1">
        <v>17.527000000000001</v>
      </c>
      <c r="I68" s="2">
        <v>3.31</v>
      </c>
      <c r="J68" s="1"/>
      <c r="K68" s="3">
        <f t="shared" si="9"/>
        <v>997.40018425598942</v>
      </c>
      <c r="L68" s="3">
        <f t="shared" si="10"/>
        <v>0.76121220240660681</v>
      </c>
      <c r="M68" s="3">
        <f t="shared" si="11"/>
        <v>-4.2295732740000001E-3</v>
      </c>
      <c r="N68" s="3">
        <f t="shared" si="12"/>
        <v>1020.7320327829005</v>
      </c>
      <c r="O68" s="121">
        <f t="shared" si="15"/>
        <v>1.0207048982307803</v>
      </c>
      <c r="P68" s="4">
        <f t="shared" si="13"/>
        <v>7.4339535337722937</v>
      </c>
      <c r="Q68" s="120">
        <f t="shared" si="16"/>
        <v>7.4337073257830273</v>
      </c>
      <c r="R68" s="4">
        <f t="shared" si="17"/>
        <v>20.090359140617647</v>
      </c>
      <c r="S68" s="9">
        <f t="shared" si="14"/>
        <v>12.925000000000001</v>
      </c>
      <c r="T68" s="17"/>
      <c r="U68" s="18"/>
      <c r="V68" s="18"/>
      <c r="W68" s="18"/>
      <c r="X68" s="9"/>
      <c r="Y68" s="9"/>
      <c r="Z68" s="9"/>
      <c r="AA68" s="19"/>
      <c r="AB68" s="20"/>
    </row>
    <row r="69" spans="1:28" s="15" customFormat="1" x14ac:dyDescent="0.2">
      <c r="A69" s="1">
        <v>290</v>
      </c>
      <c r="B69" s="1" t="s">
        <v>26</v>
      </c>
      <c r="C69" s="1" t="s">
        <v>27</v>
      </c>
      <c r="D69" s="1" t="s">
        <v>37</v>
      </c>
      <c r="E69" s="16">
        <v>42977</v>
      </c>
      <c r="F69" s="1">
        <v>23.7</v>
      </c>
      <c r="G69" s="1">
        <v>31</v>
      </c>
      <c r="H69" s="1">
        <v>17.527000000000001</v>
      </c>
      <c r="I69" s="2">
        <v>4.32</v>
      </c>
      <c r="J69" s="1"/>
      <c r="K69" s="3">
        <f t="shared" si="9"/>
        <v>997.40018425598942</v>
      </c>
      <c r="L69" s="3">
        <f t="shared" si="10"/>
        <v>0.76121220240660681</v>
      </c>
      <c r="M69" s="3">
        <f t="shared" si="11"/>
        <v>-4.2295732740000001E-3</v>
      </c>
      <c r="N69" s="3">
        <f t="shared" si="12"/>
        <v>1020.7320327829005</v>
      </c>
      <c r="O69" s="121">
        <f t="shared" si="15"/>
        <v>1.0207048982307803</v>
      </c>
      <c r="P69" s="4">
        <f t="shared" si="13"/>
        <v>9.7023200199082513</v>
      </c>
      <c r="Q69" s="120">
        <f t="shared" si="16"/>
        <v>9.7019986850098725</v>
      </c>
      <c r="R69" s="4">
        <f t="shared" si="17"/>
        <v>20.090359140617647</v>
      </c>
      <c r="S69" s="9">
        <f t="shared" si="14"/>
        <v>18.48</v>
      </c>
      <c r="T69" s="17"/>
      <c r="U69" s="18"/>
      <c r="V69" s="18"/>
      <c r="W69" s="18"/>
      <c r="X69" s="9"/>
      <c r="Y69" s="9"/>
      <c r="Z69" s="9"/>
      <c r="AA69" s="19"/>
      <c r="AB69" s="20"/>
    </row>
    <row r="70" spans="1:28" s="15" customFormat="1" x14ac:dyDescent="0.2">
      <c r="A70" s="1">
        <v>119</v>
      </c>
      <c r="B70" s="1" t="s">
        <v>29</v>
      </c>
      <c r="C70" s="1" t="s">
        <v>27</v>
      </c>
      <c r="D70" s="1" t="s">
        <v>37</v>
      </c>
      <c r="E70" s="16">
        <v>42977</v>
      </c>
      <c r="F70" s="1">
        <v>24.2</v>
      </c>
      <c r="G70" s="1">
        <v>31.5</v>
      </c>
      <c r="H70" s="1">
        <v>17.501000000000001</v>
      </c>
      <c r="I70" s="2">
        <v>3.016</v>
      </c>
      <c r="J70" s="1"/>
      <c r="K70" s="3">
        <f t="shared" si="9"/>
        <v>997.27708768547382</v>
      </c>
      <c r="L70" s="3">
        <f t="shared" si="10"/>
        <v>0.760435858711068</v>
      </c>
      <c r="M70" s="3">
        <f t="shared" si="11"/>
        <v>-4.2180659439999997E-3</v>
      </c>
      <c r="N70" s="3">
        <f t="shared" si="12"/>
        <v>1020.9644870534015</v>
      </c>
      <c r="O70" s="121">
        <f t="shared" si="15"/>
        <v>1.0209373921870044</v>
      </c>
      <c r="P70" s="4">
        <f t="shared" si="13"/>
        <v>6.7755792176032621</v>
      </c>
      <c r="Q70" s="120">
        <f t="shared" si="16"/>
        <v>6.7753550791651103</v>
      </c>
      <c r="R70" s="4">
        <f t="shared" si="17"/>
        <v>20.061224755236648</v>
      </c>
      <c r="S70" s="9">
        <f t="shared" si="14"/>
        <v>11.308</v>
      </c>
      <c r="T70" s="17"/>
      <c r="U70" s="18"/>
      <c r="V70" s="18"/>
      <c r="W70" s="18"/>
      <c r="X70" s="9"/>
      <c r="Y70" s="9"/>
      <c r="Z70" s="9"/>
      <c r="AA70" s="19"/>
      <c r="AB70" s="20"/>
    </row>
    <row r="71" spans="1:28" s="15" customFormat="1" x14ac:dyDescent="0.2">
      <c r="A71" s="1">
        <v>125</v>
      </c>
      <c r="B71" s="1" t="s">
        <v>29</v>
      </c>
      <c r="C71" s="1" t="s">
        <v>27</v>
      </c>
      <c r="D71" s="1" t="s">
        <v>37</v>
      </c>
      <c r="E71" s="16">
        <v>42977</v>
      </c>
      <c r="F71" s="1">
        <v>24.2</v>
      </c>
      <c r="G71" s="1">
        <v>31.5</v>
      </c>
      <c r="H71" s="1">
        <v>17.501000000000001</v>
      </c>
      <c r="I71" s="2">
        <v>2.6459999999999999</v>
      </c>
      <c r="J71" s="1"/>
      <c r="K71" s="3">
        <f t="shared" si="9"/>
        <v>997.27708768547382</v>
      </c>
      <c r="L71" s="3">
        <f t="shared" si="10"/>
        <v>0.760435858711068</v>
      </c>
      <c r="M71" s="3">
        <f t="shared" si="11"/>
        <v>-4.2180659439999997E-3</v>
      </c>
      <c r="N71" s="3">
        <f t="shared" si="12"/>
        <v>1020.9644870534015</v>
      </c>
      <c r="O71" s="121">
        <f t="shared" si="15"/>
        <v>1.0209373921870044</v>
      </c>
      <c r="P71" s="4">
        <f t="shared" si="13"/>
        <v>5.9443576292368139</v>
      </c>
      <c r="Q71" s="120">
        <f t="shared" si="16"/>
        <v>5.9441609878882229</v>
      </c>
      <c r="R71" s="4">
        <f t="shared" si="17"/>
        <v>20.061224755236648</v>
      </c>
      <c r="S71" s="9">
        <f t="shared" si="14"/>
        <v>9.2729999999999997</v>
      </c>
      <c r="T71" s="17"/>
      <c r="U71" s="18"/>
      <c r="V71" s="18"/>
      <c r="W71" s="18"/>
      <c r="X71" s="9"/>
      <c r="Y71" s="9"/>
      <c r="Z71" s="9"/>
      <c r="AA71" s="19"/>
      <c r="AB71" s="20"/>
    </row>
    <row r="72" spans="1:28" s="15" customFormat="1" x14ac:dyDescent="0.2">
      <c r="A72" s="1">
        <v>217</v>
      </c>
      <c r="B72" s="1" t="s">
        <v>29</v>
      </c>
      <c r="C72" s="1" t="s">
        <v>27</v>
      </c>
      <c r="D72" s="1" t="s">
        <v>37</v>
      </c>
      <c r="E72" s="16">
        <v>42977</v>
      </c>
      <c r="F72" s="1">
        <v>24</v>
      </c>
      <c r="G72" s="1">
        <v>32</v>
      </c>
      <c r="H72" s="1">
        <v>17.521000000000001</v>
      </c>
      <c r="I72" s="2">
        <v>3.9689999999999999</v>
      </c>
      <c r="J72" s="1"/>
      <c r="K72" s="3">
        <f t="shared" si="9"/>
        <v>997.32661753089724</v>
      </c>
      <c r="L72" s="3">
        <f t="shared" si="10"/>
        <v>0.76074425760000008</v>
      </c>
      <c r="M72" s="3">
        <f t="shared" si="11"/>
        <v>-4.2225696E-3</v>
      </c>
      <c r="N72" s="3">
        <f t="shared" si="12"/>
        <v>1021.4008023889601</v>
      </c>
      <c r="O72" s="121">
        <f t="shared" si="15"/>
        <v>1.0213736922025882</v>
      </c>
      <c r="P72" s="4">
        <f t="shared" si="13"/>
        <v>8.9212889791641654</v>
      </c>
      <c r="Q72" s="120">
        <f t="shared" si="16"/>
        <v>8.9209935356820793</v>
      </c>
      <c r="R72" s="4">
        <f t="shared" si="17"/>
        <v>20.08540625860606</v>
      </c>
      <c r="S72" s="9">
        <f t="shared" si="14"/>
        <v>16.549499999999998</v>
      </c>
      <c r="T72" s="17"/>
      <c r="U72" s="18"/>
      <c r="V72" s="18"/>
      <c r="W72" s="18"/>
      <c r="X72" s="9"/>
      <c r="Y72" s="9"/>
      <c r="Z72" s="9"/>
      <c r="AA72" s="19"/>
      <c r="AB72" s="20"/>
    </row>
    <row r="73" spans="1:28" s="15" customFormat="1" x14ac:dyDescent="0.2">
      <c r="A73" s="1">
        <v>223</v>
      </c>
      <c r="B73" s="1" t="s">
        <v>29</v>
      </c>
      <c r="C73" s="1" t="s">
        <v>27</v>
      </c>
      <c r="D73" s="1" t="s">
        <v>37</v>
      </c>
      <c r="E73" s="16">
        <v>42977</v>
      </c>
      <c r="F73" s="1">
        <v>23.9</v>
      </c>
      <c r="G73" s="1">
        <v>31.9</v>
      </c>
      <c r="H73" s="1">
        <v>17.521999999999998</v>
      </c>
      <c r="I73" s="2">
        <v>2.7879999999999998</v>
      </c>
      <c r="J73" s="1"/>
      <c r="K73" s="3">
        <f t="shared" si="9"/>
        <v>997.35123703333397</v>
      </c>
      <c r="L73" s="3">
        <f t="shared" si="10"/>
        <v>0.76089952447632669</v>
      </c>
      <c r="M73" s="3">
        <f t="shared" si="11"/>
        <v>-4.2248710660000004E-3</v>
      </c>
      <c r="N73" s="3">
        <f t="shared" si="12"/>
        <v>1021.3543787243402</v>
      </c>
      <c r="O73" s="121">
        <f t="shared" si="15"/>
        <v>1.0213272605246411</v>
      </c>
      <c r="P73" s="4">
        <f t="shared" si="13"/>
        <v>6.2663500135825183</v>
      </c>
      <c r="Q73" s="120">
        <f t="shared" si="16"/>
        <v>6.2661424433009403</v>
      </c>
      <c r="R73" s="4">
        <f t="shared" si="17"/>
        <v>20.086418999791047</v>
      </c>
      <c r="S73" s="9">
        <f t="shared" si="14"/>
        <v>10.053999999999998</v>
      </c>
      <c r="T73" s="17"/>
      <c r="U73" s="18"/>
      <c r="V73" s="18"/>
      <c r="W73" s="18"/>
      <c r="X73" s="9"/>
      <c r="Y73" s="9"/>
      <c r="Z73" s="9"/>
      <c r="AA73" s="19"/>
      <c r="AB73" s="20"/>
    </row>
    <row r="74" spans="1:28" s="15" customFormat="1" x14ac:dyDescent="0.2">
      <c r="A74" s="1">
        <v>152</v>
      </c>
      <c r="B74" s="1" t="s">
        <v>30</v>
      </c>
      <c r="C74" s="1" t="s">
        <v>27</v>
      </c>
      <c r="D74" s="1" t="s">
        <v>37</v>
      </c>
      <c r="E74" s="16">
        <v>42977</v>
      </c>
      <c r="F74" s="1">
        <v>24.2</v>
      </c>
      <c r="G74" s="1">
        <v>31.7</v>
      </c>
      <c r="H74" s="1">
        <v>17.515000000000001</v>
      </c>
      <c r="I74" s="2">
        <v>3.8410000000000002</v>
      </c>
      <c r="J74" s="1"/>
      <c r="K74" s="3">
        <f t="shared" si="9"/>
        <v>997.27708768547382</v>
      </c>
      <c r="L74" s="3">
        <f t="shared" si="10"/>
        <v>0.760435858711068</v>
      </c>
      <c r="M74" s="3">
        <f t="shared" si="11"/>
        <v>-4.2180659439999997E-3</v>
      </c>
      <c r="N74" s="3">
        <f t="shared" si="12"/>
        <v>1021.1155677024707</v>
      </c>
      <c r="O74" s="121">
        <f t="shared" si="15"/>
        <v>1.0210884730949359</v>
      </c>
      <c r="P74" s="4">
        <f t="shared" si="13"/>
        <v>8.6305707145647048</v>
      </c>
      <c r="Q74" s="120">
        <f t="shared" si="16"/>
        <v>8.6302851624401722</v>
      </c>
      <c r="R74" s="4">
        <f t="shared" si="17"/>
        <v>20.077707455870691</v>
      </c>
      <c r="S74" s="9">
        <f t="shared" si="14"/>
        <v>15.845500000000001</v>
      </c>
      <c r="T74" s="17"/>
      <c r="U74" s="18"/>
      <c r="V74" s="18"/>
      <c r="W74" s="18"/>
      <c r="X74" s="9"/>
      <c r="Y74" s="9"/>
      <c r="Z74" s="9"/>
      <c r="AA74" s="19"/>
      <c r="AB74" s="20"/>
    </row>
    <row r="75" spans="1:28" s="15" customFormat="1" x14ac:dyDescent="0.2">
      <c r="A75" s="1">
        <v>160</v>
      </c>
      <c r="B75" s="1" t="s">
        <v>30</v>
      </c>
      <c r="C75" s="1" t="s">
        <v>27</v>
      </c>
      <c r="D75" s="1" t="s">
        <v>37</v>
      </c>
      <c r="E75" s="16">
        <v>42977</v>
      </c>
      <c r="F75" s="1">
        <v>24.2</v>
      </c>
      <c r="G75" s="1">
        <v>31.7</v>
      </c>
      <c r="H75" s="1">
        <v>17.515000000000001</v>
      </c>
      <c r="I75" s="2">
        <v>3.0339999999999998</v>
      </c>
      <c r="J75" s="1"/>
      <c r="K75" s="3">
        <f t="shared" si="9"/>
        <v>997.27708768547382</v>
      </c>
      <c r="L75" s="3">
        <f t="shared" si="10"/>
        <v>0.760435858711068</v>
      </c>
      <c r="M75" s="3">
        <f t="shared" si="11"/>
        <v>-4.2180659439999997E-3</v>
      </c>
      <c r="N75" s="3">
        <f t="shared" si="12"/>
        <v>1021.1155677024707</v>
      </c>
      <c r="O75" s="121">
        <f t="shared" si="15"/>
        <v>1.0210884730949359</v>
      </c>
      <c r="P75" s="4">
        <f t="shared" si="13"/>
        <v>6.817274550374723</v>
      </c>
      <c r="Q75" s="120">
        <f t="shared" si="16"/>
        <v>6.8170489931901788</v>
      </c>
      <c r="R75" s="4">
        <f t="shared" si="17"/>
        <v>20.077707455870691</v>
      </c>
      <c r="S75" s="9">
        <f t="shared" si="14"/>
        <v>11.406999999999996</v>
      </c>
      <c r="T75" s="17"/>
      <c r="U75" s="18"/>
      <c r="V75" s="18"/>
      <c r="W75" s="18"/>
      <c r="X75" s="9"/>
      <c r="Y75" s="9"/>
      <c r="Z75" s="9"/>
      <c r="AA75" s="19"/>
      <c r="AB75" s="20"/>
    </row>
    <row r="76" spans="1:28" s="15" customFormat="1" x14ac:dyDescent="0.2">
      <c r="A76" s="1">
        <v>166</v>
      </c>
      <c r="B76" s="1" t="s">
        <v>31</v>
      </c>
      <c r="C76" s="1" t="s">
        <v>27</v>
      </c>
      <c r="D76" s="1" t="s">
        <v>37</v>
      </c>
      <c r="E76" s="16">
        <v>42977</v>
      </c>
      <c r="F76" s="1">
        <v>24</v>
      </c>
      <c r="G76" s="1">
        <v>31.9</v>
      </c>
      <c r="H76" s="1">
        <v>17.516999999999999</v>
      </c>
      <c r="I76" s="2">
        <v>3.2970000000000002</v>
      </c>
      <c r="J76" s="1"/>
      <c r="K76" s="3">
        <f t="shared" si="9"/>
        <v>997.32661753089724</v>
      </c>
      <c r="L76" s="3">
        <f t="shared" si="10"/>
        <v>0.76074425760000008</v>
      </c>
      <c r="M76" s="3">
        <f t="shared" si="11"/>
        <v>-4.2225696E-3</v>
      </c>
      <c r="N76" s="3">
        <f t="shared" si="12"/>
        <v>1021.3252208670636</v>
      </c>
      <c r="O76" s="121">
        <f t="shared" si="15"/>
        <v>1.0212981105767307</v>
      </c>
      <c r="P76" s="4">
        <f t="shared" si="13"/>
        <v>7.4101220101406406</v>
      </c>
      <c r="Q76" s="120">
        <f t="shared" si="16"/>
        <v>7.4098766332071158</v>
      </c>
      <c r="R76" s="4">
        <f t="shared" si="17"/>
        <v>20.080603328732728</v>
      </c>
      <c r="S76" s="9">
        <f t="shared" si="14"/>
        <v>12.8535</v>
      </c>
      <c r="T76" s="17"/>
      <c r="U76" s="18"/>
      <c r="V76" s="18"/>
      <c r="W76" s="18"/>
      <c r="X76" s="9"/>
      <c r="Y76" s="9"/>
      <c r="Z76" s="9"/>
      <c r="AA76" s="19"/>
      <c r="AB76" s="20"/>
    </row>
    <row r="77" spans="1:28" s="15" customFormat="1" x14ac:dyDescent="0.2">
      <c r="A77" s="1">
        <v>173</v>
      </c>
      <c r="B77" s="1" t="s">
        <v>31</v>
      </c>
      <c r="C77" s="1" t="s">
        <v>27</v>
      </c>
      <c r="D77" s="1" t="s">
        <v>37</v>
      </c>
      <c r="E77" s="16">
        <v>42977</v>
      </c>
      <c r="F77" s="1">
        <v>24</v>
      </c>
      <c r="G77" s="1">
        <v>31.6</v>
      </c>
      <c r="H77" s="1">
        <v>17.515000000000001</v>
      </c>
      <c r="I77" s="2">
        <v>3.395</v>
      </c>
      <c r="J77" s="1"/>
      <c r="K77" s="3">
        <f t="shared" si="9"/>
        <v>997.32661753089724</v>
      </c>
      <c r="L77" s="3">
        <f t="shared" si="10"/>
        <v>0.76074425760000008</v>
      </c>
      <c r="M77" s="3">
        <f t="shared" si="11"/>
        <v>-4.2225696E-3</v>
      </c>
      <c r="N77" s="3">
        <f t="shared" si="12"/>
        <v>1021.0985005999307</v>
      </c>
      <c r="O77" s="121">
        <f t="shared" si="15"/>
        <v>1.0210713899924502</v>
      </c>
      <c r="P77" s="4">
        <f t="shared" si="13"/>
        <v>7.6282678741905254</v>
      </c>
      <c r="Q77" s="120">
        <f t="shared" si="16"/>
        <v>7.6280153406075408</v>
      </c>
      <c r="R77" s="4">
        <f t="shared" si="17"/>
        <v>20.077658355264823</v>
      </c>
      <c r="S77" s="9">
        <f t="shared" si="14"/>
        <v>13.392499999999998</v>
      </c>
      <c r="T77" s="17"/>
      <c r="U77" s="18"/>
      <c r="V77" s="18"/>
      <c r="W77" s="18"/>
      <c r="X77" s="9"/>
      <c r="Y77" s="9"/>
      <c r="Z77" s="9"/>
      <c r="AA77" s="19"/>
      <c r="AB77" s="20"/>
    </row>
    <row r="78" spans="1:28" s="15" customFormat="1" x14ac:dyDescent="0.2">
      <c r="A78" s="1">
        <v>264</v>
      </c>
      <c r="B78" s="1" t="s">
        <v>31</v>
      </c>
      <c r="C78" s="1" t="s">
        <v>27</v>
      </c>
      <c r="D78" s="1" t="s">
        <v>37</v>
      </c>
      <c r="E78" s="16">
        <v>42977</v>
      </c>
      <c r="F78" s="1">
        <v>23.7</v>
      </c>
      <c r="G78" s="1">
        <v>31.7</v>
      </c>
      <c r="H78" s="1">
        <v>17.521999999999998</v>
      </c>
      <c r="I78" s="2">
        <v>3.3010000000000002</v>
      </c>
      <c r="J78" s="1"/>
      <c r="K78" s="3">
        <f t="shared" si="9"/>
        <v>997.40018425598942</v>
      </c>
      <c r="L78" s="3">
        <f t="shared" si="10"/>
        <v>0.76121220240660681</v>
      </c>
      <c r="M78" s="3">
        <f t="shared" si="11"/>
        <v>-4.2295732740000001E-3</v>
      </c>
      <c r="N78" s="3">
        <f t="shared" si="12"/>
        <v>1021.2612205430163</v>
      </c>
      <c r="O78" s="121">
        <f t="shared" si="15"/>
        <v>1.0212340865276741</v>
      </c>
      <c r="P78" s="4">
        <f t="shared" si="13"/>
        <v>7.4185322014774764</v>
      </c>
      <c r="Q78" s="120">
        <f t="shared" si="16"/>
        <v>7.4182863502967438</v>
      </c>
      <c r="R78" s="4">
        <f t="shared" si="17"/>
        <v>20.086150869069652</v>
      </c>
      <c r="S78" s="9">
        <f t="shared" si="14"/>
        <v>12.875499999999999</v>
      </c>
      <c r="T78" s="17"/>
      <c r="U78" s="18"/>
      <c r="V78" s="18"/>
      <c r="W78" s="18"/>
      <c r="X78" s="9"/>
      <c r="Y78" s="9"/>
      <c r="Z78" s="9"/>
      <c r="AA78" s="19"/>
      <c r="AB78" s="20"/>
    </row>
    <row r="79" spans="1:28" s="15" customFormat="1" x14ac:dyDescent="0.2">
      <c r="A79" s="1">
        <v>270</v>
      </c>
      <c r="B79" s="1" t="s">
        <v>31</v>
      </c>
      <c r="C79" s="1" t="s">
        <v>27</v>
      </c>
      <c r="D79" s="1" t="s">
        <v>37</v>
      </c>
      <c r="E79" s="16">
        <v>42977</v>
      </c>
      <c r="F79" s="1">
        <v>23.7</v>
      </c>
      <c r="G79" s="1">
        <v>31.7</v>
      </c>
      <c r="H79" s="1">
        <v>17.521999999999998</v>
      </c>
      <c r="I79" s="2">
        <v>4.3099999999999996</v>
      </c>
      <c r="J79" s="1"/>
      <c r="K79" s="3">
        <f t="shared" si="9"/>
        <v>997.40018425598942</v>
      </c>
      <c r="L79" s="3">
        <f t="shared" si="10"/>
        <v>0.76121220240660681</v>
      </c>
      <c r="M79" s="3">
        <f t="shared" si="11"/>
        <v>-4.2295732740000001E-3</v>
      </c>
      <c r="N79" s="3">
        <f t="shared" si="12"/>
        <v>1021.2612205430163</v>
      </c>
      <c r="O79" s="121">
        <f t="shared" si="15"/>
        <v>1.0212340865276741</v>
      </c>
      <c r="P79" s="4">
        <f t="shared" si="13"/>
        <v>9.6861174760278459</v>
      </c>
      <c r="Q79" s="120">
        <f t="shared" si="16"/>
        <v>9.6857964767582434</v>
      </c>
      <c r="R79" s="4">
        <f t="shared" si="17"/>
        <v>20.086150869069652</v>
      </c>
      <c r="S79" s="9">
        <f t="shared" si="14"/>
        <v>18.424999999999997</v>
      </c>
      <c r="T79" s="17"/>
      <c r="U79" s="18"/>
      <c r="V79" s="18"/>
      <c r="W79" s="18"/>
      <c r="X79" s="9"/>
      <c r="Y79" s="9"/>
      <c r="Z79" s="9"/>
      <c r="AA79" s="19"/>
      <c r="AB79" s="20"/>
    </row>
    <row r="80" spans="1:28" s="15" customFormat="1" x14ac:dyDescent="0.2">
      <c r="A80" s="1">
        <v>102</v>
      </c>
      <c r="B80" s="1" t="s">
        <v>32</v>
      </c>
      <c r="C80" s="1" t="s">
        <v>27</v>
      </c>
      <c r="D80" s="1" t="s">
        <v>37</v>
      </c>
      <c r="E80" s="16">
        <v>42977</v>
      </c>
      <c r="F80" s="1">
        <v>24.3</v>
      </c>
      <c r="G80" s="1">
        <v>31.7</v>
      </c>
      <c r="H80" s="1">
        <v>17.515000000000001</v>
      </c>
      <c r="I80" s="2">
        <v>2.7879999999999998</v>
      </c>
      <c r="J80" s="1"/>
      <c r="K80" s="3">
        <f t="shared" si="9"/>
        <v>997.25217771670884</v>
      </c>
      <c r="L80" s="3">
        <f t="shared" si="10"/>
        <v>0.76028272301154676</v>
      </c>
      <c r="M80" s="3">
        <f t="shared" si="11"/>
        <v>-4.2158637539999998E-3</v>
      </c>
      <c r="N80" s="3">
        <f t="shared" si="12"/>
        <v>1021.0861963783011</v>
      </c>
      <c r="O80" s="121">
        <f t="shared" si="15"/>
        <v>1.0210591097651218</v>
      </c>
      <c r="P80" s="4">
        <f t="shared" si="13"/>
        <v>6.264297875200783</v>
      </c>
      <c r="Q80" s="120">
        <f t="shared" si="16"/>
        <v>6.2640906824529194</v>
      </c>
      <c r="R80" s="4">
        <f t="shared" si="17"/>
        <v>20.077622957212181</v>
      </c>
      <c r="S80" s="9">
        <f t="shared" si="14"/>
        <v>10.053999999999998</v>
      </c>
      <c r="T80" s="17"/>
      <c r="U80" s="18"/>
      <c r="V80" s="18"/>
      <c r="W80" s="18"/>
      <c r="X80" s="9"/>
      <c r="Y80" s="9"/>
      <c r="Z80" s="9"/>
      <c r="AA80" s="19"/>
      <c r="AB80" s="20"/>
    </row>
    <row r="81" spans="1:28" s="15" customFormat="1" x14ac:dyDescent="0.2">
      <c r="A81" s="1">
        <v>108</v>
      </c>
      <c r="B81" s="1" t="s">
        <v>32</v>
      </c>
      <c r="C81" s="1" t="s">
        <v>27</v>
      </c>
      <c r="D81" s="1" t="s">
        <v>37</v>
      </c>
      <c r="E81" s="16">
        <v>42977</v>
      </c>
      <c r="F81" s="1">
        <v>24.3</v>
      </c>
      <c r="G81" s="1">
        <v>31.7</v>
      </c>
      <c r="H81" s="1">
        <v>17.515000000000001</v>
      </c>
      <c r="I81" s="2">
        <v>2.8159999999999998</v>
      </c>
      <c r="J81" s="1"/>
      <c r="K81" s="3">
        <f t="shared" si="9"/>
        <v>997.25217771670884</v>
      </c>
      <c r="L81" s="3">
        <f t="shared" si="10"/>
        <v>0.76028272301154676</v>
      </c>
      <c r="M81" s="3">
        <f t="shared" si="11"/>
        <v>-4.2158637539999998E-3</v>
      </c>
      <c r="N81" s="3">
        <f t="shared" si="12"/>
        <v>1021.0861963783011</v>
      </c>
      <c r="O81" s="121">
        <f t="shared" si="15"/>
        <v>1.0210591097651218</v>
      </c>
      <c r="P81" s="4">
        <f t="shared" si="13"/>
        <v>6.3272104793993567</v>
      </c>
      <c r="Q81" s="120">
        <f t="shared" si="16"/>
        <v>6.3270012058061056</v>
      </c>
      <c r="R81" s="4">
        <f t="shared" si="17"/>
        <v>20.077622957212181</v>
      </c>
      <c r="S81" s="9">
        <f t="shared" si="14"/>
        <v>10.207999999999998</v>
      </c>
      <c r="T81" s="17"/>
      <c r="U81" s="18"/>
      <c r="V81" s="18"/>
      <c r="W81" s="18"/>
      <c r="X81" s="9"/>
      <c r="Y81" s="9"/>
      <c r="Z81" s="9"/>
      <c r="AA81" s="19"/>
      <c r="AB81" s="20"/>
    </row>
    <row r="82" spans="1:28" s="15" customFormat="1" x14ac:dyDescent="0.2">
      <c r="A82" s="1">
        <v>231</v>
      </c>
      <c r="B82" s="1" t="s">
        <v>33</v>
      </c>
      <c r="C82" s="1" t="s">
        <v>27</v>
      </c>
      <c r="D82" s="1" t="s">
        <v>37</v>
      </c>
      <c r="E82" s="16">
        <v>42977</v>
      </c>
      <c r="F82" s="1">
        <v>23.7</v>
      </c>
      <c r="G82" s="1">
        <v>31.7</v>
      </c>
      <c r="H82" s="1">
        <v>17.527999999999999</v>
      </c>
      <c r="I82" s="2">
        <v>2.3069999999999999</v>
      </c>
      <c r="J82" s="1"/>
      <c r="K82" s="3">
        <f t="shared" si="9"/>
        <v>997.40018425598942</v>
      </c>
      <c r="L82" s="3">
        <f t="shared" si="10"/>
        <v>0.76121220240660681</v>
      </c>
      <c r="M82" s="3">
        <f t="shared" si="11"/>
        <v>-4.2295732740000001E-3</v>
      </c>
      <c r="N82" s="3">
        <f t="shared" si="12"/>
        <v>1021.2612205430163</v>
      </c>
      <c r="O82" s="121">
        <f t="shared" si="15"/>
        <v>1.0212340865276741</v>
      </c>
      <c r="P82" s="4">
        <f t="shared" si="13"/>
        <v>5.1846573125745339</v>
      </c>
      <c r="Q82" s="120">
        <f t="shared" si="16"/>
        <v>5.1844854923158401</v>
      </c>
      <c r="R82" s="4">
        <f t="shared" si="17"/>
        <v>20.093028902696773</v>
      </c>
      <c r="S82" s="9">
        <f t="shared" si="14"/>
        <v>7.4084999999999992</v>
      </c>
      <c r="T82" s="17"/>
      <c r="U82" s="18"/>
      <c r="V82" s="18"/>
      <c r="W82" s="18"/>
      <c r="X82" s="9"/>
      <c r="Y82" s="9"/>
      <c r="Z82" s="9"/>
      <c r="AA82" s="19"/>
      <c r="AB82" s="20"/>
    </row>
    <row r="83" spans="1:28" s="15" customFormat="1" x14ac:dyDescent="0.2">
      <c r="A83" s="1">
        <v>180</v>
      </c>
      <c r="B83" s="1" t="s">
        <v>26</v>
      </c>
      <c r="C83" s="1" t="s">
        <v>34</v>
      </c>
      <c r="D83" s="1" t="s">
        <v>37</v>
      </c>
      <c r="E83" s="16">
        <v>42977</v>
      </c>
      <c r="F83" s="1">
        <v>24</v>
      </c>
      <c r="G83" s="1">
        <v>31.5</v>
      </c>
      <c r="H83" s="1">
        <v>17.52</v>
      </c>
      <c r="I83" s="2">
        <v>2.3820000000000001</v>
      </c>
      <c r="J83" s="1"/>
      <c r="K83" s="3">
        <f t="shared" si="9"/>
        <v>997.32661753089724</v>
      </c>
      <c r="L83" s="3">
        <f t="shared" si="10"/>
        <v>0.76074425760000008</v>
      </c>
      <c r="M83" s="3">
        <f t="shared" si="11"/>
        <v>-4.2225696E-3</v>
      </c>
      <c r="N83" s="3">
        <f t="shared" si="12"/>
        <v>1021.0229352475681</v>
      </c>
      <c r="O83" s="121">
        <f t="shared" si="15"/>
        <v>1.0209958245326123</v>
      </c>
      <c r="P83" s="4">
        <f t="shared" si="13"/>
        <v>5.3516516989702252</v>
      </c>
      <c r="Q83" s="120">
        <f t="shared" si="16"/>
        <v>5.3514745483425488</v>
      </c>
      <c r="R83" s="4">
        <f t="shared" si="17"/>
        <v>20.083172462033584</v>
      </c>
      <c r="S83" s="9">
        <f t="shared" si="14"/>
        <v>7.8210000000000006</v>
      </c>
      <c r="T83" s="17"/>
      <c r="U83" s="18"/>
      <c r="V83" s="18"/>
      <c r="W83" s="18"/>
      <c r="X83" s="9"/>
      <c r="Y83" s="9"/>
      <c r="Z83" s="9"/>
      <c r="AA83" s="19"/>
      <c r="AB83" s="20"/>
    </row>
    <row r="84" spans="1:28" s="15" customFormat="1" x14ac:dyDescent="0.2">
      <c r="A84" s="1">
        <v>187</v>
      </c>
      <c r="B84" s="1" t="s">
        <v>26</v>
      </c>
      <c r="C84" s="1" t="s">
        <v>34</v>
      </c>
      <c r="D84" s="1" t="s">
        <v>37</v>
      </c>
      <c r="E84" s="16">
        <v>42977</v>
      </c>
      <c r="F84" s="1">
        <v>24</v>
      </c>
      <c r="G84" s="1">
        <v>31.5</v>
      </c>
      <c r="H84" s="1">
        <v>17.52</v>
      </c>
      <c r="I84" s="2">
        <v>0.56000000000000005</v>
      </c>
      <c r="J84" s="1"/>
      <c r="K84" s="3">
        <f t="shared" si="9"/>
        <v>997.32661753089724</v>
      </c>
      <c r="L84" s="3">
        <f t="shared" si="10"/>
        <v>0.76074425760000008</v>
      </c>
      <c r="M84" s="3">
        <f t="shared" si="11"/>
        <v>-4.2225696E-3</v>
      </c>
      <c r="N84" s="3">
        <f t="shared" si="12"/>
        <v>1021.0229352475681</v>
      </c>
      <c r="O84" s="121">
        <f t="shared" si="15"/>
        <v>1.0209958245326123</v>
      </c>
      <c r="P84" s="4">
        <f t="shared" si="13"/>
        <v>1.2581548914455611</v>
      </c>
      <c r="Q84" s="120">
        <f t="shared" si="16"/>
        <v>1.2581132439428326</v>
      </c>
      <c r="R84" s="4">
        <f t="shared" si="17"/>
        <v>20.083172462033584</v>
      </c>
      <c r="S84" s="9">
        <f t="shared" si="14"/>
        <v>-2.2000000000000002</v>
      </c>
      <c r="T84" s="17"/>
      <c r="U84" s="18"/>
      <c r="V84" s="18"/>
      <c r="W84" s="18"/>
      <c r="X84" s="9"/>
      <c r="Y84" s="9"/>
      <c r="Z84" s="9"/>
      <c r="AA84" s="19"/>
      <c r="AB84" s="20"/>
    </row>
    <row r="85" spans="1:28" s="15" customFormat="1" x14ac:dyDescent="0.2">
      <c r="A85" s="1">
        <v>278</v>
      </c>
      <c r="B85" s="1" t="s">
        <v>26</v>
      </c>
      <c r="C85" s="1" t="s">
        <v>34</v>
      </c>
      <c r="D85" s="1" t="s">
        <v>37</v>
      </c>
      <c r="E85" s="16">
        <v>42977</v>
      </c>
      <c r="F85" s="1">
        <v>23.7</v>
      </c>
      <c r="G85" s="1">
        <v>31</v>
      </c>
      <c r="H85" s="1">
        <v>17.527000000000001</v>
      </c>
      <c r="I85" s="2">
        <v>3.008</v>
      </c>
      <c r="J85" s="1"/>
      <c r="K85" s="3">
        <f t="shared" si="9"/>
        <v>997.40018425598942</v>
      </c>
      <c r="L85" s="3">
        <f t="shared" si="10"/>
        <v>0.76121220240660681</v>
      </c>
      <c r="M85" s="3">
        <f t="shared" si="11"/>
        <v>-4.2295732740000001E-3</v>
      </c>
      <c r="N85" s="3">
        <f t="shared" si="12"/>
        <v>1020.7320327829005</v>
      </c>
      <c r="O85" s="121">
        <f t="shared" si="15"/>
        <v>1.0207048982307803</v>
      </c>
      <c r="P85" s="4">
        <f t="shared" si="13"/>
        <v>6.755689495343522</v>
      </c>
      <c r="Q85" s="120">
        <f t="shared" si="16"/>
        <v>6.7554657510439107</v>
      </c>
      <c r="R85" s="4">
        <f t="shared" si="17"/>
        <v>20.090359140617647</v>
      </c>
      <c r="S85" s="9">
        <f t="shared" si="14"/>
        <v>11.263999999999999</v>
      </c>
      <c r="T85" s="17"/>
      <c r="U85" s="18"/>
      <c r="V85" s="18"/>
      <c r="W85" s="18"/>
      <c r="X85" s="9"/>
      <c r="Y85" s="9"/>
      <c r="Z85" s="9"/>
      <c r="AA85" s="19"/>
      <c r="AB85" s="20"/>
    </row>
    <row r="86" spans="1:28" s="15" customFormat="1" x14ac:dyDescent="0.2">
      <c r="A86" s="1">
        <v>285</v>
      </c>
      <c r="B86" s="1" t="s">
        <v>26</v>
      </c>
      <c r="C86" s="1" t="s">
        <v>34</v>
      </c>
      <c r="D86" s="1" t="s">
        <v>37</v>
      </c>
      <c r="E86" s="16">
        <v>42977</v>
      </c>
      <c r="F86" s="1">
        <v>23.7</v>
      </c>
      <c r="G86" s="1">
        <v>31</v>
      </c>
      <c r="H86" s="1">
        <v>17.527000000000001</v>
      </c>
      <c r="I86" s="2">
        <v>1.925</v>
      </c>
      <c r="J86" s="1"/>
      <c r="K86" s="3">
        <f t="shared" si="9"/>
        <v>997.40018425598942</v>
      </c>
      <c r="L86" s="3">
        <f t="shared" si="10"/>
        <v>0.76121220240660681</v>
      </c>
      <c r="M86" s="3">
        <f t="shared" si="11"/>
        <v>-4.2295732740000001E-3</v>
      </c>
      <c r="N86" s="3">
        <f t="shared" si="12"/>
        <v>1020.7320327829005</v>
      </c>
      <c r="O86" s="121">
        <f t="shared" si="15"/>
        <v>1.0207048982307803</v>
      </c>
      <c r="P86" s="4">
        <f t="shared" si="13"/>
        <v>4.3233717681304125</v>
      </c>
      <c r="Q86" s="120">
        <f t="shared" si="16"/>
        <v>4.3232285807046305</v>
      </c>
      <c r="R86" s="4">
        <f t="shared" si="17"/>
        <v>20.090359140617647</v>
      </c>
      <c r="S86" s="9">
        <f t="shared" si="14"/>
        <v>5.3075000000000001</v>
      </c>
      <c r="T86" s="17"/>
      <c r="U86" s="18"/>
      <c r="V86" s="18"/>
      <c r="W86" s="18"/>
      <c r="X86" s="9"/>
      <c r="Y86" s="9"/>
      <c r="Z86" s="9"/>
      <c r="AA86" s="19"/>
      <c r="AB86" s="20"/>
    </row>
    <row r="87" spans="1:28" s="15" customFormat="1" x14ac:dyDescent="0.2">
      <c r="A87" s="1">
        <v>120</v>
      </c>
      <c r="B87" s="1" t="s">
        <v>29</v>
      </c>
      <c r="C87" s="1" t="s">
        <v>34</v>
      </c>
      <c r="D87" s="1" t="s">
        <v>37</v>
      </c>
      <c r="E87" s="16">
        <v>42977</v>
      </c>
      <c r="F87" s="1">
        <v>24.2</v>
      </c>
      <c r="G87" s="1">
        <v>31.5</v>
      </c>
      <c r="H87" s="1">
        <v>17.501000000000001</v>
      </c>
      <c r="I87" s="2">
        <v>3.7210000000000001</v>
      </c>
      <c r="J87" s="1"/>
      <c r="K87" s="3">
        <f t="shared" si="9"/>
        <v>997.27708768547382</v>
      </c>
      <c r="L87" s="3">
        <f t="shared" si="10"/>
        <v>0.760435858711068</v>
      </c>
      <c r="M87" s="3">
        <f t="shared" si="11"/>
        <v>-4.2180659439999997E-3</v>
      </c>
      <c r="N87" s="3">
        <f t="shared" si="12"/>
        <v>1020.9644870534015</v>
      </c>
      <c r="O87" s="121">
        <f t="shared" si="15"/>
        <v>1.0209373921870044</v>
      </c>
      <c r="P87" s="4">
        <f t="shared" si="13"/>
        <v>8.3593933251663586</v>
      </c>
      <c r="Q87" s="120">
        <f t="shared" si="16"/>
        <v>8.3591167936251249</v>
      </c>
      <c r="R87" s="4">
        <f t="shared" si="17"/>
        <v>20.061224755236648</v>
      </c>
      <c r="S87" s="9">
        <f t="shared" si="14"/>
        <v>15.185499999999998</v>
      </c>
      <c r="T87" s="17"/>
      <c r="U87" s="18"/>
      <c r="V87" s="18"/>
      <c r="W87" s="18"/>
      <c r="X87" s="9"/>
      <c r="Y87" s="9"/>
      <c r="Z87" s="9"/>
      <c r="AA87" s="19"/>
      <c r="AB87" s="20"/>
    </row>
    <row r="88" spans="1:28" s="15" customFormat="1" x14ac:dyDescent="0.2">
      <c r="A88" s="1">
        <v>126</v>
      </c>
      <c r="B88" s="1" t="s">
        <v>29</v>
      </c>
      <c r="C88" s="1" t="s">
        <v>34</v>
      </c>
      <c r="D88" s="1" t="s">
        <v>37</v>
      </c>
      <c r="E88" s="16">
        <v>42977</v>
      </c>
      <c r="F88" s="1">
        <v>24.3</v>
      </c>
      <c r="G88" s="1">
        <v>31.8</v>
      </c>
      <c r="H88" s="1">
        <v>17.510999999999999</v>
      </c>
      <c r="I88" s="2">
        <v>1.694</v>
      </c>
      <c r="J88" s="1"/>
      <c r="K88" s="3">
        <f t="shared" si="9"/>
        <v>997.25217771670884</v>
      </c>
      <c r="L88" s="3">
        <f t="shared" si="10"/>
        <v>0.76028272301154676</v>
      </c>
      <c r="M88" s="3">
        <f t="shared" si="11"/>
        <v>-4.2158637539999998E-3</v>
      </c>
      <c r="N88" s="3">
        <f t="shared" si="12"/>
        <v>1021.1617293120976</v>
      </c>
      <c r="O88" s="121">
        <f t="shared" si="15"/>
        <v>1.0211346428384385</v>
      </c>
      <c r="P88" s="4">
        <f t="shared" si="13"/>
        <v>3.8065636543605312</v>
      </c>
      <c r="Q88" s="120">
        <f t="shared" si="16"/>
        <v>3.8064377406370431</v>
      </c>
      <c r="R88" s="4">
        <f t="shared" si="17"/>
        <v>20.073254969726008</v>
      </c>
      <c r="S88" s="9">
        <f t="shared" si="14"/>
        <v>4.0369999999999999</v>
      </c>
      <c r="T88" s="17"/>
      <c r="U88" s="18"/>
      <c r="V88" s="18"/>
      <c r="W88" s="18"/>
      <c r="X88" s="9"/>
      <c r="Y88" s="9"/>
      <c r="Z88" s="9"/>
      <c r="AA88" s="19"/>
      <c r="AB88" s="20"/>
    </row>
    <row r="89" spans="1:28" s="15" customFormat="1" x14ac:dyDescent="0.2">
      <c r="A89" s="1">
        <v>218</v>
      </c>
      <c r="B89" s="1" t="s">
        <v>29</v>
      </c>
      <c r="C89" s="1" t="s">
        <v>34</v>
      </c>
      <c r="D89" s="1" t="s">
        <v>37</v>
      </c>
      <c r="E89" s="16">
        <v>42977</v>
      </c>
      <c r="F89" s="1">
        <v>24</v>
      </c>
      <c r="G89" s="1">
        <v>32</v>
      </c>
      <c r="H89" s="1">
        <v>17.521000000000001</v>
      </c>
      <c r="I89" s="2">
        <v>3.6680000000000001</v>
      </c>
      <c r="J89" s="1"/>
      <c r="K89" s="3">
        <f t="shared" si="9"/>
        <v>997.32661753089724</v>
      </c>
      <c r="L89" s="3">
        <f t="shared" si="10"/>
        <v>0.76074425760000008</v>
      </c>
      <c r="M89" s="3">
        <f t="shared" si="11"/>
        <v>-4.2225696E-3</v>
      </c>
      <c r="N89" s="3">
        <f t="shared" si="12"/>
        <v>1021.4008023889601</v>
      </c>
      <c r="O89" s="121">
        <f t="shared" si="15"/>
        <v>1.0213736922025882</v>
      </c>
      <c r="P89" s="4">
        <f t="shared" si="13"/>
        <v>8.2447185627548922</v>
      </c>
      <c r="Q89" s="120">
        <f t="shared" si="16"/>
        <v>8.2444455250395237</v>
      </c>
      <c r="R89" s="4">
        <f t="shared" si="17"/>
        <v>20.08540625860606</v>
      </c>
      <c r="S89" s="9">
        <f t="shared" si="14"/>
        <v>14.893999999999998</v>
      </c>
      <c r="T89" s="17"/>
      <c r="U89" s="18"/>
      <c r="V89" s="18"/>
      <c r="W89" s="18"/>
      <c r="X89" s="9"/>
      <c r="Y89" s="9"/>
      <c r="Z89" s="9"/>
      <c r="AA89" s="19"/>
      <c r="AB89" s="20"/>
    </row>
    <row r="90" spans="1:28" s="15" customFormat="1" x14ac:dyDescent="0.2">
      <c r="A90" s="1">
        <v>224</v>
      </c>
      <c r="B90" s="1" t="s">
        <v>29</v>
      </c>
      <c r="C90" s="1" t="s">
        <v>34</v>
      </c>
      <c r="D90" s="1" t="s">
        <v>37</v>
      </c>
      <c r="E90" s="16">
        <v>42977</v>
      </c>
      <c r="F90" s="1">
        <v>23.9</v>
      </c>
      <c r="G90" s="1">
        <v>31.9</v>
      </c>
      <c r="H90" s="1">
        <v>17.521999999999998</v>
      </c>
      <c r="I90" s="2">
        <v>2.8769999999999998</v>
      </c>
      <c r="J90" s="1"/>
      <c r="K90" s="3">
        <f t="shared" si="9"/>
        <v>997.35123703333397</v>
      </c>
      <c r="L90" s="3">
        <f t="shared" si="10"/>
        <v>0.76089952447632669</v>
      </c>
      <c r="M90" s="3">
        <f t="shared" si="11"/>
        <v>-4.2248710660000004E-3</v>
      </c>
      <c r="N90" s="3">
        <f t="shared" si="12"/>
        <v>1021.3543787243402</v>
      </c>
      <c r="O90" s="121">
        <f t="shared" si="15"/>
        <v>1.0213272605246411</v>
      </c>
      <c r="P90" s="4">
        <f t="shared" si="13"/>
        <v>6.4663877292241407</v>
      </c>
      <c r="Q90" s="120">
        <f t="shared" si="16"/>
        <v>6.4661735327750369</v>
      </c>
      <c r="R90" s="4">
        <f t="shared" si="17"/>
        <v>20.086418999791047</v>
      </c>
      <c r="S90" s="9">
        <f t="shared" si="14"/>
        <v>10.543499999999998</v>
      </c>
      <c r="T90" s="17"/>
      <c r="U90" s="18"/>
      <c r="V90" s="18"/>
      <c r="W90" s="18"/>
      <c r="X90" s="9"/>
      <c r="Y90" s="9"/>
      <c r="Z90" s="9"/>
      <c r="AA90" s="19"/>
      <c r="AB90" s="20"/>
    </row>
    <row r="91" spans="1:28" s="15" customFormat="1" x14ac:dyDescent="0.2">
      <c r="A91" s="1">
        <v>230</v>
      </c>
      <c r="B91" s="1" t="s">
        <v>29</v>
      </c>
      <c r="C91" s="1" t="s">
        <v>34</v>
      </c>
      <c r="D91" s="1" t="s">
        <v>37</v>
      </c>
      <c r="E91" s="16">
        <v>42977</v>
      </c>
      <c r="F91" s="1">
        <v>23.9</v>
      </c>
      <c r="G91" s="1">
        <v>31.9</v>
      </c>
      <c r="H91" s="1">
        <v>17.521999999999998</v>
      </c>
      <c r="I91" s="2">
        <v>1.93</v>
      </c>
      <c r="J91" s="1"/>
      <c r="K91" s="3">
        <f t="shared" si="9"/>
        <v>997.35123703333397</v>
      </c>
      <c r="L91" s="3">
        <f t="shared" si="10"/>
        <v>0.76089952447632669</v>
      </c>
      <c r="M91" s="3">
        <f t="shared" si="11"/>
        <v>-4.2248710660000004E-3</v>
      </c>
      <c r="N91" s="3">
        <f t="shared" si="12"/>
        <v>1021.3543787243402</v>
      </c>
      <c r="O91" s="121">
        <f t="shared" si="15"/>
        <v>1.0213272605246411</v>
      </c>
      <c r="P91" s="4">
        <f t="shared" si="13"/>
        <v>4.3378965302059758</v>
      </c>
      <c r="Q91" s="120">
        <f t="shared" si="16"/>
        <v>4.3377528391573943</v>
      </c>
      <c r="R91" s="4">
        <f t="shared" si="17"/>
        <v>20.086418999791047</v>
      </c>
      <c r="S91" s="9">
        <f t="shared" si="14"/>
        <v>5.335</v>
      </c>
      <c r="T91" s="17"/>
      <c r="U91" s="18"/>
      <c r="V91" s="18"/>
      <c r="W91" s="18"/>
      <c r="X91" s="9"/>
      <c r="Y91" s="9"/>
      <c r="Z91" s="9"/>
      <c r="AA91" s="19"/>
      <c r="AB91" s="20"/>
    </row>
    <row r="92" spans="1:28" s="15" customFormat="1" x14ac:dyDescent="0.2">
      <c r="A92" s="1">
        <v>154</v>
      </c>
      <c r="B92" s="1" t="s">
        <v>30</v>
      </c>
      <c r="C92" s="1" t="s">
        <v>34</v>
      </c>
      <c r="D92" s="1" t="s">
        <v>37</v>
      </c>
      <c r="E92" s="16">
        <v>42977</v>
      </c>
      <c r="F92" s="1">
        <v>24.2</v>
      </c>
      <c r="G92" s="1">
        <v>31.7</v>
      </c>
      <c r="H92" s="1">
        <v>17.515000000000001</v>
      </c>
      <c r="I92" s="2">
        <v>2.5859999999999999</v>
      </c>
      <c r="J92" s="1"/>
      <c r="K92" s="3">
        <f t="shared" si="9"/>
        <v>997.27708768547382</v>
      </c>
      <c r="L92" s="3">
        <f t="shared" si="10"/>
        <v>0.760435858711068</v>
      </c>
      <c r="M92" s="3">
        <f t="shared" si="11"/>
        <v>-4.2180659439999997E-3</v>
      </c>
      <c r="N92" s="3">
        <f t="shared" si="12"/>
        <v>1021.1155677024707</v>
      </c>
      <c r="O92" s="121">
        <f t="shared" si="15"/>
        <v>1.0210884730949359</v>
      </c>
      <c r="P92" s="4">
        <f t="shared" si="13"/>
        <v>5.8106367789284885</v>
      </c>
      <c r="Q92" s="120">
        <f t="shared" si="16"/>
        <v>5.8104445274851031</v>
      </c>
      <c r="R92" s="4">
        <f t="shared" si="17"/>
        <v>20.077707455870691</v>
      </c>
      <c r="S92" s="9">
        <f t="shared" si="14"/>
        <v>8.9429999999999978</v>
      </c>
      <c r="T92" s="17"/>
      <c r="U92" s="18"/>
      <c r="V92" s="18"/>
      <c r="W92" s="18"/>
      <c r="X92" s="9"/>
      <c r="Y92" s="9"/>
      <c r="Z92" s="9"/>
      <c r="AA92" s="19"/>
      <c r="AB92" s="20"/>
    </row>
    <row r="93" spans="1:28" s="15" customFormat="1" x14ac:dyDescent="0.2">
      <c r="A93" s="1">
        <v>246</v>
      </c>
      <c r="B93" s="1" t="s">
        <v>30</v>
      </c>
      <c r="C93" s="1" t="s">
        <v>34</v>
      </c>
      <c r="D93" s="1" t="s">
        <v>37</v>
      </c>
      <c r="E93" s="16">
        <v>42977</v>
      </c>
      <c r="F93" s="1">
        <v>23.9</v>
      </c>
      <c r="G93" s="1">
        <v>31.8</v>
      </c>
      <c r="H93" s="1">
        <v>17.515999999999998</v>
      </c>
      <c r="I93" s="2">
        <v>3.0019999999999998</v>
      </c>
      <c r="J93" s="1"/>
      <c r="K93" s="3">
        <f t="shared" si="9"/>
        <v>997.35123703333397</v>
      </c>
      <c r="L93" s="3">
        <f t="shared" si="10"/>
        <v>0.76089952447632669</v>
      </c>
      <c r="M93" s="3">
        <f t="shared" si="11"/>
        <v>-4.2248710660000004E-3</v>
      </c>
      <c r="N93" s="3">
        <f t="shared" si="12"/>
        <v>1021.2787876796716</v>
      </c>
      <c r="O93" s="121">
        <f t="shared" si="15"/>
        <v>1.0212516693861251</v>
      </c>
      <c r="P93" s="4">
        <f t="shared" si="13"/>
        <v>6.7467166074095006</v>
      </c>
      <c r="Q93" s="120">
        <f t="shared" si="16"/>
        <v>6.7464931450406693</v>
      </c>
      <c r="R93" s="4">
        <f t="shared" si="17"/>
        <v>20.079323379850184</v>
      </c>
      <c r="S93" s="9">
        <f t="shared" si="14"/>
        <v>11.230999999999998</v>
      </c>
      <c r="T93" s="17"/>
      <c r="U93" s="18"/>
      <c r="V93" s="18"/>
      <c r="W93" s="18"/>
      <c r="X93" s="9"/>
      <c r="Y93" s="9"/>
      <c r="Z93" s="9"/>
      <c r="AA93" s="19"/>
      <c r="AB93" s="20"/>
    </row>
    <row r="94" spans="1:28" s="15" customFormat="1" x14ac:dyDescent="0.2">
      <c r="A94" s="1">
        <v>299</v>
      </c>
      <c r="B94" s="1" t="s">
        <v>30</v>
      </c>
      <c r="C94" s="1" t="s">
        <v>34</v>
      </c>
      <c r="D94" s="1" t="s">
        <v>37</v>
      </c>
      <c r="E94" s="16">
        <v>42977</v>
      </c>
      <c r="F94" s="1">
        <v>23.7</v>
      </c>
      <c r="G94" s="1">
        <v>31</v>
      </c>
      <c r="H94" s="1">
        <v>17.527000000000001</v>
      </c>
      <c r="I94" s="2">
        <v>0.58399999999999996</v>
      </c>
      <c r="J94" s="1"/>
      <c r="K94" s="3">
        <f t="shared" si="9"/>
        <v>997.40018425598942</v>
      </c>
      <c r="L94" s="3">
        <f t="shared" si="10"/>
        <v>0.76121220240660681</v>
      </c>
      <c r="M94" s="3">
        <f t="shared" si="11"/>
        <v>-4.2295732740000001E-3</v>
      </c>
      <c r="N94" s="3">
        <f t="shared" si="12"/>
        <v>1020.7320327829005</v>
      </c>
      <c r="O94" s="121">
        <f t="shared" si="15"/>
        <v>1.0207048982307803</v>
      </c>
      <c r="P94" s="4">
        <f t="shared" si="13"/>
        <v>1.3116099286172263</v>
      </c>
      <c r="Q94" s="120">
        <f t="shared" si="16"/>
        <v>1.3115664888994827</v>
      </c>
      <c r="R94" s="4">
        <f t="shared" si="17"/>
        <v>20.090359140617647</v>
      </c>
      <c r="S94" s="9">
        <f t="shared" si="14"/>
        <v>-2.0680000000000005</v>
      </c>
      <c r="T94" s="17"/>
      <c r="U94" s="18"/>
      <c r="V94" s="18"/>
      <c r="W94" s="18"/>
      <c r="X94" s="9"/>
      <c r="Y94" s="9"/>
      <c r="Z94" s="9"/>
      <c r="AA94" s="19"/>
      <c r="AB94" s="20"/>
    </row>
    <row r="95" spans="1:28" s="15" customFormat="1" x14ac:dyDescent="0.2">
      <c r="A95" s="1">
        <v>167</v>
      </c>
      <c r="B95" s="1" t="s">
        <v>31</v>
      </c>
      <c r="C95" s="1" t="s">
        <v>34</v>
      </c>
      <c r="D95" s="1" t="s">
        <v>37</v>
      </c>
      <c r="E95" s="16">
        <v>42977</v>
      </c>
      <c r="F95" s="1">
        <v>24</v>
      </c>
      <c r="G95" s="1">
        <v>31.9</v>
      </c>
      <c r="H95" s="1">
        <v>17.516999999999999</v>
      </c>
      <c r="I95" s="2">
        <v>2.7770000000000001</v>
      </c>
      <c r="J95" s="1"/>
      <c r="K95" s="3">
        <f t="shared" si="9"/>
        <v>997.32661753089724</v>
      </c>
      <c r="L95" s="3">
        <f t="shared" si="10"/>
        <v>0.76074425760000008</v>
      </c>
      <c r="M95" s="3">
        <f t="shared" si="11"/>
        <v>-4.2225696E-3</v>
      </c>
      <c r="N95" s="3">
        <f t="shared" si="12"/>
        <v>1021.3252208670636</v>
      </c>
      <c r="O95" s="121">
        <f t="shared" si="15"/>
        <v>1.0212981105767307</v>
      </c>
      <c r="P95" s="4">
        <f t="shared" si="13"/>
        <v>6.2414039496998965</v>
      </c>
      <c r="Q95" s="120">
        <f t="shared" si="16"/>
        <v>6.2411972734049623</v>
      </c>
      <c r="R95" s="4">
        <f t="shared" si="17"/>
        <v>20.080603328732728</v>
      </c>
      <c r="S95" s="9">
        <f t="shared" si="14"/>
        <v>9.9935000000000009</v>
      </c>
      <c r="T95" s="17"/>
      <c r="U95" s="18"/>
      <c r="V95" s="18"/>
      <c r="W95" s="18"/>
      <c r="X95" s="9"/>
      <c r="Y95" s="9"/>
      <c r="Z95" s="9"/>
      <c r="AA95" s="19"/>
      <c r="AB95" s="20"/>
    </row>
    <row r="96" spans="1:28" s="15" customFormat="1" x14ac:dyDescent="0.2">
      <c r="A96" s="1">
        <v>174</v>
      </c>
      <c r="B96" s="1" t="s">
        <v>31</v>
      </c>
      <c r="C96" s="1" t="s">
        <v>34</v>
      </c>
      <c r="D96" s="1" t="s">
        <v>37</v>
      </c>
      <c r="E96" s="16">
        <v>42977</v>
      </c>
      <c r="F96" s="1">
        <v>24</v>
      </c>
      <c r="G96" s="1">
        <v>31.6</v>
      </c>
      <c r="H96" s="1">
        <v>17.515000000000001</v>
      </c>
      <c r="I96" s="2">
        <v>2.222</v>
      </c>
      <c r="J96" s="1"/>
      <c r="K96" s="3">
        <f t="shared" si="9"/>
        <v>997.32661753089724</v>
      </c>
      <c r="L96" s="3">
        <f t="shared" si="10"/>
        <v>0.76074425760000008</v>
      </c>
      <c r="M96" s="3">
        <f t="shared" si="11"/>
        <v>-4.2225696E-3</v>
      </c>
      <c r="N96" s="3">
        <f t="shared" si="12"/>
        <v>1021.0985005999307</v>
      </c>
      <c r="O96" s="121">
        <f t="shared" si="15"/>
        <v>1.0210713899924502</v>
      </c>
      <c r="P96" s="4">
        <f t="shared" si="13"/>
        <v>4.9926395335644616</v>
      </c>
      <c r="Q96" s="120">
        <f t="shared" si="16"/>
        <v>4.9924742523799575</v>
      </c>
      <c r="R96" s="4">
        <f t="shared" si="17"/>
        <v>20.077658355264823</v>
      </c>
      <c r="S96" s="9">
        <f t="shared" si="14"/>
        <v>6.9409999999999998</v>
      </c>
      <c r="T96" s="17"/>
      <c r="U96" s="18"/>
      <c r="V96" s="18"/>
      <c r="W96" s="18"/>
      <c r="X96" s="9"/>
      <c r="Y96" s="9"/>
      <c r="Z96" s="9"/>
      <c r="AA96" s="19"/>
      <c r="AB96" s="20"/>
    </row>
    <row r="97" spans="1:28" s="15" customFormat="1" x14ac:dyDescent="0.2">
      <c r="A97" s="1">
        <v>265</v>
      </c>
      <c r="B97" s="1" t="s">
        <v>31</v>
      </c>
      <c r="C97" s="1" t="s">
        <v>34</v>
      </c>
      <c r="D97" s="1" t="s">
        <v>37</v>
      </c>
      <c r="E97" s="16">
        <v>42977</v>
      </c>
      <c r="F97" s="1">
        <v>23.7</v>
      </c>
      <c r="G97" s="1">
        <v>31.7</v>
      </c>
      <c r="H97" s="1">
        <v>17.521999999999998</v>
      </c>
      <c r="I97" s="2">
        <v>3.1709999999999998</v>
      </c>
      <c r="J97" s="1"/>
      <c r="K97" s="3">
        <f t="shared" si="9"/>
        <v>997.40018425598942</v>
      </c>
      <c r="L97" s="3">
        <f t="shared" si="10"/>
        <v>0.76121220240660681</v>
      </c>
      <c r="M97" s="3">
        <f t="shared" si="11"/>
        <v>-4.2295732740000001E-3</v>
      </c>
      <c r="N97" s="3">
        <f t="shared" si="12"/>
        <v>1021.2612205430163</v>
      </c>
      <c r="O97" s="121">
        <f t="shared" si="15"/>
        <v>1.0212340865276741</v>
      </c>
      <c r="P97" s="4">
        <f t="shared" si="13"/>
        <v>7.1263755258664272</v>
      </c>
      <c r="Q97" s="120">
        <f t="shared" si="16"/>
        <v>7.1261393567982347</v>
      </c>
      <c r="R97" s="4">
        <f t="shared" si="17"/>
        <v>20.086150869069652</v>
      </c>
      <c r="S97" s="9">
        <f t="shared" si="14"/>
        <v>12.160499999999999</v>
      </c>
      <c r="T97" s="17"/>
      <c r="U97" s="18"/>
      <c r="V97" s="18"/>
      <c r="W97" s="18"/>
      <c r="X97" s="9"/>
      <c r="Y97" s="9"/>
      <c r="Z97" s="9"/>
      <c r="AA97" s="19"/>
      <c r="AB97" s="20"/>
    </row>
    <row r="98" spans="1:28" s="15" customFormat="1" x14ac:dyDescent="0.2">
      <c r="A98" s="1">
        <v>271</v>
      </c>
      <c r="B98" s="1" t="s">
        <v>31</v>
      </c>
      <c r="C98" s="1" t="s">
        <v>34</v>
      </c>
      <c r="D98" s="1" t="s">
        <v>37</v>
      </c>
      <c r="E98" s="16">
        <v>42977</v>
      </c>
      <c r="F98" s="1">
        <v>23.7</v>
      </c>
      <c r="G98" s="1">
        <v>31.7</v>
      </c>
      <c r="H98" s="1">
        <v>17.521999999999998</v>
      </c>
      <c r="I98" s="2">
        <v>6.0960000000000001</v>
      </c>
      <c r="J98" s="1"/>
      <c r="K98" s="3">
        <f t="shared" si="9"/>
        <v>997.40018425598942</v>
      </c>
      <c r="L98" s="3">
        <f t="shared" si="10"/>
        <v>0.76121220240660681</v>
      </c>
      <c r="M98" s="3">
        <f t="shared" si="11"/>
        <v>-4.2295732740000001E-3</v>
      </c>
      <c r="N98" s="3">
        <f t="shared" si="12"/>
        <v>1021.2612205430163</v>
      </c>
      <c r="O98" s="121">
        <f t="shared" si="15"/>
        <v>1.0212340865276741</v>
      </c>
      <c r="P98" s="4">
        <f t="shared" si="13"/>
        <v>13.699900727115025</v>
      </c>
      <c r="Q98" s="120">
        <f t="shared" si="16"/>
        <v>13.699446710514678</v>
      </c>
      <c r="R98" s="4">
        <f t="shared" si="17"/>
        <v>20.086150869069652</v>
      </c>
      <c r="S98" s="9">
        <f t="shared" si="14"/>
        <v>28.247999999999998</v>
      </c>
      <c r="T98" s="17"/>
      <c r="U98" s="18"/>
      <c r="V98" s="18"/>
      <c r="W98" s="18"/>
      <c r="X98" s="9"/>
      <c r="Y98" s="9"/>
      <c r="Z98" s="9"/>
      <c r="AA98" s="19"/>
      <c r="AB98" s="20"/>
    </row>
    <row r="99" spans="1:28" s="15" customFormat="1" x14ac:dyDescent="0.2">
      <c r="A99" s="1">
        <v>103</v>
      </c>
      <c r="B99" s="1" t="s">
        <v>32</v>
      </c>
      <c r="C99" s="1" t="s">
        <v>34</v>
      </c>
      <c r="D99" s="1" t="s">
        <v>37</v>
      </c>
      <c r="E99" s="16">
        <v>42977</v>
      </c>
      <c r="F99" s="1">
        <v>24.3</v>
      </c>
      <c r="G99" s="1">
        <v>31.7</v>
      </c>
      <c r="H99" s="1">
        <v>17.515000000000001</v>
      </c>
      <c r="I99" s="2">
        <v>2.3140000000000001</v>
      </c>
      <c r="J99" s="1"/>
      <c r="K99" s="3">
        <f t="shared" si="9"/>
        <v>997.25217771670884</v>
      </c>
      <c r="L99" s="3">
        <f t="shared" si="10"/>
        <v>0.76028272301154676</v>
      </c>
      <c r="M99" s="3">
        <f t="shared" si="11"/>
        <v>-4.2158637539999998E-3</v>
      </c>
      <c r="N99" s="3">
        <f t="shared" si="12"/>
        <v>1021.0861963783011</v>
      </c>
      <c r="O99" s="121">
        <f t="shared" si="15"/>
        <v>1.0210591097651218</v>
      </c>
      <c r="P99" s="4">
        <f t="shared" si="13"/>
        <v>5.1992773612677956</v>
      </c>
      <c r="Q99" s="120">
        <f t="shared" si="16"/>
        <v>5.1991053942597052</v>
      </c>
      <c r="R99" s="4">
        <f t="shared" si="17"/>
        <v>20.077622957212181</v>
      </c>
      <c r="S99" s="9">
        <f t="shared" si="14"/>
        <v>7.4470000000000001</v>
      </c>
      <c r="T99" s="17"/>
      <c r="U99" s="18"/>
      <c r="V99" s="18"/>
      <c r="W99" s="18"/>
      <c r="X99" s="9"/>
      <c r="Y99" s="9"/>
      <c r="Z99" s="9"/>
      <c r="AA99" s="19"/>
      <c r="AB99" s="20"/>
    </row>
    <row r="100" spans="1:28" s="15" customFormat="1" x14ac:dyDescent="0.2">
      <c r="A100" s="1">
        <v>109</v>
      </c>
      <c r="B100" s="1" t="s">
        <v>32</v>
      </c>
      <c r="C100" s="1" t="s">
        <v>34</v>
      </c>
      <c r="D100" s="1" t="s">
        <v>37</v>
      </c>
      <c r="E100" s="16">
        <v>42977</v>
      </c>
      <c r="F100" s="1">
        <v>24.3</v>
      </c>
      <c r="G100" s="1">
        <v>31.7</v>
      </c>
      <c r="H100" s="1">
        <v>17.515000000000001</v>
      </c>
      <c r="I100" s="2">
        <v>2.5369999999999999</v>
      </c>
      <c r="J100" s="1"/>
      <c r="K100" s="3">
        <f t="shared" si="9"/>
        <v>997.25217771670884</v>
      </c>
      <c r="L100" s="3">
        <f t="shared" si="10"/>
        <v>0.76028272301154676</v>
      </c>
      <c r="M100" s="3">
        <f t="shared" si="11"/>
        <v>-4.2158637539999998E-3</v>
      </c>
      <c r="N100" s="3">
        <f t="shared" si="12"/>
        <v>1021.0861963783011</v>
      </c>
      <c r="O100" s="121">
        <f t="shared" si="15"/>
        <v>1.0210591097651218</v>
      </c>
      <c r="P100" s="4">
        <f t="shared" si="13"/>
        <v>5.7003313161350029</v>
      </c>
      <c r="Q100" s="120">
        <f t="shared" si="16"/>
        <v>5.7001427766797192</v>
      </c>
      <c r="R100" s="4">
        <f t="shared" si="17"/>
        <v>20.077622957212181</v>
      </c>
      <c r="S100" s="9">
        <f t="shared" si="14"/>
        <v>8.6735000000000007</v>
      </c>
      <c r="T100" s="17"/>
      <c r="U100" s="18"/>
      <c r="V100" s="18"/>
      <c r="W100" s="18"/>
      <c r="X100" s="9"/>
      <c r="Y100" s="9"/>
      <c r="Z100" s="9"/>
      <c r="AA100" s="19"/>
      <c r="AB100" s="20"/>
    </row>
    <row r="101" spans="1:28" s="15" customFormat="1" x14ac:dyDescent="0.2">
      <c r="A101" s="1">
        <v>232</v>
      </c>
      <c r="B101" s="1" t="s">
        <v>33</v>
      </c>
      <c r="C101" s="1" t="s">
        <v>34</v>
      </c>
      <c r="D101" s="1" t="s">
        <v>37</v>
      </c>
      <c r="E101" s="16">
        <v>42977</v>
      </c>
      <c r="F101" s="1">
        <v>23.7</v>
      </c>
      <c r="G101" s="1">
        <v>31.7</v>
      </c>
      <c r="H101" s="1">
        <v>17.527999999999999</v>
      </c>
      <c r="I101" s="2">
        <v>3.3319999999999999</v>
      </c>
      <c r="J101" s="1"/>
      <c r="K101" s="3">
        <f t="shared" si="9"/>
        <v>997.40018425598942</v>
      </c>
      <c r="L101" s="3">
        <f t="shared" si="10"/>
        <v>0.76121220240660681</v>
      </c>
      <c r="M101" s="3">
        <f t="shared" si="11"/>
        <v>-4.2295732740000001E-3</v>
      </c>
      <c r="N101" s="3">
        <f t="shared" si="12"/>
        <v>1021.2612205430163</v>
      </c>
      <c r="O101" s="121">
        <f t="shared" si="15"/>
        <v>1.0212340865276741</v>
      </c>
      <c r="P101" s="4">
        <f t="shared" si="13"/>
        <v>7.488200331815495</v>
      </c>
      <c r="Q101" s="120">
        <f t="shared" si="16"/>
        <v>7.4879521718233111</v>
      </c>
      <c r="R101" s="4">
        <f t="shared" si="17"/>
        <v>20.093028902696773</v>
      </c>
      <c r="S101" s="9">
        <f t="shared" si="14"/>
        <v>13.045999999999999</v>
      </c>
      <c r="T101" s="17"/>
      <c r="U101" s="18"/>
      <c r="V101" s="18"/>
      <c r="W101" s="18"/>
      <c r="X101" s="9"/>
      <c r="Y101" s="9"/>
      <c r="Z101" s="9"/>
      <c r="AA101" s="19"/>
      <c r="AB101" s="20"/>
    </row>
    <row r="102" spans="1:28" s="15" customFormat="1" x14ac:dyDescent="0.2">
      <c r="A102" s="1">
        <v>234</v>
      </c>
      <c r="B102" s="1" t="s">
        <v>33</v>
      </c>
      <c r="C102" s="1" t="s">
        <v>34</v>
      </c>
      <c r="D102" s="1" t="s">
        <v>37</v>
      </c>
      <c r="E102" s="16">
        <v>42977</v>
      </c>
      <c r="F102" s="1">
        <v>23.7</v>
      </c>
      <c r="G102" s="1">
        <v>31.7</v>
      </c>
      <c r="H102" s="1">
        <v>17.527999999999999</v>
      </c>
      <c r="I102" s="2">
        <v>3.5310000000000001</v>
      </c>
      <c r="J102" s="1"/>
      <c r="K102" s="3">
        <f t="shared" si="9"/>
        <v>997.40018425598942</v>
      </c>
      <c r="L102" s="3">
        <f t="shared" si="10"/>
        <v>0.76121220240660681</v>
      </c>
      <c r="M102" s="3">
        <f t="shared" si="11"/>
        <v>-4.2295732740000001E-3</v>
      </c>
      <c r="N102" s="3">
        <f t="shared" si="12"/>
        <v>1021.2612205430163</v>
      </c>
      <c r="O102" s="121">
        <f t="shared" si="15"/>
        <v>1.0212340865276741</v>
      </c>
      <c r="P102" s="4">
        <f t="shared" si="13"/>
        <v>7.9354247814047172</v>
      </c>
      <c r="Q102" s="120">
        <f t="shared" si="16"/>
        <v>7.9351618003325664</v>
      </c>
      <c r="R102" s="4">
        <f t="shared" si="17"/>
        <v>20.093028902696773</v>
      </c>
      <c r="S102" s="9">
        <f t="shared" si="14"/>
        <v>14.140499999999999</v>
      </c>
      <c r="T102" s="17"/>
      <c r="U102" s="18"/>
      <c r="V102" s="18"/>
      <c r="W102" s="18"/>
      <c r="X102" s="9"/>
      <c r="Y102" s="9"/>
      <c r="Z102" s="9"/>
      <c r="AA102" s="19"/>
      <c r="AB102" s="20"/>
    </row>
    <row r="103" spans="1:28" s="15" customFormat="1" x14ac:dyDescent="0.2">
      <c r="A103" s="1">
        <v>181</v>
      </c>
      <c r="B103" s="1" t="s">
        <v>26</v>
      </c>
      <c r="C103" s="1" t="s">
        <v>36</v>
      </c>
      <c r="D103" s="1" t="s">
        <v>37</v>
      </c>
      <c r="E103" s="16">
        <v>42977</v>
      </c>
      <c r="F103" s="1">
        <v>24</v>
      </c>
      <c r="G103" s="1">
        <v>31.5</v>
      </c>
      <c r="H103" s="1">
        <v>17.52</v>
      </c>
      <c r="I103" s="2">
        <v>2.669</v>
      </c>
      <c r="J103" s="1"/>
      <c r="K103" s="3">
        <f t="shared" si="9"/>
        <v>997.32661753089724</v>
      </c>
      <c r="L103" s="3">
        <f t="shared" si="10"/>
        <v>0.76074425760000008</v>
      </c>
      <c r="M103" s="3">
        <f t="shared" si="11"/>
        <v>-4.2225696E-3</v>
      </c>
      <c r="N103" s="3">
        <f t="shared" si="12"/>
        <v>1021.0229352475681</v>
      </c>
      <c r="O103" s="121">
        <f t="shared" si="15"/>
        <v>1.0209958245326123</v>
      </c>
      <c r="P103" s="4">
        <f t="shared" si="13"/>
        <v>5.996456080836075</v>
      </c>
      <c r="Q103" s="120">
        <f t="shared" si="16"/>
        <v>5.9962575858632503</v>
      </c>
      <c r="R103" s="4">
        <f t="shared" si="17"/>
        <v>20.083172462033584</v>
      </c>
      <c r="S103" s="9">
        <f t="shared" si="14"/>
        <v>9.3994999999999997</v>
      </c>
      <c r="T103" s="17"/>
      <c r="U103" s="18"/>
      <c r="V103" s="18"/>
      <c r="W103" s="18"/>
      <c r="X103" s="9"/>
      <c r="Y103" s="9"/>
      <c r="Z103" s="9"/>
      <c r="AA103" s="19"/>
      <c r="AB103" s="20"/>
    </row>
    <row r="104" spans="1:28" s="15" customFormat="1" x14ac:dyDescent="0.2">
      <c r="A104" s="1">
        <v>188</v>
      </c>
      <c r="B104" s="1" t="s">
        <v>26</v>
      </c>
      <c r="C104" s="1" t="s">
        <v>36</v>
      </c>
      <c r="D104" s="1" t="s">
        <v>37</v>
      </c>
      <c r="E104" s="16">
        <v>42977</v>
      </c>
      <c r="F104" s="1">
        <v>24</v>
      </c>
      <c r="G104" s="1">
        <v>31.5</v>
      </c>
      <c r="H104" s="1">
        <v>17.52</v>
      </c>
      <c r="I104" s="2">
        <v>7.5830000000000002</v>
      </c>
      <c r="J104" s="1"/>
      <c r="K104" s="3">
        <f t="shared" si="9"/>
        <v>997.32661753089724</v>
      </c>
      <c r="L104" s="3">
        <f t="shared" si="10"/>
        <v>0.76074425760000008</v>
      </c>
      <c r="M104" s="3">
        <f t="shared" si="11"/>
        <v>-4.2225696E-3</v>
      </c>
      <c r="N104" s="3">
        <f t="shared" si="12"/>
        <v>1021.0229352475681</v>
      </c>
      <c r="O104" s="121">
        <f t="shared" si="15"/>
        <v>1.0209958245326123</v>
      </c>
      <c r="P104" s="4">
        <f t="shared" si="13"/>
        <v>17.036765253270872</v>
      </c>
      <c r="Q104" s="120">
        <f t="shared" si="16"/>
        <v>17.036201301461606</v>
      </c>
      <c r="R104" s="4">
        <f t="shared" si="17"/>
        <v>20.083172462033584</v>
      </c>
      <c r="S104" s="9">
        <f t="shared" si="14"/>
        <v>36.426499999999997</v>
      </c>
      <c r="T104" s="17"/>
      <c r="U104" s="18"/>
      <c r="V104" s="18"/>
      <c r="W104" s="18"/>
      <c r="X104" s="9"/>
      <c r="Y104" s="9"/>
      <c r="Z104" s="9"/>
      <c r="AA104" s="19"/>
      <c r="AB104" s="20"/>
    </row>
    <row r="105" spans="1:28" s="15" customFormat="1" x14ac:dyDescent="0.2">
      <c r="A105" s="1">
        <v>280</v>
      </c>
      <c r="B105" s="1" t="s">
        <v>26</v>
      </c>
      <c r="C105" s="1" t="s">
        <v>36</v>
      </c>
      <c r="D105" s="1" t="s">
        <v>37</v>
      </c>
      <c r="E105" s="16">
        <v>42977</v>
      </c>
      <c r="F105" s="1">
        <v>23.7</v>
      </c>
      <c r="G105" s="1">
        <v>31</v>
      </c>
      <c r="H105" s="1">
        <v>17.527000000000001</v>
      </c>
      <c r="I105" s="2">
        <v>2.847</v>
      </c>
      <c r="J105" s="1"/>
      <c r="K105" s="3">
        <f t="shared" si="9"/>
        <v>997.40018425598942</v>
      </c>
      <c r="L105" s="3">
        <f t="shared" si="10"/>
        <v>0.76121220240660681</v>
      </c>
      <c r="M105" s="3">
        <f t="shared" si="11"/>
        <v>-4.2295732740000001E-3</v>
      </c>
      <c r="N105" s="3">
        <f t="shared" si="12"/>
        <v>1020.7320327829005</v>
      </c>
      <c r="O105" s="121">
        <f t="shared" si="15"/>
        <v>1.0207048982307803</v>
      </c>
      <c r="P105" s="4">
        <f t="shared" si="13"/>
        <v>6.3940984020089786</v>
      </c>
      <c r="Q105" s="120">
        <f t="shared" si="16"/>
        <v>6.3938866333849784</v>
      </c>
      <c r="R105" s="4">
        <f t="shared" si="17"/>
        <v>20.090359140617647</v>
      </c>
      <c r="S105" s="9">
        <f t="shared" si="14"/>
        <v>10.378499999999999</v>
      </c>
      <c r="T105" s="17"/>
      <c r="U105" s="18"/>
      <c r="V105" s="18"/>
      <c r="W105" s="18"/>
      <c r="X105" s="9"/>
      <c r="Y105" s="9"/>
      <c r="Z105" s="9"/>
      <c r="AA105" s="19"/>
      <c r="AB105" s="20"/>
    </row>
    <row r="106" spans="1:28" s="15" customFormat="1" x14ac:dyDescent="0.2">
      <c r="A106" s="1">
        <v>286</v>
      </c>
      <c r="B106" s="1" t="s">
        <v>26</v>
      </c>
      <c r="C106" s="1" t="s">
        <v>36</v>
      </c>
      <c r="D106" s="1" t="s">
        <v>37</v>
      </c>
      <c r="E106" s="16">
        <v>42977</v>
      </c>
      <c r="F106" s="1">
        <v>23.7</v>
      </c>
      <c r="G106" s="1">
        <v>31</v>
      </c>
      <c r="H106" s="1">
        <v>17.527000000000001</v>
      </c>
      <c r="I106" s="2">
        <v>2.3530000000000002</v>
      </c>
      <c r="J106" s="1"/>
      <c r="K106" s="3">
        <f t="shared" si="9"/>
        <v>997.40018425598942</v>
      </c>
      <c r="L106" s="3">
        <f t="shared" si="10"/>
        <v>0.76121220240660681</v>
      </c>
      <c r="M106" s="3">
        <f t="shared" si="11"/>
        <v>-4.2295732740000001E-3</v>
      </c>
      <c r="N106" s="3">
        <f t="shared" si="12"/>
        <v>1020.7320327829005</v>
      </c>
      <c r="O106" s="121">
        <f t="shared" si="15"/>
        <v>1.0207048982307803</v>
      </c>
      <c r="P106" s="4">
        <f t="shared" si="13"/>
        <v>5.2846201404731747</v>
      </c>
      <c r="Q106" s="120">
        <f t="shared" si="16"/>
        <v>5.2844451170898683</v>
      </c>
      <c r="R106" s="4">
        <f t="shared" si="17"/>
        <v>20.090359140617647</v>
      </c>
      <c r="S106" s="9">
        <f t="shared" si="14"/>
        <v>7.6615000000000011</v>
      </c>
      <c r="T106" s="17"/>
      <c r="U106" s="18"/>
      <c r="V106" s="18"/>
      <c r="W106" s="18"/>
      <c r="X106" s="9"/>
      <c r="Y106" s="9"/>
      <c r="Z106" s="9"/>
      <c r="AA106" s="19"/>
      <c r="AB106" s="20"/>
    </row>
    <row r="107" spans="1:28" s="15" customFormat="1" x14ac:dyDescent="0.2">
      <c r="A107" s="1">
        <v>121</v>
      </c>
      <c r="B107" s="1" t="s">
        <v>29</v>
      </c>
      <c r="C107" s="1" t="s">
        <v>36</v>
      </c>
      <c r="D107" s="1" t="s">
        <v>37</v>
      </c>
      <c r="E107" s="16">
        <v>42977</v>
      </c>
      <c r="F107" s="1">
        <v>24.2</v>
      </c>
      <c r="G107" s="1">
        <v>31.5</v>
      </c>
      <c r="H107" s="1">
        <v>17.501000000000001</v>
      </c>
      <c r="I107" s="2">
        <v>4.1280000000000001</v>
      </c>
      <c r="J107" s="1"/>
      <c r="K107" s="3">
        <f t="shared" si="9"/>
        <v>997.27708768547382</v>
      </c>
      <c r="L107" s="3">
        <f t="shared" si="10"/>
        <v>0.760435858711068</v>
      </c>
      <c r="M107" s="3">
        <f t="shared" si="11"/>
        <v>-4.2180659439999997E-3</v>
      </c>
      <c r="N107" s="3">
        <f t="shared" si="12"/>
        <v>1020.9644870534015</v>
      </c>
      <c r="O107" s="121">
        <f t="shared" si="15"/>
        <v>1.0209373921870044</v>
      </c>
      <c r="P107" s="4">
        <f t="shared" si="13"/>
        <v>9.2737370723694514</v>
      </c>
      <c r="Q107" s="120">
        <f t="shared" si="16"/>
        <v>9.2734302940296995</v>
      </c>
      <c r="R107" s="4">
        <f t="shared" si="17"/>
        <v>20.061224755236648</v>
      </c>
      <c r="S107" s="9">
        <f t="shared" si="14"/>
        <v>17.423999999999999</v>
      </c>
      <c r="T107" s="17"/>
      <c r="U107" s="18"/>
      <c r="V107" s="18"/>
      <c r="W107" s="18"/>
      <c r="X107" s="9"/>
      <c r="Y107" s="9"/>
      <c r="Z107" s="9"/>
      <c r="AA107" s="19"/>
      <c r="AB107" s="20"/>
    </row>
    <row r="108" spans="1:28" s="15" customFormat="1" x14ac:dyDescent="0.2">
      <c r="A108" s="1">
        <v>128</v>
      </c>
      <c r="B108" s="1" t="s">
        <v>29</v>
      </c>
      <c r="C108" s="1" t="s">
        <v>36</v>
      </c>
      <c r="D108" s="1" t="s">
        <v>37</v>
      </c>
      <c r="E108" s="16">
        <v>42977</v>
      </c>
      <c r="F108" s="1">
        <v>24.3</v>
      </c>
      <c r="G108" s="1">
        <v>31.8</v>
      </c>
      <c r="H108" s="1">
        <v>17.510999999999999</v>
      </c>
      <c r="I108" s="2">
        <v>2.5230000000000001</v>
      </c>
      <c r="J108" s="1"/>
      <c r="K108" s="3">
        <f t="shared" si="9"/>
        <v>997.25217771670884</v>
      </c>
      <c r="L108" s="3">
        <f t="shared" si="10"/>
        <v>0.76028272301154676</v>
      </c>
      <c r="M108" s="3">
        <f t="shared" si="11"/>
        <v>-4.2158637539999998E-3</v>
      </c>
      <c r="N108" s="3">
        <f t="shared" si="12"/>
        <v>1021.1617293120976</v>
      </c>
      <c r="O108" s="121">
        <f t="shared" si="15"/>
        <v>1.0211346428384385</v>
      </c>
      <c r="P108" s="4">
        <f t="shared" si="13"/>
        <v>5.6693979338557385</v>
      </c>
      <c r="Q108" s="120">
        <f t="shared" si="16"/>
        <v>5.6692104011967297</v>
      </c>
      <c r="R108" s="4">
        <f t="shared" si="17"/>
        <v>20.073254969726008</v>
      </c>
      <c r="S108" s="9">
        <f t="shared" si="14"/>
        <v>8.5964999999999989</v>
      </c>
      <c r="T108" s="17"/>
      <c r="U108" s="18"/>
      <c r="V108" s="18"/>
      <c r="W108" s="18"/>
      <c r="X108" s="9"/>
      <c r="Y108" s="9"/>
      <c r="Z108" s="9"/>
      <c r="AA108" s="19"/>
      <c r="AB108" s="20"/>
    </row>
    <row r="109" spans="1:28" s="15" customFormat="1" x14ac:dyDescent="0.2">
      <c r="A109" s="1">
        <v>219</v>
      </c>
      <c r="B109" s="1" t="s">
        <v>29</v>
      </c>
      <c r="C109" s="1" t="s">
        <v>36</v>
      </c>
      <c r="D109" s="1" t="s">
        <v>37</v>
      </c>
      <c r="E109" s="16">
        <v>42977</v>
      </c>
      <c r="F109" s="1">
        <v>24</v>
      </c>
      <c r="G109" s="1">
        <v>32</v>
      </c>
      <c r="H109" s="1">
        <v>17.521000000000001</v>
      </c>
      <c r="I109" s="2">
        <v>3.6909999999999998</v>
      </c>
      <c r="J109" s="1"/>
      <c r="K109" s="3">
        <f t="shared" si="9"/>
        <v>997.32661753089724</v>
      </c>
      <c r="L109" s="3">
        <f t="shared" si="10"/>
        <v>0.76074425760000008</v>
      </c>
      <c r="M109" s="3">
        <f t="shared" si="11"/>
        <v>-4.2225696E-3</v>
      </c>
      <c r="N109" s="3">
        <f t="shared" si="12"/>
        <v>1021.4008023889601</v>
      </c>
      <c r="O109" s="121">
        <f t="shared" si="15"/>
        <v>1.0213736922025882</v>
      </c>
      <c r="P109" s="4">
        <f t="shared" si="13"/>
        <v>8.29641663444065</v>
      </c>
      <c r="Q109" s="120">
        <f t="shared" si="16"/>
        <v>8.2961418846567287</v>
      </c>
      <c r="R109" s="4">
        <f t="shared" si="17"/>
        <v>20.08540625860606</v>
      </c>
      <c r="S109" s="9">
        <f t="shared" si="14"/>
        <v>15.020499999999998</v>
      </c>
      <c r="T109" s="17"/>
      <c r="U109" s="18"/>
      <c r="V109" s="18"/>
      <c r="W109" s="18"/>
      <c r="X109" s="9"/>
      <c r="Y109" s="9"/>
      <c r="Z109" s="9"/>
      <c r="AA109" s="19"/>
      <c r="AB109" s="20"/>
    </row>
    <row r="110" spans="1:28" s="15" customFormat="1" x14ac:dyDescent="0.2">
      <c r="A110" s="1">
        <v>225</v>
      </c>
      <c r="B110" s="1" t="s">
        <v>29</v>
      </c>
      <c r="C110" s="1" t="s">
        <v>36</v>
      </c>
      <c r="D110" s="1" t="s">
        <v>37</v>
      </c>
      <c r="E110" s="16">
        <v>42977</v>
      </c>
      <c r="F110" s="1">
        <v>23.9</v>
      </c>
      <c r="G110" s="1">
        <v>31.9</v>
      </c>
      <c r="H110" s="1">
        <v>17.521999999999998</v>
      </c>
      <c r="I110" s="2">
        <v>2.806</v>
      </c>
      <c r="J110" s="1"/>
      <c r="K110" s="3">
        <f t="shared" si="9"/>
        <v>997.35123703333397</v>
      </c>
      <c r="L110" s="3">
        <f t="shared" si="10"/>
        <v>0.76089952447632669</v>
      </c>
      <c r="M110" s="3">
        <f t="shared" si="11"/>
        <v>-4.2248710660000004E-3</v>
      </c>
      <c r="N110" s="3">
        <f t="shared" si="12"/>
        <v>1021.3543787243402</v>
      </c>
      <c r="O110" s="121">
        <f t="shared" si="15"/>
        <v>1.0213272605246411</v>
      </c>
      <c r="P110" s="4">
        <f t="shared" si="13"/>
        <v>6.3068070796673412</v>
      </c>
      <c r="Q110" s="120">
        <f t="shared" si="16"/>
        <v>6.3065981692619939</v>
      </c>
      <c r="R110" s="4">
        <f t="shared" si="17"/>
        <v>20.086418999791047</v>
      </c>
      <c r="S110" s="9">
        <f t="shared" si="14"/>
        <v>10.152999999999999</v>
      </c>
      <c r="T110" s="17"/>
      <c r="U110" s="18"/>
      <c r="V110" s="18"/>
      <c r="W110" s="18"/>
      <c r="X110" s="9"/>
      <c r="Y110" s="9"/>
      <c r="Z110" s="9"/>
      <c r="AA110" s="19"/>
      <c r="AB110" s="20"/>
    </row>
    <row r="111" spans="1:28" s="15" customFormat="1" x14ac:dyDescent="0.2">
      <c r="A111" s="1">
        <v>229</v>
      </c>
      <c r="B111" s="1" t="s">
        <v>29</v>
      </c>
      <c r="C111" s="1" t="s">
        <v>36</v>
      </c>
      <c r="D111" s="1" t="s">
        <v>37</v>
      </c>
      <c r="E111" s="16">
        <v>42977</v>
      </c>
      <c r="F111" s="1">
        <v>23.9</v>
      </c>
      <c r="G111" s="1">
        <v>31.9</v>
      </c>
      <c r="H111" s="1">
        <v>17.521999999999998</v>
      </c>
      <c r="I111" s="2">
        <v>3.8260000000000001</v>
      </c>
      <c r="J111" s="1"/>
      <c r="K111" s="3">
        <f t="shared" si="9"/>
        <v>997.35123703333397</v>
      </c>
      <c r="L111" s="3">
        <f t="shared" si="10"/>
        <v>0.76089952447632669</v>
      </c>
      <c r="M111" s="3">
        <f t="shared" si="11"/>
        <v>-4.2248710660000004E-3</v>
      </c>
      <c r="N111" s="3">
        <f t="shared" si="12"/>
        <v>1021.3543787243402</v>
      </c>
      <c r="O111" s="121">
        <f t="shared" si="15"/>
        <v>1.0213272605246411</v>
      </c>
      <c r="P111" s="4">
        <f t="shared" si="13"/>
        <v>8.5993741578072864</v>
      </c>
      <c r="Q111" s="120">
        <f t="shared" si="16"/>
        <v>8.5990893070550207</v>
      </c>
      <c r="R111" s="4">
        <f t="shared" si="17"/>
        <v>20.086418999791047</v>
      </c>
      <c r="S111" s="9">
        <f t="shared" si="14"/>
        <v>15.762999999999998</v>
      </c>
      <c r="T111" s="17"/>
      <c r="U111" s="18"/>
      <c r="V111" s="18"/>
      <c r="W111" s="18"/>
      <c r="X111" s="9"/>
      <c r="Y111" s="9"/>
      <c r="Z111" s="9"/>
      <c r="AA111" s="19"/>
      <c r="AB111" s="20"/>
    </row>
    <row r="112" spans="1:28" s="15" customFormat="1" x14ac:dyDescent="0.2">
      <c r="A112" s="1">
        <v>155</v>
      </c>
      <c r="B112" s="1" t="s">
        <v>30</v>
      </c>
      <c r="C112" s="1" t="s">
        <v>36</v>
      </c>
      <c r="D112" s="1" t="s">
        <v>37</v>
      </c>
      <c r="E112" s="16">
        <v>42977</v>
      </c>
      <c r="F112" s="1">
        <v>24.2</v>
      </c>
      <c r="G112" s="1">
        <v>31.7</v>
      </c>
      <c r="H112" s="1">
        <v>17.515000000000001</v>
      </c>
      <c r="I112" s="2">
        <v>0.78500000000000003</v>
      </c>
      <c r="J112" s="1"/>
      <c r="K112" s="3">
        <f t="shared" si="9"/>
        <v>997.27708768547382</v>
      </c>
      <c r="L112" s="3">
        <f t="shared" si="10"/>
        <v>0.760435858711068</v>
      </c>
      <c r="M112" s="3">
        <f t="shared" si="11"/>
        <v>-4.2180659439999997E-3</v>
      </c>
      <c r="N112" s="3">
        <f t="shared" si="12"/>
        <v>1021.1155677024707</v>
      </c>
      <c r="O112" s="121">
        <f t="shared" si="15"/>
        <v>1.0210884730949359</v>
      </c>
      <c r="P112" s="4">
        <f t="shared" si="13"/>
        <v>1.7638630593421747</v>
      </c>
      <c r="Q112" s="120">
        <f t="shared" si="16"/>
        <v>1.7638046999519748</v>
      </c>
      <c r="R112" s="4">
        <f t="shared" si="17"/>
        <v>20.077707455870691</v>
      </c>
      <c r="S112" s="9">
        <f t="shared" si="14"/>
        <v>-0.96250000000000036</v>
      </c>
      <c r="T112" s="17"/>
      <c r="U112" s="18"/>
      <c r="V112" s="18"/>
      <c r="W112" s="18"/>
      <c r="X112" s="9"/>
      <c r="Y112" s="9"/>
      <c r="Z112" s="9"/>
      <c r="AA112" s="19"/>
      <c r="AB112" s="20"/>
    </row>
    <row r="113" spans="1:28" s="15" customFormat="1" x14ac:dyDescent="0.2">
      <c r="A113" s="1">
        <v>247</v>
      </c>
      <c r="B113" s="1" t="s">
        <v>30</v>
      </c>
      <c r="C113" s="1" t="s">
        <v>36</v>
      </c>
      <c r="D113" s="1" t="s">
        <v>37</v>
      </c>
      <c r="E113" s="16">
        <v>42977</v>
      </c>
      <c r="F113" s="1">
        <v>23.9</v>
      </c>
      <c r="G113" s="1">
        <v>31.8</v>
      </c>
      <c r="H113" s="1">
        <v>17.515999999999998</v>
      </c>
      <c r="I113" s="2">
        <v>3.3260000000000001</v>
      </c>
      <c r="J113" s="1"/>
      <c r="K113" s="3">
        <f t="shared" si="9"/>
        <v>997.35123703333397</v>
      </c>
      <c r="L113" s="3">
        <f t="shared" si="10"/>
        <v>0.76089952447632669</v>
      </c>
      <c r="M113" s="3">
        <f t="shared" si="11"/>
        <v>-4.2248710660000004E-3</v>
      </c>
      <c r="N113" s="3">
        <f t="shared" si="12"/>
        <v>1021.2787876796716</v>
      </c>
      <c r="O113" s="121">
        <f t="shared" si="15"/>
        <v>1.0212516693861251</v>
      </c>
      <c r="P113" s="4">
        <f t="shared" si="13"/>
        <v>7.4748765610406398</v>
      </c>
      <c r="Q113" s="120">
        <f t="shared" si="16"/>
        <v>7.4746289808145461</v>
      </c>
      <c r="R113" s="4">
        <f t="shared" si="17"/>
        <v>20.079323379850184</v>
      </c>
      <c r="S113" s="9">
        <f t="shared" si="14"/>
        <v>13.012999999999998</v>
      </c>
      <c r="T113" s="17"/>
      <c r="U113" s="18"/>
      <c r="V113" s="18"/>
      <c r="W113" s="18"/>
      <c r="X113" s="9"/>
      <c r="Y113" s="9"/>
      <c r="Z113" s="9"/>
      <c r="AA113" s="19"/>
      <c r="AB113" s="20"/>
    </row>
    <row r="114" spans="1:28" s="15" customFormat="1" x14ac:dyDescent="0.2">
      <c r="A114" s="1">
        <v>168</v>
      </c>
      <c r="B114" s="1" t="s">
        <v>31</v>
      </c>
      <c r="C114" s="1" t="s">
        <v>36</v>
      </c>
      <c r="D114" s="1" t="s">
        <v>37</v>
      </c>
      <c r="E114" s="16">
        <v>42977</v>
      </c>
      <c r="F114" s="1">
        <v>24</v>
      </c>
      <c r="G114" s="1">
        <v>31.6</v>
      </c>
      <c r="H114" s="1">
        <v>17.515000000000001</v>
      </c>
      <c r="I114" s="2">
        <v>2.109</v>
      </c>
      <c r="J114" s="1"/>
      <c r="K114" s="3">
        <f t="shared" si="9"/>
        <v>997.32661753089724</v>
      </c>
      <c r="L114" s="3">
        <f t="shared" si="10"/>
        <v>0.76074425760000008</v>
      </c>
      <c r="M114" s="3">
        <f t="shared" si="11"/>
        <v>-4.2225696E-3</v>
      </c>
      <c r="N114" s="3">
        <f t="shared" si="12"/>
        <v>1021.0985005999307</v>
      </c>
      <c r="O114" s="121">
        <f t="shared" si="15"/>
        <v>1.0210713899924502</v>
      </c>
      <c r="P114" s="4">
        <f t="shared" si="13"/>
        <v>4.7387384231716698</v>
      </c>
      <c r="Q114" s="120">
        <f t="shared" si="16"/>
        <v>4.7385815473759365</v>
      </c>
      <c r="R114" s="4">
        <f t="shared" si="17"/>
        <v>20.077658355264823</v>
      </c>
      <c r="S114" s="9">
        <f t="shared" si="14"/>
        <v>6.3194999999999988</v>
      </c>
      <c r="T114" s="17"/>
      <c r="U114" s="18"/>
      <c r="V114" s="18"/>
      <c r="W114" s="18"/>
      <c r="X114" s="9"/>
      <c r="Y114" s="9"/>
      <c r="Z114" s="9"/>
      <c r="AA114" s="19"/>
      <c r="AB114" s="20"/>
    </row>
    <row r="115" spans="1:28" s="15" customFormat="1" x14ac:dyDescent="0.2">
      <c r="A115" s="1">
        <v>175</v>
      </c>
      <c r="B115" s="1" t="s">
        <v>31</v>
      </c>
      <c r="C115" s="1" t="s">
        <v>36</v>
      </c>
      <c r="D115" s="1" t="s">
        <v>37</v>
      </c>
      <c r="E115" s="16">
        <v>42977</v>
      </c>
      <c r="F115" s="1">
        <v>24</v>
      </c>
      <c r="G115" s="1">
        <v>31.6</v>
      </c>
      <c r="H115" s="1">
        <v>17.515000000000001</v>
      </c>
      <c r="I115" s="2">
        <v>1.7849999999999999</v>
      </c>
      <c r="J115" s="1"/>
      <c r="K115" s="3">
        <f t="shared" si="9"/>
        <v>997.32661753089724</v>
      </c>
      <c r="L115" s="3">
        <f t="shared" si="10"/>
        <v>0.76074425760000008</v>
      </c>
      <c r="M115" s="3">
        <f t="shared" si="11"/>
        <v>-4.2225696E-3</v>
      </c>
      <c r="N115" s="3">
        <f t="shared" si="12"/>
        <v>1021.0985005999307</v>
      </c>
      <c r="O115" s="121">
        <f t="shared" si="15"/>
        <v>1.0210713899924502</v>
      </c>
      <c r="P115" s="4">
        <f t="shared" si="13"/>
        <v>4.0107387792135754</v>
      </c>
      <c r="Q115" s="120">
        <f t="shared" si="16"/>
        <v>4.0106060038245834</v>
      </c>
      <c r="R115" s="4">
        <f t="shared" si="17"/>
        <v>20.077658355264823</v>
      </c>
      <c r="S115" s="9">
        <f t="shared" si="14"/>
        <v>4.5374999999999988</v>
      </c>
      <c r="T115" s="17"/>
      <c r="U115" s="18"/>
      <c r="V115" s="18"/>
      <c r="W115" s="18"/>
      <c r="X115" s="9"/>
      <c r="Y115" s="9"/>
      <c r="Z115" s="9"/>
      <c r="AA115" s="19"/>
      <c r="AB115" s="20"/>
    </row>
    <row r="116" spans="1:28" s="15" customFormat="1" x14ac:dyDescent="0.2">
      <c r="A116" s="1">
        <v>266</v>
      </c>
      <c r="B116" s="1" t="s">
        <v>31</v>
      </c>
      <c r="C116" s="1" t="s">
        <v>36</v>
      </c>
      <c r="D116" s="1" t="s">
        <v>37</v>
      </c>
      <c r="E116" s="16">
        <v>42977</v>
      </c>
      <c r="F116" s="1">
        <v>23.7</v>
      </c>
      <c r="G116" s="1">
        <v>31.7</v>
      </c>
      <c r="H116" s="1">
        <v>17.521999999999998</v>
      </c>
      <c r="I116" s="2">
        <v>3.7709999999999999</v>
      </c>
      <c r="J116" s="1"/>
      <c r="K116" s="3">
        <f t="shared" si="9"/>
        <v>997.40018425598942</v>
      </c>
      <c r="L116" s="3">
        <f t="shared" si="10"/>
        <v>0.76121220240660681</v>
      </c>
      <c r="M116" s="3">
        <f t="shared" si="11"/>
        <v>-4.2295732740000001E-3</v>
      </c>
      <c r="N116" s="3">
        <f t="shared" si="12"/>
        <v>1021.2612205430163</v>
      </c>
      <c r="O116" s="121">
        <f t="shared" si="15"/>
        <v>1.0212340865276741</v>
      </c>
      <c r="P116" s="4">
        <f t="shared" si="13"/>
        <v>8.4747909517635751</v>
      </c>
      <c r="Q116" s="120">
        <f t="shared" si="16"/>
        <v>8.4745100960221205</v>
      </c>
      <c r="R116" s="4">
        <f t="shared" si="17"/>
        <v>20.086150869069652</v>
      </c>
      <c r="S116" s="9">
        <f t="shared" si="14"/>
        <v>15.4605</v>
      </c>
      <c r="T116" s="17"/>
      <c r="U116" s="18"/>
      <c r="V116" s="18"/>
      <c r="W116" s="18"/>
      <c r="X116" s="9"/>
      <c r="Y116" s="9"/>
      <c r="Z116" s="9"/>
      <c r="AA116" s="19"/>
      <c r="AB116" s="20"/>
    </row>
    <row r="117" spans="1:28" s="15" customFormat="1" x14ac:dyDescent="0.2">
      <c r="A117" s="1">
        <v>272</v>
      </c>
      <c r="B117" s="1" t="s">
        <v>31</v>
      </c>
      <c r="C117" s="1" t="s">
        <v>36</v>
      </c>
      <c r="D117" s="1" t="s">
        <v>37</v>
      </c>
      <c r="E117" s="16">
        <v>42977</v>
      </c>
      <c r="F117" s="1">
        <v>23.7</v>
      </c>
      <c r="G117" s="1">
        <v>31.7</v>
      </c>
      <c r="H117" s="1">
        <v>17.521999999999998</v>
      </c>
      <c r="I117" s="2">
        <v>1.89</v>
      </c>
      <c r="J117" s="1"/>
      <c r="K117" s="3">
        <f t="shared" si="9"/>
        <v>997.40018425598942</v>
      </c>
      <c r="L117" s="3">
        <f t="shared" si="10"/>
        <v>0.76121220240660681</v>
      </c>
      <c r="M117" s="3">
        <f t="shared" si="11"/>
        <v>-4.2295732740000001E-3</v>
      </c>
      <c r="N117" s="3">
        <f t="shared" si="12"/>
        <v>1021.2612205430163</v>
      </c>
      <c r="O117" s="121">
        <f t="shared" si="15"/>
        <v>1.0212340865276741</v>
      </c>
      <c r="P117" s="4">
        <f t="shared" si="13"/>
        <v>4.2475085915760165</v>
      </c>
      <c r="Q117" s="120">
        <f t="shared" si="16"/>
        <v>4.2473678285552392</v>
      </c>
      <c r="R117" s="4">
        <f t="shared" si="17"/>
        <v>20.086150869069652</v>
      </c>
      <c r="S117" s="9">
        <f t="shared" si="14"/>
        <v>5.1149999999999993</v>
      </c>
      <c r="T117" s="17"/>
      <c r="U117" s="18"/>
      <c r="V117" s="18"/>
      <c r="W117" s="18"/>
      <c r="X117" s="9"/>
      <c r="Y117" s="9"/>
      <c r="Z117" s="9"/>
      <c r="AA117" s="19"/>
      <c r="AB117" s="20"/>
    </row>
    <row r="118" spans="1:28" s="15" customFormat="1" x14ac:dyDescent="0.2">
      <c r="A118" s="1">
        <v>104</v>
      </c>
      <c r="B118" s="1" t="s">
        <v>32</v>
      </c>
      <c r="C118" s="1" t="s">
        <v>36</v>
      </c>
      <c r="D118" s="1" t="s">
        <v>37</v>
      </c>
      <c r="E118" s="16">
        <v>42977</v>
      </c>
      <c r="F118" s="1">
        <v>24.3</v>
      </c>
      <c r="G118" s="1">
        <v>31.7</v>
      </c>
      <c r="H118" s="1">
        <v>17.515000000000001</v>
      </c>
      <c r="I118" s="2">
        <v>2.5640000000000001</v>
      </c>
      <c r="J118" s="1"/>
      <c r="K118" s="3">
        <f t="shared" si="9"/>
        <v>997.25217771670884</v>
      </c>
      <c r="L118" s="3">
        <f t="shared" si="10"/>
        <v>0.76028272301154676</v>
      </c>
      <c r="M118" s="3">
        <f t="shared" si="11"/>
        <v>-4.2158637539999998E-3</v>
      </c>
      <c r="N118" s="3">
        <f t="shared" si="12"/>
        <v>1021.0861963783011</v>
      </c>
      <c r="O118" s="121">
        <f t="shared" si="15"/>
        <v>1.0210591097651218</v>
      </c>
      <c r="P118" s="4">
        <f t="shared" si="13"/>
        <v>5.7609970416121987</v>
      </c>
      <c r="Q118" s="120">
        <f t="shared" si="16"/>
        <v>5.7608064956274347</v>
      </c>
      <c r="R118" s="4">
        <f t="shared" si="17"/>
        <v>20.077622957212181</v>
      </c>
      <c r="S118" s="9">
        <f t="shared" si="14"/>
        <v>8.8219999999999992</v>
      </c>
      <c r="T118" s="17"/>
      <c r="U118" s="18"/>
      <c r="V118" s="18"/>
      <c r="W118" s="18"/>
      <c r="X118" s="9"/>
      <c r="Y118" s="9"/>
      <c r="Z118" s="9"/>
      <c r="AA118" s="19"/>
      <c r="AB118" s="20"/>
    </row>
    <row r="119" spans="1:28" s="15" customFormat="1" x14ac:dyDescent="0.2">
      <c r="A119" s="1">
        <v>110</v>
      </c>
      <c r="B119" s="1" t="s">
        <v>32</v>
      </c>
      <c r="C119" s="1" t="s">
        <v>36</v>
      </c>
      <c r="D119" s="1" t="s">
        <v>37</v>
      </c>
      <c r="E119" s="16">
        <v>42977</v>
      </c>
      <c r="F119" s="1">
        <v>24.3</v>
      </c>
      <c r="G119" s="1">
        <v>31.7</v>
      </c>
      <c r="H119" s="1">
        <v>17.515000000000001</v>
      </c>
      <c r="I119" s="2">
        <v>3.5710000000000002</v>
      </c>
      <c r="J119" s="1"/>
      <c r="K119" s="3">
        <f t="shared" si="9"/>
        <v>997.25217771670884</v>
      </c>
      <c r="L119" s="3">
        <f t="shared" si="10"/>
        <v>0.76028272301154676</v>
      </c>
      <c r="M119" s="3">
        <f t="shared" si="11"/>
        <v>-4.2158637539999998E-3</v>
      </c>
      <c r="N119" s="3">
        <f t="shared" si="12"/>
        <v>1021.0861963783011</v>
      </c>
      <c r="O119" s="121">
        <f t="shared" si="15"/>
        <v>1.0210591097651218</v>
      </c>
      <c r="P119" s="4">
        <f t="shared" si="13"/>
        <v>8.0236039140394553</v>
      </c>
      <c r="Q119" s="120">
        <f t="shared" si="16"/>
        <v>8.0233385319366501</v>
      </c>
      <c r="R119" s="4">
        <f t="shared" si="17"/>
        <v>20.077622957212181</v>
      </c>
      <c r="S119" s="9">
        <f t="shared" si="14"/>
        <v>14.360499999999998</v>
      </c>
      <c r="T119" s="17"/>
      <c r="U119" s="18"/>
      <c r="V119" s="18"/>
      <c r="W119" s="18"/>
      <c r="X119" s="9"/>
      <c r="Y119" s="9"/>
      <c r="Z119" s="9"/>
      <c r="AA119" s="19"/>
      <c r="AB119" s="20"/>
    </row>
    <row r="120" spans="1:28" s="15" customFormat="1" x14ac:dyDescent="0.2">
      <c r="A120" s="1">
        <v>233</v>
      </c>
      <c r="B120" s="1" t="s">
        <v>33</v>
      </c>
      <c r="C120" s="1" t="s">
        <v>36</v>
      </c>
      <c r="D120" s="1" t="s">
        <v>37</v>
      </c>
      <c r="E120" s="16">
        <v>42977</v>
      </c>
      <c r="F120" s="1">
        <v>23.7</v>
      </c>
      <c r="G120" s="1">
        <v>31.7</v>
      </c>
      <c r="H120" s="1">
        <v>17.527999999999999</v>
      </c>
      <c r="I120" s="2">
        <v>3.4159999999999999</v>
      </c>
      <c r="J120" s="1"/>
      <c r="K120" s="3">
        <f t="shared" si="9"/>
        <v>997.40018425598942</v>
      </c>
      <c r="L120" s="3">
        <f t="shared" si="10"/>
        <v>0.76121220240660681</v>
      </c>
      <c r="M120" s="3">
        <f t="shared" si="11"/>
        <v>-4.2295732740000001E-3</v>
      </c>
      <c r="N120" s="3">
        <f t="shared" si="12"/>
        <v>1021.2612205430163</v>
      </c>
      <c r="O120" s="121">
        <f t="shared" si="15"/>
        <v>1.0212340865276741</v>
      </c>
      <c r="P120" s="4">
        <f t="shared" si="13"/>
        <v>7.6769784914410959</v>
      </c>
      <c r="Q120" s="120">
        <f t="shared" si="16"/>
        <v>7.6767240753146551</v>
      </c>
      <c r="R120" s="4">
        <f t="shared" si="17"/>
        <v>20.093028902696773</v>
      </c>
      <c r="S120" s="9">
        <f t="shared" si="14"/>
        <v>13.507999999999999</v>
      </c>
      <c r="T120" s="17"/>
      <c r="U120" s="18"/>
      <c r="V120" s="18"/>
      <c r="W120" s="18"/>
      <c r="X120" s="9"/>
      <c r="Y120" s="9"/>
      <c r="Z120" s="9"/>
      <c r="AA120" s="19"/>
      <c r="AB120" s="20"/>
    </row>
    <row r="121" spans="1:28" s="15" customFormat="1" x14ac:dyDescent="0.2">
      <c r="A121" s="1">
        <v>235</v>
      </c>
      <c r="B121" s="1" t="s">
        <v>33</v>
      </c>
      <c r="C121" s="1" t="s">
        <v>36</v>
      </c>
      <c r="D121" s="1" t="s">
        <v>37</v>
      </c>
      <c r="E121" s="16">
        <v>42977</v>
      </c>
      <c r="F121" s="1">
        <v>23.7</v>
      </c>
      <c r="G121" s="1">
        <v>31.7</v>
      </c>
      <c r="H121" s="1">
        <v>17.527999999999999</v>
      </c>
      <c r="I121" s="2">
        <v>2.113</v>
      </c>
      <c r="J121" s="1"/>
      <c r="K121" s="3">
        <f t="shared" si="9"/>
        <v>997.40018425598942</v>
      </c>
      <c r="L121" s="3">
        <f t="shared" si="10"/>
        <v>0.76121220240660681</v>
      </c>
      <c r="M121" s="3">
        <f t="shared" si="11"/>
        <v>-4.2295732740000001E-3</v>
      </c>
      <c r="N121" s="3">
        <f t="shared" si="12"/>
        <v>1021.2612205430163</v>
      </c>
      <c r="O121" s="121">
        <f t="shared" si="15"/>
        <v>1.0212340865276741</v>
      </c>
      <c r="P121" s="4">
        <f t="shared" si="13"/>
        <v>4.7486696582011234</v>
      </c>
      <c r="Q121" s="120">
        <f t="shared" si="16"/>
        <v>4.7485122866334502</v>
      </c>
      <c r="R121" s="4">
        <f t="shared" si="17"/>
        <v>20.093028902696773</v>
      </c>
      <c r="S121" s="9">
        <f t="shared" si="14"/>
        <v>6.341499999999999</v>
      </c>
      <c r="T121" s="17"/>
      <c r="U121" s="18"/>
      <c r="V121" s="18"/>
      <c r="W121" s="18"/>
      <c r="X121" s="9"/>
      <c r="Y121" s="9"/>
      <c r="Z121" s="9"/>
      <c r="AA121" s="19"/>
      <c r="AB121" s="20"/>
    </row>
    <row r="122" spans="1:28" s="15" customFormat="1" x14ac:dyDescent="0.2">
      <c r="A122" s="21">
        <v>176</v>
      </c>
      <c r="B122" s="22" t="s">
        <v>26</v>
      </c>
      <c r="C122" s="22" t="s">
        <v>27</v>
      </c>
      <c r="D122" s="22" t="s">
        <v>28</v>
      </c>
      <c r="E122" s="23">
        <v>43026</v>
      </c>
      <c r="F122" s="22">
        <v>24.9</v>
      </c>
      <c r="G122" s="22">
        <v>31.4</v>
      </c>
      <c r="H122" s="22">
        <v>17.519100000000002</v>
      </c>
      <c r="I122" s="24">
        <v>1.681</v>
      </c>
      <c r="J122" s="24"/>
      <c r="K122" s="25">
        <f t="shared" si="9"/>
        <v>997.10069892065189</v>
      </c>
      <c r="L122" s="25">
        <f t="shared" si="10"/>
        <v>0.75937868713470669</v>
      </c>
      <c r="M122" s="25">
        <f t="shared" si="11"/>
        <v>-4.2033455460000002E-3</v>
      </c>
      <c r="N122" s="25">
        <f t="shared" si="12"/>
        <v>1020.6819589053092</v>
      </c>
      <c r="O122" s="121">
        <f t="shared" si="15"/>
        <v>1.0206549199250612</v>
      </c>
      <c r="P122" s="26">
        <f t="shared" si="13"/>
        <v>3.7751396220537137</v>
      </c>
      <c r="Q122" s="120">
        <f t="shared" si="16"/>
        <v>3.77501503971575</v>
      </c>
      <c r="R122" s="4">
        <f t="shared" si="17"/>
        <v>20.081159674164578</v>
      </c>
      <c r="S122" s="27">
        <f t="shared" si="14"/>
        <v>3.9654999999999996</v>
      </c>
      <c r="T122" s="28">
        <f t="shared" ref="T122:T153" si="18">E122-E2</f>
        <v>49</v>
      </c>
      <c r="U122" s="29">
        <f t="shared" ref="U122:U162" si="19">I122-I2</f>
        <v>0.14400000000000013</v>
      </c>
      <c r="V122" s="29">
        <f t="shared" ref="V122:V162" si="20">(U122/I2)*100</f>
        <v>9.3689004554326694</v>
      </c>
      <c r="W122" s="29">
        <f t="shared" ref="W122:W162" si="21">(U122/T122)/I2*1000</f>
        <v>1.9120205011087081</v>
      </c>
      <c r="X122" s="30">
        <f t="shared" ref="X122:X162" si="22">P122-P2</f>
        <v>0.32163513821546985</v>
      </c>
      <c r="Y122" s="30">
        <f t="shared" ref="Y122:Y162" si="23">(X122/P2)*100</f>
        <v>9.3132972527084377</v>
      </c>
      <c r="Z122" s="30">
        <f t="shared" ref="Z122:Z162" si="24">1000*(X122/T122)/P2</f>
        <v>1.9006729087160075</v>
      </c>
      <c r="AA122" s="31">
        <f t="shared" ref="AA122:AA162" si="25">1000*(X122/T122)/S2</f>
        <v>2.0683732196504203</v>
      </c>
      <c r="AB122" s="32">
        <f t="shared" ref="AB122:AB162" si="26">Z122-W122</f>
        <v>-1.1347592392700667E-2</v>
      </c>
    </row>
    <row r="123" spans="1:28" s="15" customFormat="1" x14ac:dyDescent="0.2">
      <c r="A123" s="21">
        <v>182</v>
      </c>
      <c r="B123" s="22" t="s">
        <v>26</v>
      </c>
      <c r="C123" s="22" t="s">
        <v>27</v>
      </c>
      <c r="D123" s="22" t="s">
        <v>28</v>
      </c>
      <c r="E123" s="23">
        <v>43026</v>
      </c>
      <c r="F123" s="22">
        <v>24.9</v>
      </c>
      <c r="G123" s="22">
        <v>31.4</v>
      </c>
      <c r="H123" s="22">
        <v>17.519100000000002</v>
      </c>
      <c r="I123" s="24">
        <v>3.1150000000000002</v>
      </c>
      <c r="J123" s="24"/>
      <c r="K123" s="25">
        <f t="shared" si="9"/>
        <v>997.10069892065189</v>
      </c>
      <c r="L123" s="25">
        <f t="shared" si="10"/>
        <v>0.75937868713470669</v>
      </c>
      <c r="M123" s="25">
        <f t="shared" si="11"/>
        <v>-4.2033455460000002E-3</v>
      </c>
      <c r="N123" s="25">
        <f t="shared" si="12"/>
        <v>1020.6819589053092</v>
      </c>
      <c r="O123" s="121">
        <f t="shared" si="15"/>
        <v>1.0206549199250612</v>
      </c>
      <c r="P123" s="26">
        <f t="shared" si="13"/>
        <v>6.9955740170715757</v>
      </c>
      <c r="Q123" s="120">
        <f t="shared" si="16"/>
        <v>6.9953431580693408</v>
      </c>
      <c r="R123" s="4">
        <f t="shared" si="17"/>
        <v>20.081159674164578</v>
      </c>
      <c r="S123" s="27">
        <f t="shared" si="14"/>
        <v>11.852499999999999</v>
      </c>
      <c r="T123" s="28">
        <f t="shared" si="18"/>
        <v>49</v>
      </c>
      <c r="U123" s="29">
        <f t="shared" si="19"/>
        <v>0.46600000000000019</v>
      </c>
      <c r="V123" s="29">
        <f t="shared" si="20"/>
        <v>17.591543978859956</v>
      </c>
      <c r="W123" s="29">
        <f t="shared" si="21"/>
        <v>3.5901110160938678</v>
      </c>
      <c r="X123" s="30">
        <f t="shared" si="22"/>
        <v>1.0440520395014135</v>
      </c>
      <c r="Y123" s="30">
        <f t="shared" si="23"/>
        <v>17.54260579791508</v>
      </c>
      <c r="Z123" s="30">
        <f t="shared" si="24"/>
        <v>3.5801236322275676</v>
      </c>
      <c r="AA123" s="31">
        <f t="shared" si="25"/>
        <v>2.2936847494074688</v>
      </c>
      <c r="AB123" s="32">
        <f t="shared" si="26"/>
        <v>-9.9873838663002701E-3</v>
      </c>
    </row>
    <row r="124" spans="1:28" s="15" customFormat="1" x14ac:dyDescent="0.2">
      <c r="A124" s="21">
        <v>189</v>
      </c>
      <c r="B124" s="22" t="s">
        <v>26</v>
      </c>
      <c r="C124" s="22" t="s">
        <v>27</v>
      </c>
      <c r="D124" s="22" t="s">
        <v>28</v>
      </c>
      <c r="E124" s="23">
        <v>43026</v>
      </c>
      <c r="F124" s="22">
        <v>24.9</v>
      </c>
      <c r="G124" s="22">
        <v>31.4</v>
      </c>
      <c r="H124" s="22">
        <v>17.519100000000002</v>
      </c>
      <c r="I124" s="24">
        <v>2.996</v>
      </c>
      <c r="J124" s="24"/>
      <c r="K124" s="25">
        <f t="shared" si="9"/>
        <v>997.10069892065189</v>
      </c>
      <c r="L124" s="25">
        <f t="shared" si="10"/>
        <v>0.75937868713470669</v>
      </c>
      <c r="M124" s="25">
        <f t="shared" si="11"/>
        <v>-4.2033455460000002E-3</v>
      </c>
      <c r="N124" s="25">
        <f t="shared" si="12"/>
        <v>1020.6819589053092</v>
      </c>
      <c r="O124" s="121">
        <f t="shared" si="15"/>
        <v>1.0206549199250612</v>
      </c>
      <c r="P124" s="26">
        <f t="shared" si="13"/>
        <v>6.7283273692283911</v>
      </c>
      <c r="Q124" s="120">
        <f t="shared" si="16"/>
        <v>6.7281053295588258</v>
      </c>
      <c r="R124" s="4">
        <f t="shared" si="17"/>
        <v>20.081159674164578</v>
      </c>
      <c r="S124" s="27">
        <f t="shared" si="14"/>
        <v>11.198</v>
      </c>
      <c r="T124" s="28">
        <f t="shared" si="18"/>
        <v>49</v>
      </c>
      <c r="U124" s="29">
        <f t="shared" si="19"/>
        <v>0.41900000000000004</v>
      </c>
      <c r="V124" s="29">
        <f t="shared" si="20"/>
        <v>16.259216142801709</v>
      </c>
      <c r="W124" s="29">
        <f t="shared" si="21"/>
        <v>3.3182073760819817</v>
      </c>
      <c r="X124" s="30">
        <f t="shared" si="22"/>
        <v>0.93856816341551497</v>
      </c>
      <c r="Y124" s="30">
        <f t="shared" si="23"/>
        <v>16.210832437956991</v>
      </c>
      <c r="Z124" s="30">
        <f t="shared" si="24"/>
        <v>3.3083331506034681</v>
      </c>
      <c r="AA124" s="31">
        <f t="shared" si="25"/>
        <v>2.1537586231070271</v>
      </c>
      <c r="AB124" s="32">
        <f t="shared" si="26"/>
        <v>-9.8742254785135763E-3</v>
      </c>
    </row>
    <row r="125" spans="1:28" s="15" customFormat="1" x14ac:dyDescent="0.2">
      <c r="A125" s="21">
        <v>281</v>
      </c>
      <c r="B125" s="22" t="s">
        <v>26</v>
      </c>
      <c r="C125" s="22" t="s">
        <v>27</v>
      </c>
      <c r="D125" s="22" t="s">
        <v>28</v>
      </c>
      <c r="E125" s="23">
        <v>43026</v>
      </c>
      <c r="F125" s="22">
        <v>24.9</v>
      </c>
      <c r="G125" s="22">
        <v>31.4</v>
      </c>
      <c r="H125" s="22">
        <v>17.519100000000002</v>
      </c>
      <c r="I125" s="24">
        <v>2.9940000000000002</v>
      </c>
      <c r="J125" s="24"/>
      <c r="K125" s="25">
        <f t="shared" si="9"/>
        <v>997.10069892065189</v>
      </c>
      <c r="L125" s="25">
        <f t="shared" si="10"/>
        <v>0.75937868713470669</v>
      </c>
      <c r="M125" s="25">
        <f t="shared" si="11"/>
        <v>-4.2033455460000002E-3</v>
      </c>
      <c r="N125" s="25">
        <f t="shared" si="12"/>
        <v>1020.6819589053092</v>
      </c>
      <c r="O125" s="121">
        <f t="shared" si="15"/>
        <v>1.0206549199250612</v>
      </c>
      <c r="P125" s="26">
        <f t="shared" si="13"/>
        <v>6.7238358289285065</v>
      </c>
      <c r="Q125" s="120">
        <f t="shared" si="16"/>
        <v>6.7236139374830195</v>
      </c>
      <c r="R125" s="4">
        <f t="shared" si="17"/>
        <v>20.081159674164578</v>
      </c>
      <c r="S125" s="27">
        <f t="shared" si="14"/>
        <v>11.187000000000001</v>
      </c>
      <c r="T125" s="28">
        <f t="shared" si="18"/>
        <v>49</v>
      </c>
      <c r="U125" s="29">
        <f t="shared" si="19"/>
        <v>0.36900000000000022</v>
      </c>
      <c r="V125" s="29">
        <f t="shared" si="20"/>
        <v>14.057142857142866</v>
      </c>
      <c r="W125" s="29">
        <f t="shared" si="21"/>
        <v>2.8688046647230339</v>
      </c>
      <c r="X125" s="30">
        <f t="shared" si="22"/>
        <v>0.82832887238703456</v>
      </c>
      <c r="Y125" s="30">
        <f t="shared" si="23"/>
        <v>14.050172080077806</v>
      </c>
      <c r="Z125" s="30">
        <f t="shared" si="24"/>
        <v>2.8673820571587352</v>
      </c>
      <c r="AA125" s="31">
        <f t="shared" si="25"/>
        <v>1.8459919044544386</v>
      </c>
      <c r="AB125" s="32">
        <f t="shared" si="26"/>
        <v>-1.4226075642986835E-3</v>
      </c>
    </row>
    <row r="126" spans="1:28" s="15" customFormat="1" x14ac:dyDescent="0.2">
      <c r="A126" s="21">
        <v>287</v>
      </c>
      <c r="B126" s="22" t="s">
        <v>26</v>
      </c>
      <c r="C126" s="22" t="s">
        <v>27</v>
      </c>
      <c r="D126" s="22" t="s">
        <v>28</v>
      </c>
      <c r="E126" s="23">
        <v>43026</v>
      </c>
      <c r="F126" s="22">
        <v>24.9</v>
      </c>
      <c r="G126" s="22">
        <v>31.4</v>
      </c>
      <c r="H126" s="22">
        <v>17.519100000000002</v>
      </c>
      <c r="I126" s="24">
        <v>2.0659999999999998</v>
      </c>
      <c r="J126" s="24"/>
      <c r="K126" s="25">
        <f t="shared" si="9"/>
        <v>997.10069892065189</v>
      </c>
      <c r="L126" s="25">
        <f t="shared" si="10"/>
        <v>0.75937868713470669</v>
      </c>
      <c r="M126" s="25">
        <f t="shared" si="11"/>
        <v>-4.2033455460000002E-3</v>
      </c>
      <c r="N126" s="25">
        <f t="shared" si="12"/>
        <v>1020.6819589053092</v>
      </c>
      <c r="O126" s="121">
        <f t="shared" si="15"/>
        <v>1.0206549199250612</v>
      </c>
      <c r="P126" s="26">
        <f t="shared" si="13"/>
        <v>4.639761129781661</v>
      </c>
      <c r="Q126" s="120">
        <f t="shared" si="16"/>
        <v>4.6396080143085898</v>
      </c>
      <c r="R126" s="4">
        <f t="shared" si="17"/>
        <v>20.081159674164578</v>
      </c>
      <c r="S126" s="27">
        <f t="shared" si="14"/>
        <v>6.0829999999999993</v>
      </c>
      <c r="T126" s="28">
        <f t="shared" si="18"/>
        <v>49</v>
      </c>
      <c r="U126" s="29">
        <f t="shared" si="19"/>
        <v>0.23899999999999988</v>
      </c>
      <c r="V126" s="29">
        <f t="shared" si="20"/>
        <v>13.081554460864799</v>
      </c>
      <c r="W126" s="29">
        <f t="shared" si="21"/>
        <v>2.6697049920132248</v>
      </c>
      <c r="X126" s="30">
        <f t="shared" si="22"/>
        <v>0.53648828802879667</v>
      </c>
      <c r="Y126" s="30">
        <f t="shared" si="23"/>
        <v>13.07464330837956</v>
      </c>
      <c r="Z126" s="30">
        <f t="shared" si="24"/>
        <v>2.6682945527305226</v>
      </c>
      <c r="AA126" s="31">
        <f t="shared" si="25"/>
        <v>2.2960554832790727</v>
      </c>
      <c r="AB126" s="32">
        <f t="shared" si="26"/>
        <v>-1.410439282702125E-3</v>
      </c>
    </row>
    <row r="127" spans="1:28" s="15" customFormat="1" x14ac:dyDescent="0.2">
      <c r="A127" s="21">
        <v>116</v>
      </c>
      <c r="B127" s="22" t="s">
        <v>29</v>
      </c>
      <c r="C127" s="22" t="s">
        <v>27</v>
      </c>
      <c r="D127" s="22" t="s">
        <v>28</v>
      </c>
      <c r="E127" s="23">
        <v>43026</v>
      </c>
      <c r="F127" s="22">
        <v>24.9</v>
      </c>
      <c r="G127" s="22">
        <v>31.4</v>
      </c>
      <c r="H127" s="22">
        <v>17.519100000000002</v>
      </c>
      <c r="I127" s="24">
        <v>3.9020000000000001</v>
      </c>
      <c r="J127" s="24"/>
      <c r="K127" s="25">
        <f t="shared" si="9"/>
        <v>997.10069892065189</v>
      </c>
      <c r="L127" s="25">
        <f t="shared" si="10"/>
        <v>0.75937868713470669</v>
      </c>
      <c r="M127" s="25">
        <f t="shared" si="11"/>
        <v>-4.2033455460000002E-3</v>
      </c>
      <c r="N127" s="25">
        <f t="shared" si="12"/>
        <v>1020.6819589053092</v>
      </c>
      <c r="O127" s="121">
        <f t="shared" si="15"/>
        <v>1.0206549199250612</v>
      </c>
      <c r="P127" s="26">
        <f t="shared" si="13"/>
        <v>8.7629951250764968</v>
      </c>
      <c r="Q127" s="120">
        <f t="shared" si="16"/>
        <v>8.7627059398993801</v>
      </c>
      <c r="R127" s="4">
        <f t="shared" si="17"/>
        <v>20.081159674164578</v>
      </c>
      <c r="S127" s="27">
        <f t="shared" si="14"/>
        <v>16.181000000000001</v>
      </c>
      <c r="T127" s="28">
        <f t="shared" si="18"/>
        <v>49</v>
      </c>
      <c r="U127" s="29">
        <f t="shared" si="19"/>
        <v>0.55299999999999994</v>
      </c>
      <c r="V127" s="29">
        <f t="shared" si="20"/>
        <v>16.512391758733948</v>
      </c>
      <c r="W127" s="29">
        <f t="shared" si="21"/>
        <v>3.3698758691293769</v>
      </c>
      <c r="X127" s="30">
        <f t="shared" si="22"/>
        <v>1.2393164779434311</v>
      </c>
      <c r="Y127" s="30">
        <f t="shared" si="23"/>
        <v>16.472214405591057</v>
      </c>
      <c r="Z127" s="30">
        <f t="shared" si="24"/>
        <v>3.3616764093042972</v>
      </c>
      <c r="AA127" s="31">
        <f t="shared" si="25"/>
        <v>1.9248961542869742</v>
      </c>
      <c r="AB127" s="32">
        <f t="shared" si="26"/>
        <v>-8.1994598250796358E-3</v>
      </c>
    </row>
    <row r="128" spans="1:28" s="15" customFormat="1" x14ac:dyDescent="0.2">
      <c r="A128" s="21">
        <v>122</v>
      </c>
      <c r="B128" s="22" t="s">
        <v>29</v>
      </c>
      <c r="C128" s="22" t="s">
        <v>27</v>
      </c>
      <c r="D128" s="22" t="s">
        <v>28</v>
      </c>
      <c r="E128" s="23">
        <v>43026</v>
      </c>
      <c r="F128" s="22">
        <v>24.9</v>
      </c>
      <c r="G128" s="22">
        <v>31.4</v>
      </c>
      <c r="H128" s="22">
        <v>17.519100000000002</v>
      </c>
      <c r="I128" s="24">
        <v>5.13</v>
      </c>
      <c r="J128" s="24"/>
      <c r="K128" s="25">
        <f t="shared" si="9"/>
        <v>997.10069892065189</v>
      </c>
      <c r="L128" s="25">
        <f t="shared" si="10"/>
        <v>0.75937868713470669</v>
      </c>
      <c r="M128" s="25">
        <f t="shared" si="11"/>
        <v>-4.2033455460000002E-3</v>
      </c>
      <c r="N128" s="25">
        <f t="shared" si="12"/>
        <v>1020.6819589053092</v>
      </c>
      <c r="O128" s="121">
        <f t="shared" si="15"/>
        <v>1.0206549199250612</v>
      </c>
      <c r="P128" s="26">
        <f t="shared" si="13"/>
        <v>11.520800869206157</v>
      </c>
      <c r="Q128" s="120">
        <f t="shared" si="16"/>
        <v>11.520420674444852</v>
      </c>
      <c r="R128" s="4">
        <f t="shared" si="17"/>
        <v>20.081159674164578</v>
      </c>
      <c r="S128" s="27">
        <f t="shared" si="14"/>
        <v>22.934999999999999</v>
      </c>
      <c r="T128" s="28">
        <f t="shared" si="18"/>
        <v>49</v>
      </c>
      <c r="U128" s="29">
        <f t="shared" si="19"/>
        <v>0.73899999999999988</v>
      </c>
      <c r="V128" s="29">
        <f t="shared" si="20"/>
        <v>16.829879298565245</v>
      </c>
      <c r="W128" s="29">
        <f t="shared" si="21"/>
        <v>3.4346692446051521</v>
      </c>
      <c r="X128" s="30">
        <f t="shared" si="22"/>
        <v>1.6562225056465003</v>
      </c>
      <c r="Y128" s="30">
        <f t="shared" si="23"/>
        <v>16.789592465144636</v>
      </c>
      <c r="Z128" s="30">
        <f t="shared" si="24"/>
        <v>3.4264474418662521</v>
      </c>
      <c r="AA128" s="31">
        <f t="shared" si="25"/>
        <v>1.7911798467930455</v>
      </c>
      <c r="AB128" s="32">
        <f t="shared" si="26"/>
        <v>-8.2218027389000525E-3</v>
      </c>
    </row>
    <row r="129" spans="1:28" s="15" customFormat="1" x14ac:dyDescent="0.2">
      <c r="A129" s="21">
        <v>129</v>
      </c>
      <c r="B129" s="22" t="s">
        <v>29</v>
      </c>
      <c r="C129" s="22" t="s">
        <v>27</v>
      </c>
      <c r="D129" s="22" t="s">
        <v>28</v>
      </c>
      <c r="E129" s="23">
        <v>43026</v>
      </c>
      <c r="F129" s="22">
        <v>24.9</v>
      </c>
      <c r="G129" s="22">
        <v>31.4</v>
      </c>
      <c r="H129" s="22">
        <v>17.519100000000002</v>
      </c>
      <c r="I129" s="24">
        <v>5.0119999999999996</v>
      </c>
      <c r="J129" s="24"/>
      <c r="K129" s="25">
        <f t="shared" si="9"/>
        <v>997.10069892065189</v>
      </c>
      <c r="L129" s="25">
        <f t="shared" si="10"/>
        <v>0.75937868713470669</v>
      </c>
      <c r="M129" s="25">
        <f t="shared" si="11"/>
        <v>-4.2033455460000002E-3</v>
      </c>
      <c r="N129" s="25">
        <f t="shared" si="12"/>
        <v>1020.6819589053092</v>
      </c>
      <c r="O129" s="121">
        <f t="shared" si="15"/>
        <v>1.0206549199250612</v>
      </c>
      <c r="P129" s="26">
        <f t="shared" si="13"/>
        <v>11.255799991512916</v>
      </c>
      <c r="Q129" s="120">
        <f t="shared" si="16"/>
        <v>11.255428541972242</v>
      </c>
      <c r="R129" s="4">
        <f t="shared" si="17"/>
        <v>20.081159674164578</v>
      </c>
      <c r="S129" s="27">
        <f t="shared" si="14"/>
        <v>22.285999999999998</v>
      </c>
      <c r="T129" s="28">
        <f t="shared" si="18"/>
        <v>49</v>
      </c>
      <c r="U129" s="29">
        <f t="shared" si="19"/>
        <v>0.67299999999999915</v>
      </c>
      <c r="V129" s="29">
        <f t="shared" si="20"/>
        <v>15.510486287162919</v>
      </c>
      <c r="W129" s="29">
        <f t="shared" si="21"/>
        <v>3.1654053647271265</v>
      </c>
      <c r="X129" s="30">
        <f t="shared" si="22"/>
        <v>1.5056939134312479</v>
      </c>
      <c r="Y129" s="30">
        <f t="shared" si="23"/>
        <v>15.442846481599441</v>
      </c>
      <c r="Z129" s="30">
        <f t="shared" si="24"/>
        <v>3.1516013227753956</v>
      </c>
      <c r="AA129" s="31">
        <f t="shared" si="25"/>
        <v>1.6534449252270766</v>
      </c>
      <c r="AB129" s="32">
        <f t="shared" si="26"/>
        <v>-1.3804041951730905E-2</v>
      </c>
    </row>
    <row r="130" spans="1:28" s="15" customFormat="1" x14ac:dyDescent="0.2">
      <c r="A130" s="21">
        <v>220</v>
      </c>
      <c r="B130" s="22" t="s">
        <v>29</v>
      </c>
      <c r="C130" s="22" t="s">
        <v>27</v>
      </c>
      <c r="D130" s="22" t="s">
        <v>28</v>
      </c>
      <c r="E130" s="23">
        <v>43026</v>
      </c>
      <c r="F130" s="22">
        <v>24.9</v>
      </c>
      <c r="G130" s="22">
        <v>31.4</v>
      </c>
      <c r="H130" s="22">
        <v>17.519100000000002</v>
      </c>
      <c r="I130" s="24">
        <v>3.0950000000000002</v>
      </c>
      <c r="J130" s="24"/>
      <c r="K130" s="25">
        <f t="shared" ref="K130:K193" si="27">1000*(1-(F130+288.9414)/(508929.2*(F130+68.12963))*(F130-3.9863)^2)</f>
        <v>997.10069892065189</v>
      </c>
      <c r="L130" s="25">
        <f t="shared" ref="L130:L193" si="28">0.824493 - 0.0040899*F130 + 0.000076438*F130^2 -0.00000082467*F130^3 + 0.0000000053675*F130^4</f>
        <v>0.75937868713470669</v>
      </c>
      <c r="M130" s="25">
        <f t="shared" ref="M130:M193" si="29">-0.005724 + 0.00010227*F130 - 0.0000016546*F130^2</f>
        <v>-4.2033455460000002E-3</v>
      </c>
      <c r="N130" s="25">
        <f t="shared" ref="N130:N193" si="30">K130 + (L130*G130) + M130*G130^(3/2) + 0.00048314*G130^2</f>
        <v>1020.6819589053092</v>
      </c>
      <c r="O130" s="121">
        <f t="shared" si="15"/>
        <v>1.0206549199250612</v>
      </c>
      <c r="P130" s="26">
        <f t="shared" ref="P130:P193" si="31">I130*(1/     (1-   (0.001*N130/1.84)))</f>
        <v>6.9506586140727213</v>
      </c>
      <c r="Q130" s="120">
        <f t="shared" si="16"/>
        <v>6.9504292373112708</v>
      </c>
      <c r="R130" s="4">
        <f t="shared" si="17"/>
        <v>20.081159674164578</v>
      </c>
      <c r="S130" s="27">
        <f t="shared" ref="S130:S193" si="32">-5.28+5.5*I130</f>
        <v>11.7425</v>
      </c>
      <c r="T130" s="28">
        <f t="shared" si="18"/>
        <v>49</v>
      </c>
      <c r="U130" s="29">
        <f t="shared" si="19"/>
        <v>0.54500000000000037</v>
      </c>
      <c r="V130" s="29">
        <f t="shared" si="20"/>
        <v>21.37254901960786</v>
      </c>
      <c r="W130" s="29">
        <f t="shared" si="21"/>
        <v>4.3617446978791552</v>
      </c>
      <c r="X130" s="30">
        <f t="shared" si="22"/>
        <v>1.2189158836951393</v>
      </c>
      <c r="Y130" s="30">
        <f t="shared" si="23"/>
        <v>21.266060621231727</v>
      </c>
      <c r="Z130" s="30">
        <f t="shared" si="24"/>
        <v>4.3400123716799452</v>
      </c>
      <c r="AA130" s="31">
        <f t="shared" si="25"/>
        <v>2.844577971540915</v>
      </c>
      <c r="AB130" s="32">
        <f t="shared" si="26"/>
        <v>-2.173232619920995E-2</v>
      </c>
    </row>
    <row r="131" spans="1:28" s="15" customFormat="1" x14ac:dyDescent="0.2">
      <c r="A131" s="21">
        <v>226</v>
      </c>
      <c r="B131" s="22" t="s">
        <v>29</v>
      </c>
      <c r="C131" s="22" t="s">
        <v>27</v>
      </c>
      <c r="D131" s="22" t="s">
        <v>28</v>
      </c>
      <c r="E131" s="23">
        <v>43026</v>
      </c>
      <c r="F131" s="22">
        <v>24.9</v>
      </c>
      <c r="G131" s="22">
        <v>31.4</v>
      </c>
      <c r="H131" s="22">
        <v>17.519100000000002</v>
      </c>
      <c r="I131" s="24">
        <v>3.141</v>
      </c>
      <c r="J131" s="24"/>
      <c r="K131" s="25">
        <f t="shared" si="27"/>
        <v>997.10069892065189</v>
      </c>
      <c r="L131" s="25">
        <f t="shared" si="28"/>
        <v>0.75937868713470669</v>
      </c>
      <c r="M131" s="25">
        <f t="shared" si="29"/>
        <v>-4.2033455460000002E-3</v>
      </c>
      <c r="N131" s="25">
        <f t="shared" si="30"/>
        <v>1020.6819589053092</v>
      </c>
      <c r="O131" s="121">
        <f t="shared" ref="O131:O194" si="33">(999.842594+0.06793952*(F131)-0.00909529*(F131)^2+0.0001001685*(F131)^3-0.000001120083*(F131)^4+0.000000006536332*(F131)^5+(0.824493-0.0040899*(F131)+0.000076438*(F131)^2-0.00000082467*(F131)^3+0.0000000053875*(F131)^4)*(G131)+(-0.00572466+0.00010227*(F131)-0.0000016546*(F131)^2)*(G131)^1.5+0.00048314*(G131)^2)*0.001</f>
        <v>1.0206549199250612</v>
      </c>
      <c r="P131" s="26">
        <f t="shared" si="31"/>
        <v>7.0539640409700857</v>
      </c>
      <c r="Q131" s="120">
        <f t="shared" ref="Q131:Q194" si="34">(I131)*(1/(1-(O131)/1.84))</f>
        <v>7.0537312550548306</v>
      </c>
      <c r="R131" s="4">
        <f t="shared" ref="R131:R194" si="35">H131*(1/     (1-   (0.001*N131/8)))</f>
        <v>20.081159674164578</v>
      </c>
      <c r="S131" s="27">
        <f t="shared" si="32"/>
        <v>11.9955</v>
      </c>
      <c r="T131" s="28">
        <f t="shared" si="18"/>
        <v>49</v>
      </c>
      <c r="U131" s="29">
        <f t="shared" si="19"/>
        <v>0.42099999999999982</v>
      </c>
      <c r="V131" s="29">
        <f t="shared" si="20"/>
        <v>15.47794117647058</v>
      </c>
      <c r="W131" s="29">
        <f t="shared" si="21"/>
        <v>3.1587635054021592</v>
      </c>
      <c r="X131" s="30">
        <f t="shared" si="22"/>
        <v>0.94045183259689669</v>
      </c>
      <c r="Y131" s="30">
        <f t="shared" si="23"/>
        <v>15.383167654573995</v>
      </c>
      <c r="Z131" s="30">
        <f t="shared" si="24"/>
        <v>3.1394219703212229</v>
      </c>
      <c r="AA131" s="31">
        <f t="shared" si="25"/>
        <v>1.9827370395448149</v>
      </c>
      <c r="AB131" s="32">
        <f t="shared" si="26"/>
        <v>-1.9341535080936278E-2</v>
      </c>
    </row>
    <row r="132" spans="1:28" s="15" customFormat="1" x14ac:dyDescent="0.2">
      <c r="A132" s="21">
        <v>149</v>
      </c>
      <c r="B132" s="22" t="s">
        <v>30</v>
      </c>
      <c r="C132" s="22" t="s">
        <v>27</v>
      </c>
      <c r="D132" s="22" t="s">
        <v>28</v>
      </c>
      <c r="E132" s="23">
        <v>43026</v>
      </c>
      <c r="F132" s="22">
        <v>24.9</v>
      </c>
      <c r="G132" s="22">
        <v>31.4</v>
      </c>
      <c r="H132" s="22">
        <v>17.519100000000002</v>
      </c>
      <c r="I132" s="24">
        <v>1.6779999999999999</v>
      </c>
      <c r="J132" s="24"/>
      <c r="K132" s="25">
        <f t="shared" si="27"/>
        <v>997.10069892065189</v>
      </c>
      <c r="L132" s="25">
        <f t="shared" si="28"/>
        <v>0.75937868713470669</v>
      </c>
      <c r="M132" s="25">
        <f t="shared" si="29"/>
        <v>-4.2033455460000002E-3</v>
      </c>
      <c r="N132" s="25">
        <f t="shared" si="30"/>
        <v>1020.6819589053092</v>
      </c>
      <c r="O132" s="121">
        <f t="shared" si="33"/>
        <v>1.0206549199250612</v>
      </c>
      <c r="P132" s="26">
        <f t="shared" si="31"/>
        <v>3.7684023116038854</v>
      </c>
      <c r="Q132" s="120">
        <f t="shared" si="34"/>
        <v>3.7682779516020393</v>
      </c>
      <c r="R132" s="4">
        <f t="shared" si="35"/>
        <v>20.081159674164578</v>
      </c>
      <c r="S132" s="27">
        <f t="shared" si="32"/>
        <v>3.948999999999999</v>
      </c>
      <c r="T132" s="28">
        <f t="shared" si="18"/>
        <v>49</v>
      </c>
      <c r="U132" s="29">
        <f t="shared" si="19"/>
        <v>0.26600000000000001</v>
      </c>
      <c r="V132" s="29">
        <f t="shared" si="20"/>
        <v>18.838526912181305</v>
      </c>
      <c r="W132" s="29">
        <f t="shared" si="21"/>
        <v>3.8445973290165925</v>
      </c>
      <c r="X132" s="30">
        <f t="shared" si="22"/>
        <v>0.59569576409923508</v>
      </c>
      <c r="Y132" s="30">
        <f t="shared" si="23"/>
        <v>18.775633837543303</v>
      </c>
      <c r="Z132" s="30">
        <f t="shared" si="24"/>
        <v>3.831762007661899</v>
      </c>
      <c r="AA132" s="31">
        <f t="shared" si="25"/>
        <v>4.8902077273485407</v>
      </c>
      <c r="AB132" s="32">
        <f t="shared" si="26"/>
        <v>-1.2835321354693452E-2</v>
      </c>
    </row>
    <row r="133" spans="1:28" s="15" customFormat="1" x14ac:dyDescent="0.2">
      <c r="A133" s="21">
        <v>157</v>
      </c>
      <c r="B133" s="22" t="s">
        <v>30</v>
      </c>
      <c r="C133" s="22" t="s">
        <v>27</v>
      </c>
      <c r="D133" s="22" t="s">
        <v>28</v>
      </c>
      <c r="E133" s="23">
        <v>43026</v>
      </c>
      <c r="F133" s="22">
        <v>24.9</v>
      </c>
      <c r="G133" s="22">
        <v>31.4</v>
      </c>
      <c r="H133" s="22">
        <v>17.519100000000002</v>
      </c>
      <c r="I133" s="24">
        <v>1.663</v>
      </c>
      <c r="J133" s="24"/>
      <c r="K133" s="25">
        <f t="shared" si="27"/>
        <v>997.10069892065189</v>
      </c>
      <c r="L133" s="25">
        <f t="shared" si="28"/>
        <v>0.75937868713470669</v>
      </c>
      <c r="M133" s="25">
        <f t="shared" si="29"/>
        <v>-4.2033455460000002E-3</v>
      </c>
      <c r="N133" s="25">
        <f t="shared" si="30"/>
        <v>1020.6819589053092</v>
      </c>
      <c r="O133" s="121">
        <f t="shared" si="33"/>
        <v>1.0206549199250612</v>
      </c>
      <c r="P133" s="26">
        <f t="shared" si="31"/>
        <v>3.7347157593547449</v>
      </c>
      <c r="Q133" s="120">
        <f t="shared" si="34"/>
        <v>3.7345925110334872</v>
      </c>
      <c r="R133" s="4">
        <f t="shared" si="35"/>
        <v>20.081159674164578</v>
      </c>
      <c r="S133" s="27">
        <f t="shared" si="32"/>
        <v>3.8664999999999994</v>
      </c>
      <c r="T133" s="28">
        <f t="shared" si="18"/>
        <v>49</v>
      </c>
      <c r="U133" s="29">
        <f t="shared" si="19"/>
        <v>0.23100000000000009</v>
      </c>
      <c r="V133" s="29">
        <f t="shared" si="20"/>
        <v>16.131284916201125</v>
      </c>
      <c r="W133" s="29">
        <f t="shared" si="21"/>
        <v>3.2920989624900256</v>
      </c>
      <c r="X133" s="30">
        <f t="shared" si="22"/>
        <v>0.51707002562481597</v>
      </c>
      <c r="Y133" s="30">
        <f t="shared" si="23"/>
        <v>16.069824598913286</v>
      </c>
      <c r="Z133" s="30">
        <f t="shared" si="24"/>
        <v>3.2795560405945476</v>
      </c>
      <c r="AA133" s="31">
        <f t="shared" si="25"/>
        <v>4.0648880980536468</v>
      </c>
      <c r="AB133" s="32">
        <f t="shared" si="26"/>
        <v>-1.254292189547801E-2</v>
      </c>
    </row>
    <row r="134" spans="1:28" s="15" customFormat="1" x14ac:dyDescent="0.2">
      <c r="A134" s="21">
        <v>248</v>
      </c>
      <c r="B134" s="22" t="s">
        <v>30</v>
      </c>
      <c r="C134" s="22" t="s">
        <v>27</v>
      </c>
      <c r="D134" s="22" t="s">
        <v>28</v>
      </c>
      <c r="E134" s="23">
        <v>43026</v>
      </c>
      <c r="F134" s="22">
        <v>24.9</v>
      </c>
      <c r="G134" s="22">
        <v>31.4</v>
      </c>
      <c r="H134" s="22">
        <v>17.519100000000002</v>
      </c>
      <c r="I134" s="24">
        <v>2.8540000000000001</v>
      </c>
      <c r="J134" s="24"/>
      <c r="K134" s="25">
        <f t="shared" si="27"/>
        <v>997.10069892065189</v>
      </c>
      <c r="L134" s="25">
        <f t="shared" si="28"/>
        <v>0.75937868713470669</v>
      </c>
      <c r="M134" s="25">
        <f t="shared" si="29"/>
        <v>-4.2033455460000002E-3</v>
      </c>
      <c r="N134" s="25">
        <f t="shared" si="30"/>
        <v>1020.6819589053092</v>
      </c>
      <c r="O134" s="121">
        <f t="shared" si="33"/>
        <v>1.0206549199250612</v>
      </c>
      <c r="P134" s="26">
        <f t="shared" si="31"/>
        <v>6.4094280079365253</v>
      </c>
      <c r="Q134" s="120">
        <f t="shared" si="34"/>
        <v>6.4092164921765322</v>
      </c>
      <c r="R134" s="4">
        <f t="shared" si="35"/>
        <v>20.081159674164578</v>
      </c>
      <c r="S134" s="27">
        <f t="shared" si="32"/>
        <v>10.417000000000002</v>
      </c>
      <c r="T134" s="28">
        <f t="shared" si="18"/>
        <v>49</v>
      </c>
      <c r="U134" s="29">
        <f t="shared" si="19"/>
        <v>0.4740000000000002</v>
      </c>
      <c r="V134" s="29">
        <f t="shared" si="20"/>
        <v>19.915966386554633</v>
      </c>
      <c r="W134" s="29">
        <f t="shared" si="21"/>
        <v>4.0644829360315571</v>
      </c>
      <c r="X134" s="30">
        <f t="shared" si="22"/>
        <v>1.0605987189176673</v>
      </c>
      <c r="Y134" s="30">
        <f t="shared" si="23"/>
        <v>19.828614106176012</v>
      </c>
      <c r="Z134" s="30">
        <f t="shared" si="24"/>
        <v>4.0466559400359206</v>
      </c>
      <c r="AA134" s="31">
        <f t="shared" si="25"/>
        <v>2.771430450018729</v>
      </c>
      <c r="AB134" s="32">
        <f t="shared" si="26"/>
        <v>-1.782699599563653E-2</v>
      </c>
    </row>
    <row r="135" spans="1:28" s="15" customFormat="1" x14ac:dyDescent="0.2">
      <c r="A135" s="21">
        <v>162</v>
      </c>
      <c r="B135" s="22" t="s">
        <v>31</v>
      </c>
      <c r="C135" s="22" t="s">
        <v>27</v>
      </c>
      <c r="D135" s="22" t="s">
        <v>28</v>
      </c>
      <c r="E135" s="23">
        <v>43026</v>
      </c>
      <c r="F135" s="22">
        <v>24.9</v>
      </c>
      <c r="G135" s="22">
        <v>31.4</v>
      </c>
      <c r="H135" s="22">
        <v>17.519100000000002</v>
      </c>
      <c r="I135" s="24">
        <v>5.4720000000000004</v>
      </c>
      <c r="J135" s="24"/>
      <c r="K135" s="25">
        <f t="shared" si="27"/>
        <v>997.10069892065189</v>
      </c>
      <c r="L135" s="25">
        <f t="shared" si="28"/>
        <v>0.75937868713470669</v>
      </c>
      <c r="M135" s="25">
        <f t="shared" si="29"/>
        <v>-4.2033455460000002E-3</v>
      </c>
      <c r="N135" s="25">
        <f t="shared" si="30"/>
        <v>1020.6819589053092</v>
      </c>
      <c r="O135" s="121">
        <f t="shared" si="33"/>
        <v>1.0206549199250612</v>
      </c>
      <c r="P135" s="26">
        <f t="shared" si="31"/>
        <v>12.288854260486568</v>
      </c>
      <c r="Q135" s="120">
        <f t="shared" si="34"/>
        <v>12.288448719407844</v>
      </c>
      <c r="R135" s="4">
        <f t="shared" si="35"/>
        <v>20.081159674164578</v>
      </c>
      <c r="S135" s="27">
        <f t="shared" si="32"/>
        <v>24.816000000000003</v>
      </c>
      <c r="T135" s="28">
        <f t="shared" si="18"/>
        <v>49</v>
      </c>
      <c r="U135" s="29">
        <f t="shared" si="19"/>
        <v>0.9480000000000004</v>
      </c>
      <c r="V135" s="29">
        <f t="shared" si="20"/>
        <v>20.954907161803725</v>
      </c>
      <c r="W135" s="29">
        <f t="shared" si="21"/>
        <v>4.2765116656742297</v>
      </c>
      <c r="X135" s="30">
        <f t="shared" si="22"/>
        <v>2.1236103363286087</v>
      </c>
      <c r="Y135" s="30">
        <f t="shared" si="23"/>
        <v>20.890894032378259</v>
      </c>
      <c r="Z135" s="30">
        <f t="shared" si="24"/>
        <v>4.2634477617098492</v>
      </c>
      <c r="AA135" s="31">
        <f t="shared" si="25"/>
        <v>2.2109471714970867</v>
      </c>
      <c r="AB135" s="32">
        <f t="shared" si="26"/>
        <v>-1.3063903964380508E-2</v>
      </c>
    </row>
    <row r="136" spans="1:28" s="15" customFormat="1" x14ac:dyDescent="0.2">
      <c r="A136" s="21">
        <v>169</v>
      </c>
      <c r="B136" s="22" t="s">
        <v>31</v>
      </c>
      <c r="C136" s="22" t="s">
        <v>27</v>
      </c>
      <c r="D136" s="22" t="s">
        <v>28</v>
      </c>
      <c r="E136" s="23">
        <v>43026</v>
      </c>
      <c r="F136" s="22">
        <v>24.9</v>
      </c>
      <c r="G136" s="22">
        <v>31.4</v>
      </c>
      <c r="H136" s="22">
        <v>17.519100000000002</v>
      </c>
      <c r="I136" s="24">
        <v>3.5230000000000001</v>
      </c>
      <c r="J136" s="24"/>
      <c r="K136" s="25">
        <f t="shared" si="27"/>
        <v>997.10069892065189</v>
      </c>
      <c r="L136" s="25">
        <f t="shared" si="28"/>
        <v>0.75937868713470669</v>
      </c>
      <c r="M136" s="25">
        <f t="shared" si="29"/>
        <v>-4.2033455460000002E-3</v>
      </c>
      <c r="N136" s="25">
        <f t="shared" si="30"/>
        <v>1020.6819589053092</v>
      </c>
      <c r="O136" s="121">
        <f t="shared" si="33"/>
        <v>1.0206549199250612</v>
      </c>
      <c r="P136" s="26">
        <f t="shared" si="31"/>
        <v>7.9118482382482052</v>
      </c>
      <c r="Q136" s="120">
        <f t="shared" si="34"/>
        <v>7.9115871415339605</v>
      </c>
      <c r="R136" s="4">
        <f t="shared" si="35"/>
        <v>20.081159674164578</v>
      </c>
      <c r="S136" s="27">
        <f t="shared" si="32"/>
        <v>14.096499999999999</v>
      </c>
      <c r="T136" s="28">
        <f t="shared" si="18"/>
        <v>49</v>
      </c>
      <c r="U136" s="29">
        <f t="shared" si="19"/>
        <v>0.57900000000000018</v>
      </c>
      <c r="V136" s="29">
        <f t="shared" si="20"/>
        <v>19.667119565217398</v>
      </c>
      <c r="W136" s="29">
        <f t="shared" si="21"/>
        <v>4.0136978704525301</v>
      </c>
      <c r="X136" s="30">
        <f t="shared" si="22"/>
        <v>1.2969378931474962</v>
      </c>
      <c r="Y136" s="30">
        <f t="shared" si="23"/>
        <v>19.606280742838262</v>
      </c>
      <c r="Z136" s="30">
        <f t="shared" si="24"/>
        <v>4.001281784252706</v>
      </c>
      <c r="AA136" s="31">
        <f t="shared" si="25"/>
        <v>2.4255975319204777</v>
      </c>
      <c r="AB136" s="32">
        <f t="shared" si="26"/>
        <v>-1.241608619982415E-2</v>
      </c>
    </row>
    <row r="137" spans="1:28" s="15" customFormat="1" x14ac:dyDescent="0.2">
      <c r="A137" s="21">
        <v>261</v>
      </c>
      <c r="B137" s="22" t="s">
        <v>31</v>
      </c>
      <c r="C137" s="22" t="s">
        <v>27</v>
      </c>
      <c r="D137" s="22" t="s">
        <v>28</v>
      </c>
      <c r="E137" s="23">
        <v>43026</v>
      </c>
      <c r="F137" s="22">
        <v>24.9</v>
      </c>
      <c r="G137" s="22">
        <v>31.4</v>
      </c>
      <c r="H137" s="22">
        <v>17.519100000000002</v>
      </c>
      <c r="I137" s="24">
        <v>3.8239999999999998</v>
      </c>
      <c r="J137" s="24"/>
      <c r="K137" s="25">
        <f t="shared" si="27"/>
        <v>997.10069892065189</v>
      </c>
      <c r="L137" s="25">
        <f t="shared" si="28"/>
        <v>0.75937868713470669</v>
      </c>
      <c r="M137" s="25">
        <f t="shared" si="29"/>
        <v>-4.2033455460000002E-3</v>
      </c>
      <c r="N137" s="25">
        <f t="shared" si="30"/>
        <v>1020.6819589053092</v>
      </c>
      <c r="O137" s="121">
        <f t="shared" si="33"/>
        <v>1.0206549199250612</v>
      </c>
      <c r="P137" s="26">
        <f t="shared" si="31"/>
        <v>8.5878250533809641</v>
      </c>
      <c r="Q137" s="120">
        <f t="shared" si="34"/>
        <v>8.5875416489429082</v>
      </c>
      <c r="R137" s="4">
        <f t="shared" si="35"/>
        <v>20.081159674164578</v>
      </c>
      <c r="S137" s="27">
        <f t="shared" si="32"/>
        <v>15.751999999999999</v>
      </c>
      <c r="T137" s="28">
        <f t="shared" si="18"/>
        <v>49</v>
      </c>
      <c r="U137" s="29">
        <f t="shared" si="19"/>
        <v>0.57899999999999974</v>
      </c>
      <c r="V137" s="29">
        <f t="shared" si="20"/>
        <v>17.842835130970716</v>
      </c>
      <c r="W137" s="29">
        <f t="shared" si="21"/>
        <v>3.6413949246879014</v>
      </c>
      <c r="X137" s="30">
        <f t="shared" si="22"/>
        <v>1.2949884807481089</v>
      </c>
      <c r="Y137" s="30">
        <f t="shared" si="23"/>
        <v>17.756993014318887</v>
      </c>
      <c r="Z137" s="30">
        <f t="shared" si="24"/>
        <v>3.6238761253712015</v>
      </c>
      <c r="AA137" s="31">
        <f t="shared" si="25"/>
        <v>2.1029111869344059</v>
      </c>
      <c r="AB137" s="32">
        <f t="shared" si="26"/>
        <v>-1.7518799316699862E-2</v>
      </c>
    </row>
    <row r="138" spans="1:28" s="15" customFormat="1" x14ac:dyDescent="0.2">
      <c r="A138" s="21">
        <v>267</v>
      </c>
      <c r="B138" s="22" t="s">
        <v>31</v>
      </c>
      <c r="C138" s="22" t="s">
        <v>27</v>
      </c>
      <c r="D138" s="22" t="s">
        <v>28</v>
      </c>
      <c r="E138" s="23">
        <v>43026</v>
      </c>
      <c r="F138" s="22">
        <v>24.9</v>
      </c>
      <c r="G138" s="22">
        <v>31.4</v>
      </c>
      <c r="H138" s="22">
        <v>17.519100000000002</v>
      </c>
      <c r="I138" s="24">
        <v>4.8860000000000001</v>
      </c>
      <c r="J138" s="24"/>
      <c r="K138" s="25">
        <f t="shared" si="27"/>
        <v>997.10069892065189</v>
      </c>
      <c r="L138" s="25">
        <f t="shared" si="28"/>
        <v>0.75937868713470669</v>
      </c>
      <c r="M138" s="25">
        <f t="shared" si="29"/>
        <v>-4.2033455460000002E-3</v>
      </c>
      <c r="N138" s="25">
        <f t="shared" si="30"/>
        <v>1020.6819589053092</v>
      </c>
      <c r="O138" s="121">
        <f t="shared" si="33"/>
        <v>1.0206549199250612</v>
      </c>
      <c r="P138" s="26">
        <f t="shared" si="31"/>
        <v>10.972832952620134</v>
      </c>
      <c r="Q138" s="120">
        <f t="shared" si="34"/>
        <v>10.972470841196404</v>
      </c>
      <c r="R138" s="4">
        <f t="shared" si="35"/>
        <v>20.081159674164578</v>
      </c>
      <c r="S138" s="27">
        <f t="shared" si="32"/>
        <v>21.593</v>
      </c>
      <c r="T138" s="28">
        <f t="shared" si="18"/>
        <v>49</v>
      </c>
      <c r="U138" s="29">
        <f t="shared" si="19"/>
        <v>0.49600000000000044</v>
      </c>
      <c r="V138" s="29">
        <f t="shared" si="20"/>
        <v>11.298405466970399</v>
      </c>
      <c r="W138" s="29">
        <f t="shared" si="21"/>
        <v>2.3057970340755913</v>
      </c>
      <c r="X138" s="30">
        <f t="shared" si="22"/>
        <v>1.1069267531393354</v>
      </c>
      <c r="Y138" s="30">
        <f t="shared" si="23"/>
        <v>11.219716980459314</v>
      </c>
      <c r="Z138" s="30">
        <f t="shared" si="24"/>
        <v>2.2897381592774111</v>
      </c>
      <c r="AA138" s="31">
        <f t="shared" si="25"/>
        <v>1.1974737291705679</v>
      </c>
      <c r="AB138" s="32">
        <f t="shared" si="26"/>
        <v>-1.6058874798180245E-2</v>
      </c>
    </row>
    <row r="139" spans="1:28" s="15" customFormat="1" x14ac:dyDescent="0.2">
      <c r="A139" s="21">
        <v>273</v>
      </c>
      <c r="B139" s="22" t="s">
        <v>31</v>
      </c>
      <c r="C139" s="22" t="s">
        <v>27</v>
      </c>
      <c r="D139" s="22" t="s">
        <v>28</v>
      </c>
      <c r="E139" s="23">
        <v>43026</v>
      </c>
      <c r="F139" s="22">
        <v>24.9</v>
      </c>
      <c r="G139" s="22">
        <v>31.4</v>
      </c>
      <c r="H139" s="22">
        <v>17.519100000000002</v>
      </c>
      <c r="I139" s="24">
        <v>4.6050000000000004</v>
      </c>
      <c r="J139" s="24"/>
      <c r="K139" s="25">
        <f t="shared" si="27"/>
        <v>997.10069892065189</v>
      </c>
      <c r="L139" s="25">
        <f t="shared" si="28"/>
        <v>0.75937868713470669</v>
      </c>
      <c r="M139" s="25">
        <f t="shared" si="29"/>
        <v>-4.2033455460000002E-3</v>
      </c>
      <c r="N139" s="25">
        <f t="shared" si="30"/>
        <v>1020.6819589053092</v>
      </c>
      <c r="O139" s="121">
        <f t="shared" si="33"/>
        <v>1.0206549199250612</v>
      </c>
      <c r="P139" s="26">
        <f t="shared" si="31"/>
        <v>10.34177154048623</v>
      </c>
      <c r="Q139" s="120">
        <f t="shared" si="34"/>
        <v>10.341430254545527</v>
      </c>
      <c r="R139" s="4">
        <f t="shared" si="35"/>
        <v>20.081159674164578</v>
      </c>
      <c r="S139" s="27">
        <f t="shared" si="32"/>
        <v>20.047499999999999</v>
      </c>
      <c r="T139" s="28">
        <f t="shared" si="18"/>
        <v>49</v>
      </c>
      <c r="U139" s="29">
        <f t="shared" si="19"/>
        <v>0.7020000000000004</v>
      </c>
      <c r="V139" s="29">
        <f t="shared" si="20"/>
        <v>17.986164488854737</v>
      </c>
      <c r="W139" s="29">
        <f t="shared" si="21"/>
        <v>3.6706458140519875</v>
      </c>
      <c r="X139" s="30">
        <f t="shared" si="22"/>
        <v>1.5703291950252805</v>
      </c>
      <c r="Y139" s="30">
        <f t="shared" si="23"/>
        <v>17.902747725838903</v>
      </c>
      <c r="Z139" s="30">
        <f t="shared" si="24"/>
        <v>3.6536219848650817</v>
      </c>
      <c r="AA139" s="31">
        <f t="shared" si="25"/>
        <v>1.9798927867267577</v>
      </c>
      <c r="AB139" s="32">
        <f t="shared" si="26"/>
        <v>-1.7023829186905814E-2</v>
      </c>
    </row>
    <row r="140" spans="1:28" s="15" customFormat="1" x14ac:dyDescent="0.2">
      <c r="A140" s="21">
        <v>105</v>
      </c>
      <c r="B140" s="22" t="s">
        <v>32</v>
      </c>
      <c r="C140" s="22" t="s">
        <v>27</v>
      </c>
      <c r="D140" s="22" t="s">
        <v>28</v>
      </c>
      <c r="E140" s="23">
        <v>43026</v>
      </c>
      <c r="F140" s="22">
        <v>24.9</v>
      </c>
      <c r="G140" s="22">
        <v>31.4</v>
      </c>
      <c r="H140" s="22">
        <v>17.519100000000002</v>
      </c>
      <c r="I140" s="24">
        <v>3.359</v>
      </c>
      <c r="J140" s="24"/>
      <c r="K140" s="25">
        <f t="shared" si="27"/>
        <v>997.10069892065189</v>
      </c>
      <c r="L140" s="25">
        <f t="shared" si="28"/>
        <v>0.75937868713470669</v>
      </c>
      <c r="M140" s="25">
        <f t="shared" si="29"/>
        <v>-4.2033455460000002E-3</v>
      </c>
      <c r="N140" s="25">
        <f t="shared" si="30"/>
        <v>1020.6819589053092</v>
      </c>
      <c r="O140" s="121">
        <f t="shared" si="33"/>
        <v>1.0206549199250612</v>
      </c>
      <c r="P140" s="26">
        <f t="shared" si="31"/>
        <v>7.5435419336575986</v>
      </c>
      <c r="Q140" s="120">
        <f t="shared" si="34"/>
        <v>7.5432929913177897</v>
      </c>
      <c r="R140" s="4">
        <f t="shared" si="35"/>
        <v>20.081159674164578</v>
      </c>
      <c r="S140" s="27">
        <f t="shared" si="32"/>
        <v>13.194499999999998</v>
      </c>
      <c r="T140" s="28">
        <f t="shared" si="18"/>
        <v>49</v>
      </c>
      <c r="U140" s="29">
        <f t="shared" si="19"/>
        <v>0.49199999999999999</v>
      </c>
      <c r="V140" s="29">
        <f t="shared" si="20"/>
        <v>17.160795256365539</v>
      </c>
      <c r="W140" s="29">
        <f t="shared" si="21"/>
        <v>3.5022031135439877</v>
      </c>
      <c r="X140" s="30">
        <f t="shared" si="22"/>
        <v>1.1017406394679838</v>
      </c>
      <c r="Y140" s="30">
        <f t="shared" si="23"/>
        <v>17.102990128890401</v>
      </c>
      <c r="Z140" s="30">
        <f t="shared" si="24"/>
        <v>3.4904061487531428</v>
      </c>
      <c r="AA140" s="31">
        <f t="shared" si="25"/>
        <v>2.1437291172508353</v>
      </c>
      <c r="AB140" s="32">
        <f t="shared" si="26"/>
        <v>-1.179696479084491E-2</v>
      </c>
    </row>
    <row r="141" spans="1:28" s="15" customFormat="1" x14ac:dyDescent="0.2">
      <c r="A141" s="21">
        <v>204</v>
      </c>
      <c r="B141" s="22" t="s">
        <v>32</v>
      </c>
      <c r="C141" s="22" t="s">
        <v>27</v>
      </c>
      <c r="D141" s="22" t="s">
        <v>28</v>
      </c>
      <c r="E141" s="23">
        <v>43026</v>
      </c>
      <c r="F141" s="22">
        <v>24.9</v>
      </c>
      <c r="G141" s="22">
        <v>31.4</v>
      </c>
      <c r="H141" s="22">
        <v>17.519100000000002</v>
      </c>
      <c r="I141" s="24">
        <v>3.7650000000000001</v>
      </c>
      <c r="J141" s="24"/>
      <c r="K141" s="25">
        <f t="shared" si="27"/>
        <v>997.10069892065189</v>
      </c>
      <c r="L141" s="25">
        <f t="shared" si="28"/>
        <v>0.75937868713470669</v>
      </c>
      <c r="M141" s="25">
        <f t="shared" si="29"/>
        <v>-4.2033455460000002E-3</v>
      </c>
      <c r="N141" s="25">
        <f t="shared" si="30"/>
        <v>1020.6819589053092</v>
      </c>
      <c r="O141" s="121">
        <f t="shared" si="33"/>
        <v>1.0206549199250612</v>
      </c>
      <c r="P141" s="26">
        <f t="shared" si="31"/>
        <v>8.4553246145343444</v>
      </c>
      <c r="Q141" s="120">
        <f t="shared" si="34"/>
        <v>8.4550455827066031</v>
      </c>
      <c r="R141" s="4">
        <f t="shared" si="35"/>
        <v>20.081159674164578</v>
      </c>
      <c r="S141" s="27">
        <f t="shared" si="32"/>
        <v>15.427499999999998</v>
      </c>
      <c r="T141" s="28">
        <f t="shared" si="18"/>
        <v>49</v>
      </c>
      <c r="U141" s="29">
        <f t="shared" si="19"/>
        <v>0.66000000000000014</v>
      </c>
      <c r="V141" s="29">
        <f t="shared" si="20"/>
        <v>21.256038647343001</v>
      </c>
      <c r="W141" s="29">
        <f t="shared" si="21"/>
        <v>4.3379670708863269</v>
      </c>
      <c r="X141" s="30">
        <f t="shared" si="22"/>
        <v>1.4760849369569353</v>
      </c>
      <c r="Y141" s="30">
        <f t="shared" si="23"/>
        <v>21.149652471446643</v>
      </c>
      <c r="Z141" s="30">
        <f t="shared" si="24"/>
        <v>4.3162556064176822</v>
      </c>
      <c r="AA141" s="31">
        <f t="shared" si="25"/>
        <v>2.5534377950308316</v>
      </c>
      <c r="AB141" s="32">
        <f t="shared" si="26"/>
        <v>-2.1711464468644692E-2</v>
      </c>
    </row>
    <row r="142" spans="1:28" s="15" customFormat="1" x14ac:dyDescent="0.2">
      <c r="A142" s="21">
        <v>143</v>
      </c>
      <c r="B142" s="22" t="s">
        <v>33</v>
      </c>
      <c r="C142" s="22" t="s">
        <v>27</v>
      </c>
      <c r="D142" s="22" t="s">
        <v>28</v>
      </c>
      <c r="E142" s="23">
        <v>43026</v>
      </c>
      <c r="F142" s="22">
        <v>24.9</v>
      </c>
      <c r="G142" s="22">
        <v>31.4</v>
      </c>
      <c r="H142" s="22">
        <v>17.519100000000002</v>
      </c>
      <c r="I142" s="24">
        <v>4.3819999999999997</v>
      </c>
      <c r="J142" s="24"/>
      <c r="K142" s="25">
        <f t="shared" si="27"/>
        <v>997.10069892065189</v>
      </c>
      <c r="L142" s="25">
        <f t="shared" si="28"/>
        <v>0.75937868713470669</v>
      </c>
      <c r="M142" s="25">
        <f t="shared" si="29"/>
        <v>-4.2033455460000002E-3</v>
      </c>
      <c r="N142" s="25">
        <f t="shared" si="30"/>
        <v>1020.6819589053092</v>
      </c>
      <c r="O142" s="121">
        <f t="shared" si="33"/>
        <v>1.0206549199250612</v>
      </c>
      <c r="P142" s="26">
        <f t="shared" si="31"/>
        <v>9.8409647970490006</v>
      </c>
      <c r="Q142" s="120">
        <f t="shared" si="34"/>
        <v>9.8406400380930492</v>
      </c>
      <c r="R142" s="4">
        <f t="shared" si="35"/>
        <v>20.081159674164578</v>
      </c>
      <c r="S142" s="27">
        <f t="shared" si="32"/>
        <v>18.820999999999998</v>
      </c>
      <c r="T142" s="28">
        <f t="shared" si="18"/>
        <v>49</v>
      </c>
      <c r="U142" s="29">
        <f t="shared" si="19"/>
        <v>0.6859999999999995</v>
      </c>
      <c r="V142" s="29">
        <f t="shared" si="20"/>
        <v>18.560606060606048</v>
      </c>
      <c r="W142" s="29">
        <f t="shared" si="21"/>
        <v>3.787878787878785</v>
      </c>
      <c r="X142" s="30">
        <f t="shared" si="22"/>
        <v>1.5362031826175642</v>
      </c>
      <c r="Y142" s="30">
        <f t="shared" si="23"/>
        <v>18.497860070396928</v>
      </c>
      <c r="Z142" s="30">
        <f t="shared" si="24"/>
        <v>3.7750734837544755</v>
      </c>
      <c r="AA142" s="31">
        <f t="shared" si="25"/>
        <v>2.0834054598313481</v>
      </c>
      <c r="AB142" s="32">
        <f t="shared" si="26"/>
        <v>-1.2805304124309469E-2</v>
      </c>
    </row>
    <row r="143" spans="1:28" s="15" customFormat="1" x14ac:dyDescent="0.2">
      <c r="A143" s="21">
        <v>177</v>
      </c>
      <c r="B143" s="22" t="s">
        <v>26</v>
      </c>
      <c r="C143" s="22" t="s">
        <v>34</v>
      </c>
      <c r="D143" s="22" t="s">
        <v>28</v>
      </c>
      <c r="E143" s="23">
        <v>43026</v>
      </c>
      <c r="F143" s="22">
        <v>24.9</v>
      </c>
      <c r="G143" s="22">
        <v>31.5</v>
      </c>
      <c r="H143" s="22">
        <v>17.521999999999998</v>
      </c>
      <c r="I143" s="24">
        <v>4.5469999999999997</v>
      </c>
      <c r="J143" s="24"/>
      <c r="K143" s="25">
        <f t="shared" si="27"/>
        <v>997.10069892065189</v>
      </c>
      <c r="L143" s="25">
        <f t="shared" si="28"/>
        <v>0.75937868713470669</v>
      </c>
      <c r="M143" s="25">
        <f t="shared" si="29"/>
        <v>-4.2033455460000002E-3</v>
      </c>
      <c r="N143" s="25">
        <f t="shared" si="30"/>
        <v>1020.7573998518337</v>
      </c>
      <c r="O143" s="121">
        <f t="shared" si="33"/>
        <v>1.0207303610852156</v>
      </c>
      <c r="P143" s="26">
        <f t="shared" si="31"/>
        <v>10.21245721168169</v>
      </c>
      <c r="Q143" s="120">
        <f t="shared" si="34"/>
        <v>10.212120164836513</v>
      </c>
      <c r="R143" s="4">
        <f t="shared" si="35"/>
        <v>20.084700881013092</v>
      </c>
      <c r="S143" s="27">
        <f t="shared" si="32"/>
        <v>19.728499999999997</v>
      </c>
      <c r="T143" s="28">
        <f t="shared" si="18"/>
        <v>49</v>
      </c>
      <c r="U143" s="29">
        <f t="shared" si="19"/>
        <v>0.75399999999999956</v>
      </c>
      <c r="V143" s="29">
        <f t="shared" si="20"/>
        <v>19.87872396519904</v>
      </c>
      <c r="W143" s="29">
        <f t="shared" si="21"/>
        <v>4.0568824418773541</v>
      </c>
      <c r="X143" s="30">
        <f t="shared" si="22"/>
        <v>1.6899181699130104</v>
      </c>
      <c r="Y143" s="30">
        <f t="shared" si="23"/>
        <v>19.828811128124819</v>
      </c>
      <c r="Z143" s="30">
        <f t="shared" si="24"/>
        <v>4.0466961485969017</v>
      </c>
      <c r="AA143" s="31">
        <f t="shared" si="25"/>
        <v>2.2134021703040174</v>
      </c>
      <c r="AB143" s="32">
        <f t="shared" si="26"/>
        <v>-1.0186293280452396E-2</v>
      </c>
    </row>
    <row r="144" spans="1:28" s="15" customFormat="1" x14ac:dyDescent="0.2">
      <c r="A144" s="21">
        <v>183</v>
      </c>
      <c r="B144" s="22" t="s">
        <v>26</v>
      </c>
      <c r="C144" s="22" t="s">
        <v>34</v>
      </c>
      <c r="D144" s="22" t="s">
        <v>28</v>
      </c>
      <c r="E144" s="23">
        <v>43026</v>
      </c>
      <c r="F144" s="22">
        <v>24.9</v>
      </c>
      <c r="G144" s="22">
        <v>31.5</v>
      </c>
      <c r="H144" s="22">
        <v>17.521999999999998</v>
      </c>
      <c r="I144" s="24">
        <v>3.4460000000000002</v>
      </c>
      <c r="J144" s="24"/>
      <c r="K144" s="25">
        <f t="shared" si="27"/>
        <v>997.10069892065189</v>
      </c>
      <c r="L144" s="25">
        <f t="shared" si="28"/>
        <v>0.75937868713470669</v>
      </c>
      <c r="M144" s="25">
        <f t="shared" si="29"/>
        <v>-4.2033455460000002E-3</v>
      </c>
      <c r="N144" s="25">
        <f t="shared" si="30"/>
        <v>1020.7573998518337</v>
      </c>
      <c r="O144" s="121">
        <f t="shared" si="33"/>
        <v>1.0207303610852156</v>
      </c>
      <c r="P144" s="26">
        <f t="shared" si="31"/>
        <v>7.7396365848812634</v>
      </c>
      <c r="Q144" s="120">
        <f t="shared" si="34"/>
        <v>7.7393811497749345</v>
      </c>
      <c r="R144" s="4">
        <f t="shared" si="35"/>
        <v>20.084700881013092</v>
      </c>
      <c r="S144" s="27">
        <f t="shared" si="32"/>
        <v>13.672999999999998</v>
      </c>
      <c r="T144" s="28">
        <f t="shared" si="18"/>
        <v>49</v>
      </c>
      <c r="U144" s="29">
        <f t="shared" si="19"/>
        <v>0.52500000000000036</v>
      </c>
      <c r="V144" s="29">
        <f t="shared" si="20"/>
        <v>17.973296816158861</v>
      </c>
      <c r="W144" s="29">
        <f t="shared" si="21"/>
        <v>3.6680197583997676</v>
      </c>
      <c r="X144" s="30">
        <f t="shared" si="22"/>
        <v>1.177010802894686</v>
      </c>
      <c r="Y144" s="30">
        <f t="shared" si="23"/>
        <v>17.93505895346652</v>
      </c>
      <c r="Z144" s="30">
        <f t="shared" si="24"/>
        <v>3.6602161129523512</v>
      </c>
      <c r="AA144" s="31">
        <f t="shared" si="25"/>
        <v>2.2271223986374111</v>
      </c>
      <c r="AB144" s="32">
        <f t="shared" si="26"/>
        <v>-7.8036454474164074E-3</v>
      </c>
    </row>
    <row r="145" spans="1:28" s="15" customFormat="1" x14ac:dyDescent="0.2">
      <c r="A145" s="21">
        <v>190</v>
      </c>
      <c r="B145" s="22" t="s">
        <v>26</v>
      </c>
      <c r="C145" s="22" t="s">
        <v>34</v>
      </c>
      <c r="D145" s="22" t="s">
        <v>28</v>
      </c>
      <c r="E145" s="23">
        <v>43026</v>
      </c>
      <c r="F145" s="22">
        <v>24.9</v>
      </c>
      <c r="G145" s="22">
        <v>31.5</v>
      </c>
      <c r="H145" s="22">
        <v>17.521999999999998</v>
      </c>
      <c r="I145" s="24">
        <v>3.7149999999999999</v>
      </c>
      <c r="J145" s="24"/>
      <c r="K145" s="25">
        <f t="shared" si="27"/>
        <v>997.10069892065189</v>
      </c>
      <c r="L145" s="25">
        <f t="shared" si="28"/>
        <v>0.75937868713470669</v>
      </c>
      <c r="M145" s="25">
        <f t="shared" si="29"/>
        <v>-4.2033455460000002E-3</v>
      </c>
      <c r="N145" s="25">
        <f t="shared" si="30"/>
        <v>1020.7573998518337</v>
      </c>
      <c r="O145" s="121">
        <f t="shared" si="33"/>
        <v>1.0207303610852156</v>
      </c>
      <c r="P145" s="26">
        <f t="shared" si="31"/>
        <v>8.3438043856163358</v>
      </c>
      <c r="Q145" s="120">
        <f t="shared" si="34"/>
        <v>8.3435290108571909</v>
      </c>
      <c r="R145" s="4">
        <f t="shared" si="35"/>
        <v>20.084700881013092</v>
      </c>
      <c r="S145" s="27">
        <f t="shared" si="32"/>
        <v>15.152499999999996</v>
      </c>
      <c r="T145" s="28">
        <f t="shared" si="18"/>
        <v>49</v>
      </c>
      <c r="U145" s="29">
        <f t="shared" si="19"/>
        <v>0.45500000000000007</v>
      </c>
      <c r="V145" s="29">
        <f t="shared" si="20"/>
        <v>13.95705521472393</v>
      </c>
      <c r="W145" s="29">
        <f t="shared" si="21"/>
        <v>2.8483786152497816</v>
      </c>
      <c r="X145" s="30">
        <f t="shared" si="22"/>
        <v>1.0161646597218583</v>
      </c>
      <c r="Y145" s="30">
        <f t="shared" si="23"/>
        <v>13.867557600176857</v>
      </c>
      <c r="Z145" s="30">
        <f t="shared" si="24"/>
        <v>2.8301137959544609</v>
      </c>
      <c r="AA145" s="31">
        <f t="shared" si="25"/>
        <v>1.6393718798448955</v>
      </c>
      <c r="AB145" s="32">
        <f t="shared" si="26"/>
        <v>-1.8264819295320756E-2</v>
      </c>
    </row>
    <row r="146" spans="1:28" s="15" customFormat="1" x14ac:dyDescent="0.2">
      <c r="A146" s="21">
        <v>282</v>
      </c>
      <c r="B146" s="22" t="s">
        <v>26</v>
      </c>
      <c r="C146" s="22" t="s">
        <v>34</v>
      </c>
      <c r="D146" s="22" t="s">
        <v>28</v>
      </c>
      <c r="E146" s="23">
        <v>43026</v>
      </c>
      <c r="F146" s="22">
        <v>24.9</v>
      </c>
      <c r="G146" s="22">
        <v>31.5</v>
      </c>
      <c r="H146" s="22">
        <v>17.521999999999998</v>
      </c>
      <c r="I146" s="24">
        <v>1.63</v>
      </c>
      <c r="J146" s="24"/>
      <c r="K146" s="25">
        <f t="shared" si="27"/>
        <v>997.10069892065189</v>
      </c>
      <c r="L146" s="25">
        <f t="shared" si="28"/>
        <v>0.75937868713470669</v>
      </c>
      <c r="M146" s="25">
        <f t="shared" si="29"/>
        <v>-4.2033455460000002E-3</v>
      </c>
      <c r="N146" s="25">
        <f t="shared" si="30"/>
        <v>1020.7573998518337</v>
      </c>
      <c r="O146" s="121">
        <f t="shared" si="33"/>
        <v>1.0207303610852156</v>
      </c>
      <c r="P146" s="26">
        <f t="shared" si="31"/>
        <v>3.6609424356809224</v>
      </c>
      <c r="Q146" s="120">
        <f t="shared" si="34"/>
        <v>3.660821611762374</v>
      </c>
      <c r="R146" s="4">
        <f t="shared" si="35"/>
        <v>20.084700881013092</v>
      </c>
      <c r="S146" s="27">
        <f t="shared" si="32"/>
        <v>3.6849999999999996</v>
      </c>
      <c r="T146" s="28">
        <f t="shared" si="18"/>
        <v>49</v>
      </c>
      <c r="U146" s="29">
        <f t="shared" si="19"/>
        <v>0.18799999999999994</v>
      </c>
      <c r="V146" s="29">
        <f t="shared" si="20"/>
        <v>13.037447988904297</v>
      </c>
      <c r="W146" s="29">
        <f t="shared" si="21"/>
        <v>2.6607036712049585</v>
      </c>
      <c r="X146" s="30">
        <f t="shared" si="22"/>
        <v>0.42234394755414062</v>
      </c>
      <c r="Y146" s="30">
        <f t="shared" si="23"/>
        <v>13.040948086109497</v>
      </c>
      <c r="Z146" s="30">
        <f t="shared" si="24"/>
        <v>2.6614179767570398</v>
      </c>
      <c r="AA146" s="31">
        <f t="shared" si="25"/>
        <v>3.2513256264801162</v>
      </c>
      <c r="AB146" s="32">
        <f t="shared" si="26"/>
        <v>7.1430555208129576E-4</v>
      </c>
    </row>
    <row r="147" spans="1:28" s="15" customFormat="1" x14ac:dyDescent="0.2">
      <c r="A147" s="21">
        <v>288</v>
      </c>
      <c r="B147" s="22" t="s">
        <v>26</v>
      </c>
      <c r="C147" s="22" t="s">
        <v>34</v>
      </c>
      <c r="D147" s="22" t="s">
        <v>28</v>
      </c>
      <c r="E147" s="23">
        <v>43026</v>
      </c>
      <c r="F147" s="22">
        <v>24.9</v>
      </c>
      <c r="G147" s="22">
        <v>31.5</v>
      </c>
      <c r="H147" s="22">
        <v>17.521999999999998</v>
      </c>
      <c r="I147" s="24">
        <v>5.8460000000000001</v>
      </c>
      <c r="J147" s="24"/>
      <c r="K147" s="25">
        <f t="shared" si="27"/>
        <v>997.10069892065189</v>
      </c>
      <c r="L147" s="25">
        <f t="shared" si="28"/>
        <v>0.75937868713470669</v>
      </c>
      <c r="M147" s="25">
        <f t="shared" si="29"/>
        <v>-4.2033455460000002E-3</v>
      </c>
      <c r="N147" s="25">
        <f t="shared" si="30"/>
        <v>1020.7573998518337</v>
      </c>
      <c r="O147" s="121">
        <f t="shared" si="33"/>
        <v>1.0207303610852156</v>
      </c>
      <c r="P147" s="26">
        <f t="shared" si="31"/>
        <v>13.129981275454401</v>
      </c>
      <c r="Q147" s="120">
        <f t="shared" si="34"/>
        <v>13.129547940099902</v>
      </c>
      <c r="R147" s="4">
        <f t="shared" si="35"/>
        <v>20.084700881013092</v>
      </c>
      <c r="S147" s="27">
        <f t="shared" si="32"/>
        <v>26.872999999999998</v>
      </c>
      <c r="T147" s="28">
        <f t="shared" si="18"/>
        <v>49</v>
      </c>
      <c r="U147" s="29">
        <f t="shared" si="19"/>
        <v>0.74300000000000033</v>
      </c>
      <c r="V147" s="29">
        <f t="shared" si="20"/>
        <v>14.560062708210864</v>
      </c>
      <c r="W147" s="29">
        <f t="shared" si="21"/>
        <v>2.9714413690226253</v>
      </c>
      <c r="X147" s="30">
        <f t="shared" si="22"/>
        <v>1.6691157519377811</v>
      </c>
      <c r="Y147" s="30">
        <f t="shared" si="23"/>
        <v>14.563609951734554</v>
      </c>
      <c r="Z147" s="30">
        <f t="shared" si="24"/>
        <v>2.9721652962723577</v>
      </c>
      <c r="AA147" s="31">
        <f t="shared" si="25"/>
        <v>1.4949021031856771</v>
      </c>
      <c r="AB147" s="32">
        <f t="shared" si="26"/>
        <v>7.23927249732359E-4</v>
      </c>
    </row>
    <row r="148" spans="1:28" s="15" customFormat="1" x14ac:dyDescent="0.2">
      <c r="A148" s="21">
        <v>117</v>
      </c>
      <c r="B148" s="22" t="s">
        <v>29</v>
      </c>
      <c r="C148" s="22" t="s">
        <v>34</v>
      </c>
      <c r="D148" s="22" t="s">
        <v>28</v>
      </c>
      <c r="E148" s="23">
        <v>43026</v>
      </c>
      <c r="F148" s="22">
        <v>24.9</v>
      </c>
      <c r="G148" s="22">
        <v>31.5</v>
      </c>
      <c r="H148" s="22">
        <v>17.521999999999998</v>
      </c>
      <c r="I148" s="24">
        <v>2.6760000000000002</v>
      </c>
      <c r="J148" s="24"/>
      <c r="K148" s="25">
        <f t="shared" si="27"/>
        <v>997.10069892065189</v>
      </c>
      <c r="L148" s="25">
        <f t="shared" si="28"/>
        <v>0.75937868713470669</v>
      </c>
      <c r="M148" s="25">
        <f t="shared" si="29"/>
        <v>-4.2033455460000002E-3</v>
      </c>
      <c r="N148" s="25">
        <f t="shared" si="30"/>
        <v>1020.7573998518337</v>
      </c>
      <c r="O148" s="121">
        <f t="shared" si="33"/>
        <v>1.0207303610852156</v>
      </c>
      <c r="P148" s="26">
        <f t="shared" si="31"/>
        <v>6.0102343299890491</v>
      </c>
      <c r="Q148" s="120">
        <f t="shared" si="34"/>
        <v>6.0100359712123401</v>
      </c>
      <c r="R148" s="4">
        <f t="shared" si="35"/>
        <v>20.084700881013092</v>
      </c>
      <c r="S148" s="27">
        <f t="shared" si="32"/>
        <v>9.4379999999999988</v>
      </c>
      <c r="T148" s="28">
        <f t="shared" si="18"/>
        <v>49</v>
      </c>
      <c r="U148" s="29">
        <f t="shared" si="19"/>
        <v>0.29000000000000004</v>
      </c>
      <c r="V148" s="29">
        <f t="shared" si="20"/>
        <v>12.154233025984913</v>
      </c>
      <c r="W148" s="29">
        <f t="shared" si="21"/>
        <v>2.480455719588758</v>
      </c>
      <c r="X148" s="30">
        <f t="shared" si="22"/>
        <v>0.64997835744217092</v>
      </c>
      <c r="Y148" s="30">
        <f t="shared" si="23"/>
        <v>12.125882808043203</v>
      </c>
      <c r="Z148" s="30">
        <f t="shared" si="24"/>
        <v>2.4746699608251435</v>
      </c>
      <c r="AA148" s="31">
        <f t="shared" si="25"/>
        <v>1.6912998135401407</v>
      </c>
      <c r="AB148" s="32">
        <f t="shared" si="26"/>
        <v>-5.7857587636145347E-3</v>
      </c>
    </row>
    <row r="149" spans="1:28" s="15" customFormat="1" x14ac:dyDescent="0.2">
      <c r="A149" s="21">
        <v>123</v>
      </c>
      <c r="B149" s="22" t="s">
        <v>29</v>
      </c>
      <c r="C149" s="22" t="s">
        <v>34</v>
      </c>
      <c r="D149" s="22" t="s">
        <v>28</v>
      </c>
      <c r="E149" s="23">
        <v>43026</v>
      </c>
      <c r="F149" s="22">
        <v>24.9</v>
      </c>
      <c r="G149" s="22">
        <v>31.5</v>
      </c>
      <c r="H149" s="22">
        <v>17.521999999999998</v>
      </c>
      <c r="I149" s="24">
        <v>4.6909999999999998</v>
      </c>
      <c r="J149" s="24"/>
      <c r="K149" s="25">
        <f t="shared" si="27"/>
        <v>997.10069892065189</v>
      </c>
      <c r="L149" s="25">
        <f t="shared" si="28"/>
        <v>0.75937868713470669</v>
      </c>
      <c r="M149" s="25">
        <f t="shared" si="29"/>
        <v>-4.2033455460000002E-3</v>
      </c>
      <c r="N149" s="25">
        <f t="shared" si="30"/>
        <v>1020.7573998518337</v>
      </c>
      <c r="O149" s="121">
        <f t="shared" si="33"/>
        <v>1.0207303610852156</v>
      </c>
      <c r="P149" s="26">
        <f t="shared" si="31"/>
        <v>10.535877893116078</v>
      </c>
      <c r="Q149" s="120">
        <f t="shared" si="34"/>
        <v>10.535530172256012</v>
      </c>
      <c r="R149" s="4">
        <f t="shared" si="35"/>
        <v>20.084700881013092</v>
      </c>
      <c r="S149" s="27">
        <f t="shared" si="32"/>
        <v>20.520499999999998</v>
      </c>
      <c r="T149" s="28">
        <f t="shared" si="18"/>
        <v>49</v>
      </c>
      <c r="U149" s="29">
        <f t="shared" si="19"/>
        <v>0.6899999999999995</v>
      </c>
      <c r="V149" s="29">
        <f t="shared" si="20"/>
        <v>17.245688577855521</v>
      </c>
      <c r="W149" s="29">
        <f t="shared" si="21"/>
        <v>3.5195282811950044</v>
      </c>
      <c r="X149" s="30">
        <f t="shared" si="22"/>
        <v>1.5474520145913253</v>
      </c>
      <c r="Y149" s="30">
        <f t="shared" si="23"/>
        <v>17.216051347639354</v>
      </c>
      <c r="Z149" s="30">
        <f t="shared" si="24"/>
        <v>3.5134798668651741</v>
      </c>
      <c r="AA149" s="31">
        <f t="shared" si="25"/>
        <v>1.8881739475057029</v>
      </c>
      <c r="AB149" s="32">
        <f t="shared" si="26"/>
        <v>-6.0484143298302762E-3</v>
      </c>
    </row>
    <row r="150" spans="1:28" s="15" customFormat="1" x14ac:dyDescent="0.2">
      <c r="A150" s="21">
        <v>130</v>
      </c>
      <c r="B150" s="22" t="s">
        <v>29</v>
      </c>
      <c r="C150" s="22" t="s">
        <v>34</v>
      </c>
      <c r="D150" s="22" t="s">
        <v>28</v>
      </c>
      <c r="E150" s="23">
        <v>43026</v>
      </c>
      <c r="F150" s="22">
        <v>24.9</v>
      </c>
      <c r="G150" s="22">
        <v>31.5</v>
      </c>
      <c r="H150" s="22">
        <v>17.521999999999998</v>
      </c>
      <c r="I150" s="24">
        <v>4.3090000000000002</v>
      </c>
      <c r="J150" s="24"/>
      <c r="K150" s="25">
        <f t="shared" si="27"/>
        <v>997.10069892065189</v>
      </c>
      <c r="L150" s="25">
        <f t="shared" si="28"/>
        <v>0.75937868713470669</v>
      </c>
      <c r="M150" s="25">
        <f t="shared" si="29"/>
        <v>-4.2033455460000002E-3</v>
      </c>
      <c r="N150" s="25">
        <f t="shared" si="30"/>
        <v>1020.7573998518337</v>
      </c>
      <c r="O150" s="121">
        <f t="shared" si="33"/>
        <v>1.0207303610852156</v>
      </c>
      <c r="P150" s="26">
        <f t="shared" si="31"/>
        <v>9.6779146965331879</v>
      </c>
      <c r="Q150" s="120">
        <f t="shared" si="34"/>
        <v>9.6775952914626213</v>
      </c>
      <c r="R150" s="4">
        <f t="shared" si="35"/>
        <v>20.084700881013092</v>
      </c>
      <c r="S150" s="27">
        <f t="shared" si="32"/>
        <v>18.419499999999999</v>
      </c>
      <c r="T150" s="28">
        <f t="shared" si="18"/>
        <v>49</v>
      </c>
      <c r="U150" s="29">
        <f t="shared" si="19"/>
        <v>0.54600000000000026</v>
      </c>
      <c r="V150" s="29">
        <f t="shared" si="20"/>
        <v>14.509699707680049</v>
      </c>
      <c r="W150" s="29">
        <f t="shared" si="21"/>
        <v>2.9611632056489898</v>
      </c>
      <c r="X150" s="30">
        <f t="shared" si="22"/>
        <v>1.2221301443734021</v>
      </c>
      <c r="Y150" s="30">
        <f t="shared" si="23"/>
        <v>14.453184525157328</v>
      </c>
      <c r="Z150" s="30">
        <f t="shared" si="24"/>
        <v>2.949629494930067</v>
      </c>
      <c r="AA150" s="31">
        <f t="shared" si="25"/>
        <v>1.6178400751029438</v>
      </c>
      <c r="AB150" s="32">
        <f t="shared" si="26"/>
        <v>-1.153371071892284E-2</v>
      </c>
    </row>
    <row r="151" spans="1:28" s="15" customFormat="1" x14ac:dyDescent="0.2">
      <c r="A151" s="21">
        <v>221</v>
      </c>
      <c r="B151" s="22" t="s">
        <v>29</v>
      </c>
      <c r="C151" s="22" t="s">
        <v>34</v>
      </c>
      <c r="D151" s="22" t="s">
        <v>28</v>
      </c>
      <c r="E151" s="23">
        <v>43026</v>
      </c>
      <c r="F151" s="22">
        <v>24.9</v>
      </c>
      <c r="G151" s="22">
        <v>31.5</v>
      </c>
      <c r="H151" s="22">
        <v>17.521999999999998</v>
      </c>
      <c r="I151" s="24">
        <v>4.1619999999999999</v>
      </c>
      <c r="J151" s="24"/>
      <c r="K151" s="25">
        <f t="shared" si="27"/>
        <v>997.10069892065189</v>
      </c>
      <c r="L151" s="25">
        <f t="shared" si="28"/>
        <v>0.75937868713470669</v>
      </c>
      <c r="M151" s="25">
        <f t="shared" si="29"/>
        <v>-4.2033455460000002E-3</v>
      </c>
      <c r="N151" s="25">
        <f t="shared" si="30"/>
        <v>1020.7573998518337</v>
      </c>
      <c r="O151" s="121">
        <f t="shared" si="33"/>
        <v>1.0207303610852156</v>
      </c>
      <c r="P151" s="26">
        <f t="shared" si="31"/>
        <v>9.3477560842355825</v>
      </c>
      <c r="Q151" s="120">
        <f t="shared" si="34"/>
        <v>9.3474475755552167</v>
      </c>
      <c r="R151" s="4">
        <f t="shared" si="35"/>
        <v>20.084700881013092</v>
      </c>
      <c r="S151" s="27">
        <f t="shared" si="32"/>
        <v>17.610999999999997</v>
      </c>
      <c r="T151" s="28">
        <f t="shared" si="18"/>
        <v>49</v>
      </c>
      <c r="U151" s="29">
        <f t="shared" si="19"/>
        <v>0.69399999999999995</v>
      </c>
      <c r="V151" s="29">
        <f t="shared" si="20"/>
        <v>20.011534025374857</v>
      </c>
      <c r="W151" s="29">
        <f t="shared" si="21"/>
        <v>4.0839865357907863</v>
      </c>
      <c r="X151" s="30">
        <f t="shared" si="22"/>
        <v>1.5530280185597674</v>
      </c>
      <c r="Y151" s="30">
        <f t="shared" si="23"/>
        <v>19.924082090798599</v>
      </c>
      <c r="Z151" s="30">
        <f t="shared" si="24"/>
        <v>4.0661392022037957</v>
      </c>
      <c r="AA151" s="31">
        <f t="shared" si="25"/>
        <v>2.2976982280964626</v>
      </c>
      <c r="AB151" s="32">
        <f t="shared" si="26"/>
        <v>-1.7847333586990644E-2</v>
      </c>
    </row>
    <row r="152" spans="1:28" s="15" customFormat="1" x14ac:dyDescent="0.2">
      <c r="A152" s="21">
        <v>227</v>
      </c>
      <c r="B152" s="22" t="s">
        <v>29</v>
      </c>
      <c r="C152" s="22" t="s">
        <v>34</v>
      </c>
      <c r="D152" s="22" t="s">
        <v>28</v>
      </c>
      <c r="E152" s="23">
        <v>43026</v>
      </c>
      <c r="F152" s="22">
        <v>24.9</v>
      </c>
      <c r="G152" s="22">
        <v>31.5</v>
      </c>
      <c r="H152" s="22">
        <v>17.521999999999998</v>
      </c>
      <c r="I152" s="24">
        <v>4.6020000000000003</v>
      </c>
      <c r="J152" s="24"/>
      <c r="K152" s="25">
        <f t="shared" si="27"/>
        <v>997.10069892065189</v>
      </c>
      <c r="L152" s="25">
        <f t="shared" si="28"/>
        <v>0.75937868713470669</v>
      </c>
      <c r="M152" s="25">
        <f t="shared" si="29"/>
        <v>-4.2033455460000002E-3</v>
      </c>
      <c r="N152" s="25">
        <f t="shared" si="30"/>
        <v>1020.7573998518337</v>
      </c>
      <c r="O152" s="121">
        <f t="shared" si="33"/>
        <v>1.0207303610852156</v>
      </c>
      <c r="P152" s="26">
        <f t="shared" si="31"/>
        <v>10.335985944173991</v>
      </c>
      <c r="Q152" s="120">
        <f t="shared" si="34"/>
        <v>10.335644820448127</v>
      </c>
      <c r="R152" s="4">
        <f t="shared" si="35"/>
        <v>20.084700881013092</v>
      </c>
      <c r="S152" s="27">
        <f t="shared" si="32"/>
        <v>20.030999999999999</v>
      </c>
      <c r="T152" s="28">
        <f t="shared" si="18"/>
        <v>49</v>
      </c>
      <c r="U152" s="29">
        <f t="shared" si="19"/>
        <v>0.53000000000000025</v>
      </c>
      <c r="V152" s="29">
        <f t="shared" si="20"/>
        <v>13.015717092337923</v>
      </c>
      <c r="W152" s="29">
        <f t="shared" si="21"/>
        <v>2.6562687943546783</v>
      </c>
      <c r="X152" s="30">
        <f t="shared" si="22"/>
        <v>1.1836985498741299</v>
      </c>
      <c r="Y152" s="30">
        <f t="shared" si="23"/>
        <v>12.933362982147495</v>
      </c>
      <c r="Z152" s="30">
        <f t="shared" si="24"/>
        <v>2.639461833091326</v>
      </c>
      <c r="AA152" s="31">
        <f t="shared" si="25"/>
        <v>1.4113760962104083</v>
      </c>
      <c r="AB152" s="32">
        <f t="shared" si="26"/>
        <v>-1.6806961263352349E-2</v>
      </c>
    </row>
    <row r="153" spans="1:28" s="15" customFormat="1" x14ac:dyDescent="0.2">
      <c r="A153" s="21">
        <v>150</v>
      </c>
      <c r="B153" s="22" t="s">
        <v>30</v>
      </c>
      <c r="C153" s="22" t="s">
        <v>34</v>
      </c>
      <c r="D153" s="22" t="s">
        <v>28</v>
      </c>
      <c r="E153" s="23">
        <v>43026</v>
      </c>
      <c r="F153" s="22">
        <v>24.9</v>
      </c>
      <c r="G153" s="22">
        <v>31.5</v>
      </c>
      <c r="H153" s="22">
        <v>17.521999999999998</v>
      </c>
      <c r="I153" s="24">
        <v>1.4450000000000001</v>
      </c>
      <c r="J153" s="24"/>
      <c r="K153" s="25">
        <f t="shared" si="27"/>
        <v>997.10069892065189</v>
      </c>
      <c r="L153" s="25">
        <f t="shared" si="28"/>
        <v>0.75937868713470669</v>
      </c>
      <c r="M153" s="25">
        <f t="shared" si="29"/>
        <v>-4.2033455460000002E-3</v>
      </c>
      <c r="N153" s="25">
        <f t="shared" si="30"/>
        <v>1020.7573998518337</v>
      </c>
      <c r="O153" s="121">
        <f t="shared" si="33"/>
        <v>1.0207303610852156</v>
      </c>
      <c r="P153" s="26">
        <f t="shared" si="31"/>
        <v>3.2454366991159098</v>
      </c>
      <c r="Q153" s="120">
        <f t="shared" si="34"/>
        <v>3.2453295883414914</v>
      </c>
      <c r="R153" s="4">
        <f t="shared" si="35"/>
        <v>20.084700881013092</v>
      </c>
      <c r="S153" s="27">
        <f t="shared" si="32"/>
        <v>2.6675000000000004</v>
      </c>
      <c r="T153" s="28">
        <f t="shared" si="18"/>
        <v>49</v>
      </c>
      <c r="U153" s="29">
        <f t="shared" si="19"/>
        <v>0.18800000000000017</v>
      </c>
      <c r="V153" s="29">
        <f t="shared" si="20"/>
        <v>14.956245027844087</v>
      </c>
      <c r="W153" s="29">
        <f t="shared" si="21"/>
        <v>3.0522949036416507</v>
      </c>
      <c r="X153" s="30">
        <f t="shared" si="22"/>
        <v>0.4210088448571665</v>
      </c>
      <c r="Y153" s="30">
        <f t="shared" si="23"/>
        <v>14.905986861103878</v>
      </c>
      <c r="Z153" s="30">
        <f t="shared" si="24"/>
        <v>3.0420381349191592</v>
      </c>
      <c r="AA153" s="31">
        <f t="shared" si="25"/>
        <v>5.2598819969286783</v>
      </c>
      <c r="AB153" s="32">
        <f t="shared" si="26"/>
        <v>-1.0256768722491483E-2</v>
      </c>
    </row>
    <row r="154" spans="1:28" s="15" customFormat="1" x14ac:dyDescent="0.2">
      <c r="A154" s="21">
        <v>158</v>
      </c>
      <c r="B154" s="22" t="s">
        <v>30</v>
      </c>
      <c r="C154" s="22" t="s">
        <v>34</v>
      </c>
      <c r="D154" s="22" t="s">
        <v>28</v>
      </c>
      <c r="E154" s="23">
        <v>43026</v>
      </c>
      <c r="F154" s="22">
        <v>24.9</v>
      </c>
      <c r="G154" s="22">
        <v>31.5</v>
      </c>
      <c r="H154" s="22">
        <v>17.521999999999998</v>
      </c>
      <c r="I154" s="24">
        <v>4.5960000000000001</v>
      </c>
      <c r="J154" s="24"/>
      <c r="K154" s="25">
        <f t="shared" si="27"/>
        <v>997.10069892065189</v>
      </c>
      <c r="L154" s="25">
        <f t="shared" si="28"/>
        <v>0.75937868713470669</v>
      </c>
      <c r="M154" s="25">
        <f t="shared" si="29"/>
        <v>-4.2033455460000002E-3</v>
      </c>
      <c r="N154" s="25">
        <f t="shared" si="30"/>
        <v>1020.7573998518337</v>
      </c>
      <c r="O154" s="121">
        <f t="shared" si="33"/>
        <v>1.0207303610852156</v>
      </c>
      <c r="P154" s="26">
        <f t="shared" si="31"/>
        <v>10.322510082447559</v>
      </c>
      <c r="Q154" s="120">
        <f t="shared" si="34"/>
        <v>10.322169403472314</v>
      </c>
      <c r="R154" s="4">
        <f t="shared" si="35"/>
        <v>20.084700881013092</v>
      </c>
      <c r="S154" s="27">
        <f t="shared" si="32"/>
        <v>19.997999999999998</v>
      </c>
      <c r="T154" s="28">
        <f t="shared" ref="T154:T185" si="36">E154-E34</f>
        <v>49</v>
      </c>
      <c r="U154" s="29">
        <f t="shared" si="19"/>
        <v>0.82200000000000006</v>
      </c>
      <c r="V154" s="29">
        <f t="shared" si="20"/>
        <v>21.78060413354531</v>
      </c>
      <c r="W154" s="29">
        <f t="shared" si="21"/>
        <v>4.4450212517439409</v>
      </c>
      <c r="X154" s="30">
        <f t="shared" si="22"/>
        <v>1.8424856417375377</v>
      </c>
      <c r="Y154" s="30">
        <f t="shared" si="23"/>
        <v>21.727362398772389</v>
      </c>
      <c r="Z154" s="30">
        <f t="shared" si="24"/>
        <v>4.4341555915862019</v>
      </c>
      <c r="AA154" s="31">
        <f t="shared" si="25"/>
        <v>2.4295243128876391</v>
      </c>
      <c r="AB154" s="32">
        <f t="shared" si="26"/>
        <v>-1.0865660157739043E-2</v>
      </c>
    </row>
    <row r="155" spans="1:28" s="15" customFormat="1" x14ac:dyDescent="0.2">
      <c r="A155" s="21">
        <v>249</v>
      </c>
      <c r="B155" s="22" t="s">
        <v>30</v>
      </c>
      <c r="C155" s="22" t="s">
        <v>34</v>
      </c>
      <c r="D155" s="22" t="s">
        <v>28</v>
      </c>
      <c r="E155" s="23">
        <v>43026</v>
      </c>
      <c r="F155" s="22">
        <v>24.9</v>
      </c>
      <c r="G155" s="22">
        <v>31.5</v>
      </c>
      <c r="H155" s="22">
        <v>17.521999999999998</v>
      </c>
      <c r="I155" s="24">
        <v>2.5750000000000002</v>
      </c>
      <c r="J155" s="24"/>
      <c r="K155" s="25">
        <f t="shared" si="27"/>
        <v>997.10069892065189</v>
      </c>
      <c r="L155" s="25">
        <f t="shared" si="28"/>
        <v>0.75937868713470669</v>
      </c>
      <c r="M155" s="25">
        <f t="shared" si="29"/>
        <v>-4.2033455460000002E-3</v>
      </c>
      <c r="N155" s="25">
        <f t="shared" si="30"/>
        <v>1020.7573998518337</v>
      </c>
      <c r="O155" s="121">
        <f t="shared" si="33"/>
        <v>1.0207303610852156</v>
      </c>
      <c r="P155" s="26">
        <f t="shared" si="31"/>
        <v>5.7833906575940954</v>
      </c>
      <c r="Q155" s="120">
        <f t="shared" si="34"/>
        <v>5.7831997854528314</v>
      </c>
      <c r="R155" s="4">
        <f t="shared" si="35"/>
        <v>20.084700881013092</v>
      </c>
      <c r="S155" s="27">
        <f t="shared" si="32"/>
        <v>8.8825000000000003</v>
      </c>
      <c r="T155" s="28">
        <f t="shared" si="36"/>
        <v>49</v>
      </c>
      <c r="U155" s="29">
        <f t="shared" si="19"/>
        <v>0.48600000000000021</v>
      </c>
      <c r="V155" s="29">
        <f t="shared" si="20"/>
        <v>23.264719961704174</v>
      </c>
      <c r="W155" s="29">
        <f t="shared" si="21"/>
        <v>4.7479020330008517</v>
      </c>
      <c r="X155" s="30">
        <f t="shared" si="22"/>
        <v>1.0885568824846859</v>
      </c>
      <c r="Y155" s="30">
        <f t="shared" si="23"/>
        <v>23.186271008270527</v>
      </c>
      <c r="Z155" s="30">
        <f t="shared" si="24"/>
        <v>4.7318920425041897</v>
      </c>
      <c r="AA155" s="31">
        <f t="shared" si="25"/>
        <v>3.5776546551767647</v>
      </c>
      <c r="AB155" s="32">
        <f t="shared" si="26"/>
        <v>-1.6009990496661963E-2</v>
      </c>
    </row>
    <row r="156" spans="1:28" s="15" customFormat="1" x14ac:dyDescent="0.2">
      <c r="A156" s="21">
        <v>164</v>
      </c>
      <c r="B156" s="22" t="s">
        <v>31</v>
      </c>
      <c r="C156" s="22" t="s">
        <v>34</v>
      </c>
      <c r="D156" s="22" t="s">
        <v>28</v>
      </c>
      <c r="E156" s="23">
        <v>43026</v>
      </c>
      <c r="F156" s="22">
        <v>24.9</v>
      </c>
      <c r="G156" s="22">
        <v>31.5</v>
      </c>
      <c r="H156" s="22">
        <v>17.521999999999998</v>
      </c>
      <c r="I156" s="24">
        <v>1.7969999999999999</v>
      </c>
      <c r="J156" s="24"/>
      <c r="K156" s="25">
        <f t="shared" si="27"/>
        <v>997.10069892065189</v>
      </c>
      <c r="L156" s="25">
        <f t="shared" si="28"/>
        <v>0.75937868713470669</v>
      </c>
      <c r="M156" s="25">
        <f t="shared" si="29"/>
        <v>-4.2033455460000002E-3</v>
      </c>
      <c r="N156" s="25">
        <f t="shared" si="30"/>
        <v>1020.7573998518337</v>
      </c>
      <c r="O156" s="121">
        <f t="shared" si="33"/>
        <v>1.0207303610852156</v>
      </c>
      <c r="P156" s="26">
        <f t="shared" si="31"/>
        <v>4.0360205870666368</v>
      </c>
      <c r="Q156" s="120">
        <f t="shared" si="34"/>
        <v>4.0358873842558198</v>
      </c>
      <c r="R156" s="4">
        <f t="shared" si="35"/>
        <v>20.084700881013092</v>
      </c>
      <c r="S156" s="27">
        <f t="shared" si="32"/>
        <v>4.6034999999999995</v>
      </c>
      <c r="T156" s="28">
        <f t="shared" si="36"/>
        <v>49</v>
      </c>
      <c r="U156" s="29">
        <f t="shared" si="19"/>
        <v>0.33999999999999986</v>
      </c>
      <c r="V156" s="29">
        <f t="shared" si="20"/>
        <v>23.335621139327376</v>
      </c>
      <c r="W156" s="29">
        <f t="shared" si="21"/>
        <v>4.7623716610872195</v>
      </c>
      <c r="X156" s="30">
        <f t="shared" si="22"/>
        <v>0.76136248310093624</v>
      </c>
      <c r="Y156" s="30">
        <f t="shared" si="23"/>
        <v>23.250136622779198</v>
      </c>
      <c r="Z156" s="30">
        <f t="shared" si="24"/>
        <v>4.7449258413835098</v>
      </c>
      <c r="AA156" s="31">
        <f t="shared" si="25"/>
        <v>5.6842911502479527</v>
      </c>
      <c r="AB156" s="32">
        <f t="shared" si="26"/>
        <v>-1.7445819703709731E-2</v>
      </c>
    </row>
    <row r="157" spans="1:28" s="15" customFormat="1" x14ac:dyDescent="0.2">
      <c r="A157" s="21">
        <v>170</v>
      </c>
      <c r="B157" s="22" t="s">
        <v>31</v>
      </c>
      <c r="C157" s="22" t="s">
        <v>34</v>
      </c>
      <c r="D157" s="22" t="s">
        <v>28</v>
      </c>
      <c r="E157" s="23">
        <v>43026</v>
      </c>
      <c r="F157" s="22">
        <v>24.9</v>
      </c>
      <c r="G157" s="22">
        <v>31.5</v>
      </c>
      <c r="H157" s="22">
        <v>17.521999999999998</v>
      </c>
      <c r="I157" s="24">
        <v>3.9169999999999998</v>
      </c>
      <c r="J157" s="24"/>
      <c r="K157" s="25">
        <f t="shared" si="27"/>
        <v>997.10069892065189</v>
      </c>
      <c r="L157" s="25">
        <f t="shared" si="28"/>
        <v>0.75937868713470669</v>
      </c>
      <c r="M157" s="25">
        <f t="shared" si="29"/>
        <v>-4.2033455460000002E-3</v>
      </c>
      <c r="N157" s="25">
        <f t="shared" si="30"/>
        <v>1020.7573998518337</v>
      </c>
      <c r="O157" s="121">
        <f t="shared" si="33"/>
        <v>1.0207303610852156</v>
      </c>
      <c r="P157" s="26">
        <f t="shared" si="31"/>
        <v>8.7974917304062412</v>
      </c>
      <c r="Q157" s="120">
        <f t="shared" si="34"/>
        <v>8.7972013823762083</v>
      </c>
      <c r="R157" s="4">
        <f t="shared" si="35"/>
        <v>20.084700881013092</v>
      </c>
      <c r="S157" s="27">
        <f t="shared" si="32"/>
        <v>16.263499999999997</v>
      </c>
      <c r="T157" s="28">
        <f t="shared" si="36"/>
        <v>49</v>
      </c>
      <c r="U157" s="29">
        <f t="shared" si="19"/>
        <v>0.62999999999999989</v>
      </c>
      <c r="V157" s="29">
        <f t="shared" si="20"/>
        <v>19.166413142683293</v>
      </c>
      <c r="W157" s="29">
        <f t="shared" si="21"/>
        <v>3.9115128862618969</v>
      </c>
      <c r="X157" s="30">
        <f t="shared" si="22"/>
        <v>1.4118904042017473</v>
      </c>
      <c r="Y157" s="30">
        <f t="shared" si="23"/>
        <v>19.116796884124891</v>
      </c>
      <c r="Z157" s="30">
        <f t="shared" si="24"/>
        <v>3.9013871192091614</v>
      </c>
      <c r="AA157" s="31">
        <f t="shared" si="25"/>
        <v>2.2513646037948445</v>
      </c>
      <c r="AB157" s="32">
        <f t="shared" si="26"/>
        <v>-1.012576705273549E-2</v>
      </c>
    </row>
    <row r="158" spans="1:28" s="15" customFormat="1" x14ac:dyDescent="0.2">
      <c r="A158" s="21">
        <v>262</v>
      </c>
      <c r="B158" s="22" t="s">
        <v>31</v>
      </c>
      <c r="C158" s="22" t="s">
        <v>34</v>
      </c>
      <c r="D158" s="22" t="s">
        <v>28</v>
      </c>
      <c r="E158" s="23">
        <v>43026</v>
      </c>
      <c r="F158" s="22">
        <v>24.9</v>
      </c>
      <c r="G158" s="22">
        <v>31.5</v>
      </c>
      <c r="H158" s="22">
        <v>17.521999999999998</v>
      </c>
      <c r="I158" s="24">
        <v>4.0880000000000001</v>
      </c>
      <c r="J158" s="24"/>
      <c r="K158" s="25">
        <f t="shared" si="27"/>
        <v>997.10069892065189</v>
      </c>
      <c r="L158" s="25">
        <f t="shared" si="28"/>
        <v>0.75937868713470669</v>
      </c>
      <c r="M158" s="25">
        <f t="shared" si="29"/>
        <v>-4.2033455460000002E-3</v>
      </c>
      <c r="N158" s="25">
        <f t="shared" si="30"/>
        <v>1020.7573998518337</v>
      </c>
      <c r="O158" s="121">
        <f t="shared" si="33"/>
        <v>1.0207303610852156</v>
      </c>
      <c r="P158" s="26">
        <f t="shared" si="31"/>
        <v>9.1815537896095769</v>
      </c>
      <c r="Q158" s="120">
        <f t="shared" si="34"/>
        <v>9.1812507661868636</v>
      </c>
      <c r="R158" s="4">
        <f t="shared" si="35"/>
        <v>20.084700881013092</v>
      </c>
      <c r="S158" s="27">
        <f t="shared" si="32"/>
        <v>17.204000000000001</v>
      </c>
      <c r="T158" s="28">
        <f t="shared" si="36"/>
        <v>49</v>
      </c>
      <c r="U158" s="29">
        <f t="shared" si="19"/>
        <v>0.379</v>
      </c>
      <c r="V158" s="29">
        <f t="shared" si="20"/>
        <v>10.218387705581019</v>
      </c>
      <c r="W158" s="29">
        <f t="shared" si="21"/>
        <v>2.0853852460369424</v>
      </c>
      <c r="X158" s="30">
        <f t="shared" si="22"/>
        <v>0.84609909852203913</v>
      </c>
      <c r="Y158" s="30">
        <f t="shared" si="23"/>
        <v>10.150605214454684</v>
      </c>
      <c r="Z158" s="30">
        <f t="shared" si="24"/>
        <v>2.0715520845825881</v>
      </c>
      <c r="AA158" s="31">
        <f t="shared" si="25"/>
        <v>1.1420568498472903</v>
      </c>
      <c r="AB158" s="32">
        <f t="shared" si="26"/>
        <v>-1.3833161454354315E-2</v>
      </c>
    </row>
    <row r="159" spans="1:28" s="15" customFormat="1" x14ac:dyDescent="0.2">
      <c r="A159" s="21">
        <v>268</v>
      </c>
      <c r="B159" s="22" t="s">
        <v>31</v>
      </c>
      <c r="C159" s="22" t="s">
        <v>34</v>
      </c>
      <c r="D159" s="22" t="s">
        <v>28</v>
      </c>
      <c r="E159" s="23">
        <v>43026</v>
      </c>
      <c r="F159" s="22">
        <v>24.9</v>
      </c>
      <c r="G159" s="22">
        <v>31.5</v>
      </c>
      <c r="H159" s="22">
        <v>17.521999999999998</v>
      </c>
      <c r="I159" s="24">
        <v>8.6530000000000005</v>
      </c>
      <c r="J159" s="24"/>
      <c r="K159" s="25">
        <f t="shared" si="27"/>
        <v>997.10069892065189</v>
      </c>
      <c r="L159" s="25">
        <f t="shared" si="28"/>
        <v>0.75937868713470669</v>
      </c>
      <c r="M159" s="25">
        <f t="shared" si="29"/>
        <v>-4.2033455460000002E-3</v>
      </c>
      <c r="N159" s="25">
        <f t="shared" si="30"/>
        <v>1020.7573998518337</v>
      </c>
      <c r="O159" s="121">
        <f t="shared" si="33"/>
        <v>1.0207303610852156</v>
      </c>
      <c r="P159" s="26">
        <f t="shared" si="31"/>
        <v>19.434438586470566</v>
      </c>
      <c r="Q159" s="120">
        <f t="shared" si="34"/>
        <v>19.433797181950816</v>
      </c>
      <c r="R159" s="4">
        <f t="shared" si="35"/>
        <v>20.084700881013092</v>
      </c>
      <c r="S159" s="27">
        <f t="shared" si="32"/>
        <v>42.311500000000002</v>
      </c>
      <c r="T159" s="28">
        <f t="shared" si="36"/>
        <v>49</v>
      </c>
      <c r="U159" s="29">
        <f t="shared" si="19"/>
        <v>1.1860000000000008</v>
      </c>
      <c r="V159" s="29">
        <f t="shared" si="20"/>
        <v>15.883219499129513</v>
      </c>
      <c r="W159" s="29">
        <f t="shared" si="21"/>
        <v>3.2414733671692888</v>
      </c>
      <c r="X159" s="30">
        <f t="shared" si="22"/>
        <v>2.6534086111805593</v>
      </c>
      <c r="Y159" s="30">
        <f t="shared" si="23"/>
        <v>15.811953229853543</v>
      </c>
      <c r="Z159" s="30">
        <f t="shared" si="24"/>
        <v>3.2269292305823556</v>
      </c>
      <c r="AA159" s="31">
        <f t="shared" si="25"/>
        <v>1.5130892925532511</v>
      </c>
      <c r="AB159" s="32">
        <f t="shared" si="26"/>
        <v>-1.454413658693321E-2</v>
      </c>
    </row>
    <row r="160" spans="1:28" s="15" customFormat="1" x14ac:dyDescent="0.2">
      <c r="A160" s="21">
        <v>274</v>
      </c>
      <c r="B160" s="22" t="s">
        <v>31</v>
      </c>
      <c r="C160" s="22" t="s">
        <v>34</v>
      </c>
      <c r="D160" s="22" t="s">
        <v>28</v>
      </c>
      <c r="E160" s="23">
        <v>43026</v>
      </c>
      <c r="F160" s="22">
        <v>24.9</v>
      </c>
      <c r="G160" s="22">
        <v>31.5</v>
      </c>
      <c r="H160" s="22">
        <v>17.521999999999998</v>
      </c>
      <c r="I160" s="24">
        <v>1.8879999999999999</v>
      </c>
      <c r="J160" s="24"/>
      <c r="K160" s="25">
        <f t="shared" si="27"/>
        <v>997.10069892065189</v>
      </c>
      <c r="L160" s="25">
        <f t="shared" si="28"/>
        <v>0.75937868713470669</v>
      </c>
      <c r="M160" s="25">
        <f t="shared" si="29"/>
        <v>-4.2033455460000002E-3</v>
      </c>
      <c r="N160" s="25">
        <f t="shared" si="30"/>
        <v>1020.7573998518337</v>
      </c>
      <c r="O160" s="121">
        <f t="shared" si="33"/>
        <v>1.0207303610852156</v>
      </c>
      <c r="P160" s="26">
        <f t="shared" si="31"/>
        <v>4.2404044899175348</v>
      </c>
      <c r="Q160" s="120">
        <f t="shared" si="34"/>
        <v>4.2402645417223086</v>
      </c>
      <c r="R160" s="4">
        <f t="shared" si="35"/>
        <v>20.084700881013092</v>
      </c>
      <c r="S160" s="27">
        <f t="shared" si="32"/>
        <v>5.1040000000000001</v>
      </c>
      <c r="T160" s="28">
        <f t="shared" si="36"/>
        <v>49</v>
      </c>
      <c r="U160" s="29">
        <f t="shared" si="19"/>
        <v>0.46099999999999985</v>
      </c>
      <c r="V160" s="29">
        <f t="shared" si="20"/>
        <v>32.305536089698656</v>
      </c>
      <c r="W160" s="29">
        <f t="shared" si="21"/>
        <v>6.5929665489180937</v>
      </c>
      <c r="X160" s="30">
        <f t="shared" si="22"/>
        <v>1.0354946129709899</v>
      </c>
      <c r="Y160" s="30">
        <f t="shared" si="23"/>
        <v>32.309632804949572</v>
      </c>
      <c r="Z160" s="30">
        <f t="shared" si="24"/>
        <v>6.5938026132550149</v>
      </c>
      <c r="AA160" s="31">
        <f t="shared" si="25"/>
        <v>8.2275815152255927</v>
      </c>
      <c r="AB160" s="32">
        <f t="shared" si="26"/>
        <v>8.3606433692118287E-4</v>
      </c>
    </row>
    <row r="161" spans="1:28" s="15" customFormat="1" x14ac:dyDescent="0.2">
      <c r="A161" s="21">
        <v>106</v>
      </c>
      <c r="B161" s="22" t="s">
        <v>32</v>
      </c>
      <c r="C161" s="22" t="s">
        <v>34</v>
      </c>
      <c r="D161" s="22" t="s">
        <v>28</v>
      </c>
      <c r="E161" s="23">
        <v>43026</v>
      </c>
      <c r="F161" s="22">
        <v>24.9</v>
      </c>
      <c r="G161" s="22">
        <v>31.5</v>
      </c>
      <c r="H161" s="22">
        <v>17.521999999999998</v>
      </c>
      <c r="I161" s="24">
        <v>2.86</v>
      </c>
      <c r="J161" s="24"/>
      <c r="K161" s="25">
        <f t="shared" si="27"/>
        <v>997.10069892065189</v>
      </c>
      <c r="L161" s="25">
        <f t="shared" si="28"/>
        <v>0.75937868713470669</v>
      </c>
      <c r="M161" s="25">
        <f t="shared" si="29"/>
        <v>-4.2033455460000002E-3</v>
      </c>
      <c r="N161" s="25">
        <f t="shared" si="30"/>
        <v>1020.7573998518337</v>
      </c>
      <c r="O161" s="121">
        <f t="shared" si="33"/>
        <v>1.0207303610852156</v>
      </c>
      <c r="P161" s="26">
        <f t="shared" si="31"/>
        <v>6.4234940895996555</v>
      </c>
      <c r="Q161" s="120">
        <f t="shared" si="34"/>
        <v>6.4232820918039204</v>
      </c>
      <c r="R161" s="4">
        <f t="shared" si="35"/>
        <v>20.084700881013092</v>
      </c>
      <c r="S161" s="27">
        <f t="shared" si="32"/>
        <v>10.45</v>
      </c>
      <c r="T161" s="28">
        <f t="shared" si="36"/>
        <v>49</v>
      </c>
      <c r="U161" s="29">
        <f t="shared" si="19"/>
        <v>0.69300000000000006</v>
      </c>
      <c r="V161" s="29">
        <f t="shared" si="20"/>
        <v>31.979695431472088</v>
      </c>
      <c r="W161" s="29">
        <f t="shared" si="21"/>
        <v>6.5264684554024672</v>
      </c>
      <c r="X161" s="30">
        <f t="shared" si="22"/>
        <v>1.5545079003743698</v>
      </c>
      <c r="Y161" s="30">
        <f t="shared" si="23"/>
        <v>31.926726426424938</v>
      </c>
      <c r="Z161" s="30">
        <f t="shared" si="24"/>
        <v>6.5156584543724358</v>
      </c>
      <c r="AA161" s="31">
        <f t="shared" si="25"/>
        <v>4.7788884579420614</v>
      </c>
      <c r="AB161" s="32">
        <f t="shared" si="26"/>
        <v>-1.081000103003138E-2</v>
      </c>
    </row>
    <row r="162" spans="1:28" s="15" customFormat="1" x14ac:dyDescent="0.2">
      <c r="A162" s="21">
        <v>206</v>
      </c>
      <c r="B162" s="22" t="s">
        <v>32</v>
      </c>
      <c r="C162" s="22" t="s">
        <v>34</v>
      </c>
      <c r="D162" s="22" t="s">
        <v>28</v>
      </c>
      <c r="E162" s="23">
        <v>43026</v>
      </c>
      <c r="F162" s="22">
        <v>24.9</v>
      </c>
      <c r="G162" s="22">
        <v>31.5</v>
      </c>
      <c r="H162" s="22">
        <v>17.521999999999998</v>
      </c>
      <c r="I162" s="24">
        <v>2.0259999999999998</v>
      </c>
      <c r="J162" s="24"/>
      <c r="K162" s="25">
        <f t="shared" si="27"/>
        <v>997.10069892065189</v>
      </c>
      <c r="L162" s="25">
        <f t="shared" si="28"/>
        <v>0.75937868713470669</v>
      </c>
      <c r="M162" s="25">
        <f t="shared" si="29"/>
        <v>-4.2033455460000002E-3</v>
      </c>
      <c r="N162" s="25">
        <f t="shared" si="30"/>
        <v>1020.7573998518337</v>
      </c>
      <c r="O162" s="121">
        <f t="shared" si="33"/>
        <v>1.0207303610852156</v>
      </c>
      <c r="P162" s="26">
        <f t="shared" si="31"/>
        <v>4.5503493096254894</v>
      </c>
      <c r="Q162" s="120">
        <f t="shared" si="34"/>
        <v>4.5501991321659938</v>
      </c>
      <c r="R162" s="4">
        <f t="shared" si="35"/>
        <v>20.084700881013092</v>
      </c>
      <c r="S162" s="27">
        <f t="shared" si="32"/>
        <v>5.8629999999999987</v>
      </c>
      <c r="T162" s="28">
        <f t="shared" si="36"/>
        <v>49</v>
      </c>
      <c r="U162" s="29">
        <f t="shared" si="19"/>
        <v>0.4049999999999998</v>
      </c>
      <c r="V162" s="29">
        <f t="shared" si="20"/>
        <v>24.984577421344838</v>
      </c>
      <c r="W162" s="29">
        <f t="shared" si="21"/>
        <v>5.0988933512948647</v>
      </c>
      <c r="X162" s="30">
        <f t="shared" si="22"/>
        <v>0.90675912690311256</v>
      </c>
      <c r="Y162" s="30">
        <f t="shared" si="23"/>
        <v>24.88641920276584</v>
      </c>
      <c r="Z162" s="30">
        <f t="shared" si="24"/>
        <v>5.0788610617889471</v>
      </c>
      <c r="AA162" s="31">
        <f t="shared" si="25"/>
        <v>5.0901631973993</v>
      </c>
      <c r="AB162" s="32">
        <f t="shared" si="26"/>
        <v>-2.0032289505917511E-2</v>
      </c>
    </row>
    <row r="163" spans="1:28" x14ac:dyDescent="0.2">
      <c r="A163" s="21">
        <v>144</v>
      </c>
      <c r="B163" s="22" t="s">
        <v>33</v>
      </c>
      <c r="C163" s="22" t="s">
        <v>34</v>
      </c>
      <c r="D163" s="22" t="s">
        <v>28</v>
      </c>
      <c r="E163" s="23">
        <v>43026</v>
      </c>
      <c r="F163" s="22">
        <v>24.9</v>
      </c>
      <c r="G163" s="22">
        <v>31.5</v>
      </c>
      <c r="H163" s="22">
        <v>17.521999999999998</v>
      </c>
      <c r="I163" s="24">
        <v>4.149</v>
      </c>
      <c r="J163" s="24"/>
      <c r="K163" s="25">
        <f t="shared" si="27"/>
        <v>997.10069892065189</v>
      </c>
      <c r="L163" s="25">
        <f t="shared" si="28"/>
        <v>0.75937868713470669</v>
      </c>
      <c r="M163" s="25">
        <f t="shared" si="29"/>
        <v>-4.2033455460000002E-3</v>
      </c>
      <c r="N163" s="25">
        <f t="shared" si="30"/>
        <v>1020.7573998518337</v>
      </c>
      <c r="O163" s="121">
        <f t="shared" si="33"/>
        <v>1.0207303610852156</v>
      </c>
      <c r="P163" s="26">
        <f t="shared" si="31"/>
        <v>9.3185583838283108</v>
      </c>
      <c r="Q163" s="120">
        <f t="shared" si="34"/>
        <v>9.3182508387742899</v>
      </c>
      <c r="R163" s="4">
        <f t="shared" si="35"/>
        <v>20.084700881013092</v>
      </c>
      <c r="S163" s="33">
        <f t="shared" si="32"/>
        <v>17.5395</v>
      </c>
      <c r="T163" s="34">
        <f t="shared" si="36"/>
        <v>49</v>
      </c>
      <c r="U163" s="35" t="s">
        <v>38</v>
      </c>
      <c r="V163" s="35" t="s">
        <v>38</v>
      </c>
      <c r="W163" s="35" t="s">
        <v>38</v>
      </c>
      <c r="X163" s="26" t="s">
        <v>38</v>
      </c>
      <c r="Y163" s="26" t="s">
        <v>38</v>
      </c>
      <c r="Z163" s="26" t="s">
        <v>38</v>
      </c>
      <c r="AA163" s="26" t="s">
        <v>38</v>
      </c>
      <c r="AB163" s="36" t="s">
        <v>38</v>
      </c>
    </row>
    <row r="164" spans="1:28" s="15" customFormat="1" x14ac:dyDescent="0.2">
      <c r="A164" s="21">
        <v>178</v>
      </c>
      <c r="B164" s="22" t="s">
        <v>26</v>
      </c>
      <c r="C164" s="22" t="s">
        <v>36</v>
      </c>
      <c r="D164" s="22" t="s">
        <v>28</v>
      </c>
      <c r="E164" s="23">
        <v>43026</v>
      </c>
      <c r="F164" s="22">
        <v>24.6</v>
      </c>
      <c r="G164" s="22">
        <v>31.5</v>
      </c>
      <c r="H164" s="22">
        <v>17.518999999999998</v>
      </c>
      <c r="I164" s="24">
        <v>4.6139999999999999</v>
      </c>
      <c r="J164" s="24"/>
      <c r="K164" s="25">
        <f t="shared" si="27"/>
        <v>997.17686985458295</v>
      </c>
      <c r="L164" s="25">
        <f t="shared" si="28"/>
        <v>0.75982754904178806</v>
      </c>
      <c r="M164" s="25">
        <f t="shared" si="29"/>
        <v>-4.2094557359999996E-3</v>
      </c>
      <c r="N164" s="25">
        <f t="shared" si="30"/>
        <v>1020.8466296951136</v>
      </c>
      <c r="O164" s="121">
        <f t="shared" si="33"/>
        <v>1.0208195668346063</v>
      </c>
      <c r="P164" s="26">
        <f t="shared" si="31"/>
        <v>10.364066495679728</v>
      </c>
      <c r="Q164" s="120">
        <f t="shared" si="34"/>
        <v>10.363724103119422</v>
      </c>
      <c r="R164" s="4">
        <f t="shared" si="35"/>
        <v>20.081518855327491</v>
      </c>
      <c r="S164" s="27">
        <f t="shared" si="32"/>
        <v>20.096999999999998</v>
      </c>
      <c r="T164" s="28">
        <f t="shared" si="36"/>
        <v>49</v>
      </c>
      <c r="U164" s="29">
        <f t="shared" ref="U164:U183" si="37">I164-I44</f>
        <v>0.70900000000000007</v>
      </c>
      <c r="V164" s="29">
        <f t="shared" ref="V164:V183" si="38">(U164/I44)*100</f>
        <v>18.156209987195908</v>
      </c>
      <c r="W164" s="29">
        <f t="shared" ref="W164:W183" si="39">(U164/T164)/I44*1000</f>
        <v>3.705348976978756</v>
      </c>
      <c r="X164" s="30">
        <f t="shared" ref="X164:X183" si="40">P164-P44</f>
        <v>1.5898732559996098</v>
      </c>
      <c r="Y164" s="30">
        <f t="shared" ref="Y164:Y183" si="41">(X164/P44)*100</f>
        <v>18.119879658104864</v>
      </c>
      <c r="Z164" s="30">
        <f t="shared" ref="Z164:Z183" si="42">1000*(X164/T164)/P44</f>
        <v>3.6979346241030338</v>
      </c>
      <c r="AA164" s="31">
        <f t="shared" ref="AA164:AA183" si="43">1000*(X164/T164)/S44</f>
        <v>2.0031728957915655</v>
      </c>
      <c r="AB164" s="32">
        <f t="shared" ref="AB164:AB183" si="44">Z164-W164</f>
        <v>-7.4143528757222299E-3</v>
      </c>
    </row>
    <row r="165" spans="1:28" s="15" customFormat="1" x14ac:dyDescent="0.2">
      <c r="A165" s="21">
        <v>184</v>
      </c>
      <c r="B165" s="22" t="s">
        <v>26</v>
      </c>
      <c r="C165" s="22" t="s">
        <v>36</v>
      </c>
      <c r="D165" s="22" t="s">
        <v>28</v>
      </c>
      <c r="E165" s="23">
        <v>43026</v>
      </c>
      <c r="F165" s="22">
        <v>24.6</v>
      </c>
      <c r="G165" s="22">
        <v>31.5</v>
      </c>
      <c r="H165" s="22">
        <v>17.518999999999998</v>
      </c>
      <c r="I165" s="24">
        <v>2.613</v>
      </c>
      <c r="J165" s="24"/>
      <c r="K165" s="25">
        <f t="shared" si="27"/>
        <v>997.17686985458295</v>
      </c>
      <c r="L165" s="25">
        <f t="shared" si="28"/>
        <v>0.75982754904178806</v>
      </c>
      <c r="M165" s="25">
        <f t="shared" si="29"/>
        <v>-4.2094557359999996E-3</v>
      </c>
      <c r="N165" s="25">
        <f t="shared" si="30"/>
        <v>1020.8466296951136</v>
      </c>
      <c r="O165" s="121">
        <f t="shared" si="33"/>
        <v>1.0208195668346063</v>
      </c>
      <c r="P165" s="26">
        <f t="shared" si="31"/>
        <v>5.8693770596469719</v>
      </c>
      <c r="Q165" s="120">
        <f t="shared" si="34"/>
        <v>5.8691831559278391</v>
      </c>
      <c r="R165" s="4">
        <f t="shared" si="35"/>
        <v>20.081518855327491</v>
      </c>
      <c r="S165" s="27">
        <f t="shared" si="32"/>
        <v>9.0914999999999999</v>
      </c>
      <c r="T165" s="28">
        <f t="shared" si="36"/>
        <v>49</v>
      </c>
      <c r="U165" s="29">
        <f t="shared" si="37"/>
        <v>0.18999999999999995</v>
      </c>
      <c r="V165" s="29">
        <f t="shared" si="38"/>
        <v>7.8415187783739144</v>
      </c>
      <c r="W165" s="29">
        <f t="shared" si="39"/>
        <v>1.6003099547701867</v>
      </c>
      <c r="X165" s="30">
        <f t="shared" si="40"/>
        <v>0.42561044898162503</v>
      </c>
      <c r="Y165" s="30">
        <f t="shared" si="41"/>
        <v>7.8183081572192199</v>
      </c>
      <c r="Z165" s="30">
        <f t="shared" si="42"/>
        <v>1.5955730933100447</v>
      </c>
      <c r="AA165" s="31">
        <f t="shared" si="43"/>
        <v>1.0794665420042562</v>
      </c>
      <c r="AB165" s="32">
        <f t="shared" si="44"/>
        <v>-4.7368614601419612E-3</v>
      </c>
    </row>
    <row r="166" spans="1:28" s="15" customFormat="1" x14ac:dyDescent="0.2">
      <c r="A166" s="21">
        <v>276</v>
      </c>
      <c r="B166" s="22" t="s">
        <v>26</v>
      </c>
      <c r="C166" s="22" t="s">
        <v>36</v>
      </c>
      <c r="D166" s="22" t="s">
        <v>28</v>
      </c>
      <c r="E166" s="23">
        <v>43026</v>
      </c>
      <c r="F166" s="22">
        <v>24.6</v>
      </c>
      <c r="G166" s="22">
        <v>31.5</v>
      </c>
      <c r="H166" s="22">
        <v>17.518999999999998</v>
      </c>
      <c r="I166" s="24">
        <v>3.9079999999999999</v>
      </c>
      <c r="J166" s="24"/>
      <c r="K166" s="25">
        <f t="shared" si="27"/>
        <v>997.17686985458295</v>
      </c>
      <c r="L166" s="25">
        <f t="shared" si="28"/>
        <v>0.75982754904178806</v>
      </c>
      <c r="M166" s="25">
        <f t="shared" si="29"/>
        <v>-4.2094557359999996E-3</v>
      </c>
      <c r="N166" s="25">
        <f t="shared" si="30"/>
        <v>1020.8466296951136</v>
      </c>
      <c r="O166" s="121">
        <f t="shared" si="33"/>
        <v>1.0208195668346063</v>
      </c>
      <c r="P166" s="26">
        <f t="shared" si="31"/>
        <v>8.7782340409875097</v>
      </c>
      <c r="Q166" s="120">
        <f t="shared" si="34"/>
        <v>8.7779440387929561</v>
      </c>
      <c r="R166" s="4">
        <f t="shared" si="35"/>
        <v>20.081518855327491</v>
      </c>
      <c r="S166" s="27">
        <f t="shared" si="32"/>
        <v>16.213999999999999</v>
      </c>
      <c r="T166" s="28">
        <f t="shared" si="36"/>
        <v>49</v>
      </c>
      <c r="U166" s="29">
        <f t="shared" si="37"/>
        <v>0.39900000000000002</v>
      </c>
      <c r="V166" s="29">
        <f t="shared" si="38"/>
        <v>11.370760900541466</v>
      </c>
      <c r="W166" s="29">
        <f t="shared" si="39"/>
        <v>2.3205634490900948</v>
      </c>
      <c r="X166" s="30">
        <f t="shared" si="40"/>
        <v>0.89734493222407252</v>
      </c>
      <c r="Y166" s="30">
        <f t="shared" si="41"/>
        <v>11.386341310477743</v>
      </c>
      <c r="Z166" s="30">
        <f t="shared" si="42"/>
        <v>2.3237431245872946</v>
      </c>
      <c r="AA166" s="31">
        <f t="shared" si="43"/>
        <v>1.3062635530599473</v>
      </c>
      <c r="AB166" s="32">
        <f t="shared" si="44"/>
        <v>3.1796754971997743E-3</v>
      </c>
    </row>
    <row r="167" spans="1:28" s="15" customFormat="1" x14ac:dyDescent="0.2">
      <c r="A167" s="21">
        <v>283</v>
      </c>
      <c r="B167" s="22" t="s">
        <v>26</v>
      </c>
      <c r="C167" s="22" t="s">
        <v>36</v>
      </c>
      <c r="D167" s="22" t="s">
        <v>28</v>
      </c>
      <c r="E167" s="23">
        <v>43026</v>
      </c>
      <c r="F167" s="22">
        <v>24.6</v>
      </c>
      <c r="G167" s="22">
        <v>31.5</v>
      </c>
      <c r="H167" s="22">
        <v>17.518999999999998</v>
      </c>
      <c r="I167" s="24">
        <v>4.1849999999999996</v>
      </c>
      <c r="J167" s="24"/>
      <c r="K167" s="25">
        <f t="shared" si="27"/>
        <v>997.17686985458295</v>
      </c>
      <c r="L167" s="25">
        <f t="shared" si="28"/>
        <v>0.75982754904178806</v>
      </c>
      <c r="M167" s="25">
        <f t="shared" si="29"/>
        <v>-4.2094557359999996E-3</v>
      </c>
      <c r="N167" s="25">
        <f t="shared" si="30"/>
        <v>1020.8466296951136</v>
      </c>
      <c r="O167" s="121">
        <f t="shared" si="33"/>
        <v>1.0208195668346063</v>
      </c>
      <c r="P167" s="26">
        <f t="shared" si="31"/>
        <v>9.400437426185448</v>
      </c>
      <c r="Q167" s="120">
        <f t="shared" si="34"/>
        <v>9.4001268685641044</v>
      </c>
      <c r="R167" s="4">
        <f t="shared" si="35"/>
        <v>20.081518855327491</v>
      </c>
      <c r="S167" s="27">
        <f t="shared" si="32"/>
        <v>17.737499999999997</v>
      </c>
      <c r="T167" s="28">
        <f t="shared" si="36"/>
        <v>49</v>
      </c>
      <c r="U167" s="29">
        <f t="shared" si="37"/>
        <v>0.58099999999999952</v>
      </c>
      <c r="V167" s="29">
        <f t="shared" si="38"/>
        <v>16.120976692563804</v>
      </c>
      <c r="W167" s="29">
        <f t="shared" si="39"/>
        <v>3.2899952433803685</v>
      </c>
      <c r="X167" s="30">
        <f t="shared" si="40"/>
        <v>1.3061871132805098</v>
      </c>
      <c r="Y167" s="30">
        <f t="shared" si="41"/>
        <v>16.137221642355332</v>
      </c>
      <c r="Z167" s="30">
        <f t="shared" si="42"/>
        <v>3.2933105392561903</v>
      </c>
      <c r="AA167" s="31">
        <f t="shared" si="43"/>
        <v>1.8330958508367179</v>
      </c>
      <c r="AB167" s="32">
        <f t="shared" si="44"/>
        <v>3.3152958758217999E-3</v>
      </c>
    </row>
    <row r="168" spans="1:28" s="15" customFormat="1" x14ac:dyDescent="0.2">
      <c r="A168" s="21">
        <v>289</v>
      </c>
      <c r="B168" s="22" t="s">
        <v>26</v>
      </c>
      <c r="C168" s="22" t="s">
        <v>36</v>
      </c>
      <c r="D168" s="22" t="s">
        <v>28</v>
      </c>
      <c r="E168" s="23">
        <v>43026</v>
      </c>
      <c r="F168" s="22">
        <v>24.6</v>
      </c>
      <c r="G168" s="22">
        <v>31.5</v>
      </c>
      <c r="H168" s="22">
        <v>17.518999999999998</v>
      </c>
      <c r="I168" s="24">
        <v>4.109</v>
      </c>
      <c r="J168" s="24"/>
      <c r="K168" s="25">
        <f t="shared" si="27"/>
        <v>997.17686985458295</v>
      </c>
      <c r="L168" s="25">
        <f t="shared" si="28"/>
        <v>0.75982754904178806</v>
      </c>
      <c r="M168" s="25">
        <f t="shared" si="29"/>
        <v>-4.2094557359999996E-3</v>
      </c>
      <c r="N168" s="25">
        <f t="shared" si="30"/>
        <v>1020.8466296951136</v>
      </c>
      <c r="O168" s="121">
        <f t="shared" si="33"/>
        <v>1.0208195668346063</v>
      </c>
      <c r="P168" s="26">
        <f t="shared" si="31"/>
        <v>9.2297245840372781</v>
      </c>
      <c r="Q168" s="120">
        <f t="shared" si="34"/>
        <v>9.2294196661720225</v>
      </c>
      <c r="R168" s="4">
        <f t="shared" si="35"/>
        <v>20.081518855327491</v>
      </c>
      <c r="S168" s="27">
        <f t="shared" si="32"/>
        <v>17.319499999999998</v>
      </c>
      <c r="T168" s="28">
        <f t="shared" si="36"/>
        <v>49</v>
      </c>
      <c r="U168" s="29">
        <f t="shared" si="37"/>
        <v>0.55100000000000016</v>
      </c>
      <c r="V168" s="29">
        <f t="shared" si="38"/>
        <v>15.486228218100063</v>
      </c>
      <c r="W168" s="29">
        <f t="shared" si="39"/>
        <v>3.1604547383877675</v>
      </c>
      <c r="X168" s="30">
        <f t="shared" si="40"/>
        <v>1.2387860120850664</v>
      </c>
      <c r="Y168" s="30">
        <f t="shared" si="41"/>
        <v>15.502384368629016</v>
      </c>
      <c r="Z168" s="30">
        <f t="shared" si="42"/>
        <v>3.1637519119651056</v>
      </c>
      <c r="AA168" s="31">
        <f t="shared" si="43"/>
        <v>1.7692873668842832</v>
      </c>
      <c r="AB168" s="32">
        <f t="shared" si="44"/>
        <v>3.2971735773381639E-3</v>
      </c>
    </row>
    <row r="169" spans="1:28" s="15" customFormat="1" x14ac:dyDescent="0.2">
      <c r="A169" s="21">
        <v>118</v>
      </c>
      <c r="B169" s="22" t="s">
        <v>29</v>
      </c>
      <c r="C169" s="22" t="s">
        <v>36</v>
      </c>
      <c r="D169" s="22" t="s">
        <v>28</v>
      </c>
      <c r="E169" s="23">
        <v>43026</v>
      </c>
      <c r="F169" s="22">
        <v>24.6</v>
      </c>
      <c r="G169" s="22">
        <v>31.5</v>
      </c>
      <c r="H169" s="22">
        <v>17.518999999999998</v>
      </c>
      <c r="I169" s="24">
        <v>4.3330000000000002</v>
      </c>
      <c r="J169" s="24"/>
      <c r="K169" s="25">
        <f t="shared" si="27"/>
        <v>997.17686985458295</v>
      </c>
      <c r="L169" s="25">
        <f t="shared" si="28"/>
        <v>0.75982754904178806</v>
      </c>
      <c r="M169" s="25">
        <f t="shared" si="29"/>
        <v>-4.2094557359999996E-3</v>
      </c>
      <c r="N169" s="25">
        <f t="shared" si="30"/>
        <v>1020.8466296951136</v>
      </c>
      <c r="O169" s="121">
        <f t="shared" si="33"/>
        <v>1.0208195668346063</v>
      </c>
      <c r="P169" s="26">
        <f t="shared" si="31"/>
        <v>9.7328782240529392</v>
      </c>
      <c r="Q169" s="120">
        <f t="shared" si="34"/>
        <v>9.7325566837486903</v>
      </c>
      <c r="R169" s="4">
        <f t="shared" si="35"/>
        <v>20.081518855327491</v>
      </c>
      <c r="S169" s="27">
        <f t="shared" si="32"/>
        <v>18.551500000000001</v>
      </c>
      <c r="T169" s="28">
        <f t="shared" si="36"/>
        <v>49</v>
      </c>
      <c r="U169" s="29">
        <f t="shared" si="37"/>
        <v>0.54500000000000037</v>
      </c>
      <c r="V169" s="29">
        <f t="shared" si="38"/>
        <v>14.387539598732852</v>
      </c>
      <c r="W169" s="29">
        <f t="shared" si="39"/>
        <v>2.9362325711699699</v>
      </c>
      <c r="X169" s="30">
        <f t="shared" si="40"/>
        <v>1.2229663950472514</v>
      </c>
      <c r="Y169" s="30">
        <f t="shared" si="41"/>
        <v>14.37108185867238</v>
      </c>
      <c r="Z169" s="30">
        <f t="shared" si="42"/>
        <v>2.9328738487086494</v>
      </c>
      <c r="AA169" s="31">
        <f t="shared" si="43"/>
        <v>1.6046353258394737</v>
      </c>
      <c r="AB169" s="32">
        <f t="shared" si="44"/>
        <v>-3.358722461320518E-3</v>
      </c>
    </row>
    <row r="170" spans="1:28" s="15" customFormat="1" x14ac:dyDescent="0.2">
      <c r="A170" s="21">
        <v>124</v>
      </c>
      <c r="B170" s="22" t="s">
        <v>29</v>
      </c>
      <c r="C170" s="22" t="s">
        <v>36</v>
      </c>
      <c r="D170" s="22" t="s">
        <v>28</v>
      </c>
      <c r="E170" s="23">
        <v>43026</v>
      </c>
      <c r="F170" s="22">
        <v>24.6</v>
      </c>
      <c r="G170" s="22">
        <v>31.5</v>
      </c>
      <c r="H170" s="22">
        <v>17.518999999999998</v>
      </c>
      <c r="I170" s="24">
        <v>3.3940000000000001</v>
      </c>
      <c r="J170" s="24"/>
      <c r="K170" s="25">
        <f t="shared" si="27"/>
        <v>997.17686985458295</v>
      </c>
      <c r="L170" s="25">
        <f t="shared" si="28"/>
        <v>0.75982754904178806</v>
      </c>
      <c r="M170" s="25">
        <f t="shared" si="29"/>
        <v>-4.2094557359999996E-3</v>
      </c>
      <c r="N170" s="25">
        <f t="shared" si="30"/>
        <v>1020.8466296951136</v>
      </c>
      <c r="O170" s="121">
        <f t="shared" si="33"/>
        <v>1.0208195668346063</v>
      </c>
      <c r="P170" s="26">
        <f t="shared" si="31"/>
        <v>7.6236761348801467</v>
      </c>
      <c r="Q170" s="120">
        <f t="shared" si="34"/>
        <v>7.623424275246494</v>
      </c>
      <c r="R170" s="4">
        <f t="shared" si="35"/>
        <v>20.081518855327491</v>
      </c>
      <c r="S170" s="27">
        <f t="shared" si="32"/>
        <v>13.387</v>
      </c>
      <c r="T170" s="28">
        <f t="shared" si="36"/>
        <v>49</v>
      </c>
      <c r="U170" s="29">
        <f t="shared" si="37"/>
        <v>0.41400000000000015</v>
      </c>
      <c r="V170" s="29">
        <f t="shared" si="38"/>
        <v>13.892617449664435</v>
      </c>
      <c r="W170" s="29">
        <f t="shared" si="39"/>
        <v>2.8352280509519252</v>
      </c>
      <c r="X170" s="30">
        <f t="shared" si="40"/>
        <v>0.92897253128010693</v>
      </c>
      <c r="Y170" s="30">
        <f t="shared" si="41"/>
        <v>13.876230917535423</v>
      </c>
      <c r="Z170" s="30">
        <f t="shared" si="42"/>
        <v>2.8318838607215153</v>
      </c>
      <c r="AA170" s="31">
        <f t="shared" si="43"/>
        <v>1.7064467225336744</v>
      </c>
      <c r="AB170" s="32">
        <f t="shared" si="44"/>
        <v>-3.3441902304098825E-3</v>
      </c>
    </row>
    <row r="171" spans="1:28" s="15" customFormat="1" x14ac:dyDescent="0.2">
      <c r="A171" s="21">
        <v>216</v>
      </c>
      <c r="B171" s="22" t="s">
        <v>29</v>
      </c>
      <c r="C171" s="22" t="s">
        <v>36</v>
      </c>
      <c r="D171" s="22" t="s">
        <v>28</v>
      </c>
      <c r="E171" s="23">
        <v>43026</v>
      </c>
      <c r="F171" s="22">
        <v>24.6</v>
      </c>
      <c r="G171" s="22">
        <v>31.5</v>
      </c>
      <c r="H171" s="22">
        <v>17.518999999999998</v>
      </c>
      <c r="I171" s="24">
        <v>3.7639999999999998</v>
      </c>
      <c r="J171" s="24"/>
      <c r="K171" s="25">
        <f t="shared" si="27"/>
        <v>997.17686985458295</v>
      </c>
      <c r="L171" s="25">
        <f t="shared" si="28"/>
        <v>0.75982754904178806</v>
      </c>
      <c r="M171" s="25">
        <f t="shared" si="29"/>
        <v>-4.2094557359999996E-3</v>
      </c>
      <c r="N171" s="25">
        <f t="shared" si="30"/>
        <v>1020.8466296951136</v>
      </c>
      <c r="O171" s="121">
        <f t="shared" si="33"/>
        <v>1.0208195668346063</v>
      </c>
      <c r="P171" s="26">
        <f t="shared" si="31"/>
        <v>8.4547781295488704</v>
      </c>
      <c r="Q171" s="120">
        <f t="shared" si="34"/>
        <v>8.4544988132079553</v>
      </c>
      <c r="R171" s="4">
        <f t="shared" si="35"/>
        <v>20.081518855327491</v>
      </c>
      <c r="S171" s="27">
        <f t="shared" si="32"/>
        <v>15.421999999999997</v>
      </c>
      <c r="T171" s="28">
        <f t="shared" si="36"/>
        <v>49</v>
      </c>
      <c r="U171" s="29">
        <f t="shared" si="37"/>
        <v>0.52699999999999969</v>
      </c>
      <c r="V171" s="29">
        <f t="shared" si="38"/>
        <v>16.280506641952417</v>
      </c>
      <c r="W171" s="29">
        <f t="shared" si="39"/>
        <v>3.3225523759086562</v>
      </c>
      <c r="X171" s="30">
        <f t="shared" si="40"/>
        <v>1.1788364753401508</v>
      </c>
      <c r="Y171" s="30">
        <f t="shared" si="41"/>
        <v>16.201840687634718</v>
      </c>
      <c r="Z171" s="30">
        <f t="shared" si="42"/>
        <v>3.306498099517289</v>
      </c>
      <c r="AA171" s="31">
        <f t="shared" si="43"/>
        <v>1.9210194635557005</v>
      </c>
      <c r="AB171" s="32">
        <f t="shared" si="44"/>
        <v>-1.6054276391367139E-2</v>
      </c>
    </row>
    <row r="172" spans="1:28" s="15" customFormat="1" x14ac:dyDescent="0.2">
      <c r="A172" s="21">
        <v>222</v>
      </c>
      <c r="B172" s="22" t="s">
        <v>29</v>
      </c>
      <c r="C172" s="22" t="s">
        <v>36</v>
      </c>
      <c r="D172" s="22" t="s">
        <v>28</v>
      </c>
      <c r="E172" s="23">
        <v>43026</v>
      </c>
      <c r="F172" s="22">
        <v>24.6</v>
      </c>
      <c r="G172" s="22">
        <v>31.5</v>
      </c>
      <c r="H172" s="22">
        <v>17.518999999999998</v>
      </c>
      <c r="I172" s="24">
        <v>1.925</v>
      </c>
      <c r="J172" s="24"/>
      <c r="K172" s="25">
        <f t="shared" si="27"/>
        <v>997.17686985458295</v>
      </c>
      <c r="L172" s="25">
        <f t="shared" si="28"/>
        <v>0.75982754904178806</v>
      </c>
      <c r="M172" s="25">
        <f t="shared" si="29"/>
        <v>-4.2094557359999996E-3</v>
      </c>
      <c r="N172" s="25">
        <f t="shared" si="30"/>
        <v>1020.8466296951136</v>
      </c>
      <c r="O172" s="121">
        <f t="shared" si="33"/>
        <v>1.0208195668346063</v>
      </c>
      <c r="P172" s="26">
        <f t="shared" si="31"/>
        <v>4.3239765938845851</v>
      </c>
      <c r="Q172" s="120">
        <f t="shared" si="34"/>
        <v>4.323833744799499</v>
      </c>
      <c r="R172" s="4">
        <f t="shared" si="35"/>
        <v>20.081518855327491</v>
      </c>
      <c r="S172" s="27">
        <f t="shared" si="32"/>
        <v>5.3075000000000001</v>
      </c>
      <c r="T172" s="28">
        <f t="shared" si="36"/>
        <v>49</v>
      </c>
      <c r="U172" s="29">
        <f t="shared" si="37"/>
        <v>0.16700000000000004</v>
      </c>
      <c r="V172" s="29">
        <f t="shared" si="38"/>
        <v>9.4994311717861226</v>
      </c>
      <c r="W172" s="29">
        <f t="shared" si="39"/>
        <v>1.9386594228134943</v>
      </c>
      <c r="X172" s="30">
        <f t="shared" si="40"/>
        <v>0.37266980626691382</v>
      </c>
      <c r="Y172" s="30">
        <f t="shared" si="41"/>
        <v>9.4315583754407619</v>
      </c>
      <c r="Z172" s="30">
        <f t="shared" si="42"/>
        <v>1.9248078317226047</v>
      </c>
      <c r="AA172" s="31">
        <f t="shared" si="43"/>
        <v>1.7328562885270402</v>
      </c>
      <c r="AB172" s="32">
        <f t="shared" si="44"/>
        <v>-1.3851591090889626E-2</v>
      </c>
    </row>
    <row r="173" spans="1:28" s="15" customFormat="1" x14ac:dyDescent="0.2">
      <c r="A173" s="21">
        <v>228</v>
      </c>
      <c r="B173" s="22" t="s">
        <v>29</v>
      </c>
      <c r="C173" s="22" t="s">
        <v>36</v>
      </c>
      <c r="D173" s="22" t="s">
        <v>28</v>
      </c>
      <c r="E173" s="23">
        <v>43026</v>
      </c>
      <c r="F173" s="22">
        <v>24.6</v>
      </c>
      <c r="G173" s="22">
        <v>31.5</v>
      </c>
      <c r="H173" s="22">
        <v>17.518999999999998</v>
      </c>
      <c r="I173" s="24">
        <v>2.7290000000000001</v>
      </c>
      <c r="J173" s="24"/>
      <c r="K173" s="25">
        <f t="shared" si="27"/>
        <v>997.17686985458295</v>
      </c>
      <c r="L173" s="25">
        <f t="shared" si="28"/>
        <v>0.75982754904178806</v>
      </c>
      <c r="M173" s="25">
        <f t="shared" si="29"/>
        <v>-4.2094557359999996E-3</v>
      </c>
      <c r="N173" s="25">
        <f t="shared" si="30"/>
        <v>1020.8466296951136</v>
      </c>
      <c r="O173" s="121">
        <f t="shared" si="33"/>
        <v>1.0208195668346063</v>
      </c>
      <c r="P173" s="26">
        <f t="shared" si="31"/>
        <v>6.1299387660836535</v>
      </c>
      <c r="Q173" s="120">
        <f t="shared" si="34"/>
        <v>6.1297362543157572</v>
      </c>
      <c r="R173" s="4">
        <f t="shared" si="35"/>
        <v>20.081518855327491</v>
      </c>
      <c r="S173" s="27">
        <f t="shared" si="32"/>
        <v>9.7295000000000016</v>
      </c>
      <c r="T173" s="28">
        <f t="shared" si="36"/>
        <v>49</v>
      </c>
      <c r="U173" s="29">
        <f t="shared" si="37"/>
        <v>0.31800000000000006</v>
      </c>
      <c r="V173" s="29">
        <f t="shared" si="38"/>
        <v>13.189547905433432</v>
      </c>
      <c r="W173" s="29">
        <f t="shared" si="39"/>
        <v>2.6917444704966189</v>
      </c>
      <c r="X173" s="30">
        <f t="shared" si="40"/>
        <v>0.7109395254999189</v>
      </c>
      <c r="Y173" s="30">
        <f t="shared" si="41"/>
        <v>13.119387804589108</v>
      </c>
      <c r="Z173" s="30">
        <f t="shared" si="42"/>
        <v>2.6774260825692058</v>
      </c>
      <c r="AA173" s="31">
        <f t="shared" si="43"/>
        <v>1.8180527420790189</v>
      </c>
      <c r="AB173" s="32">
        <f t="shared" si="44"/>
        <v>-1.4318387927413134E-2</v>
      </c>
    </row>
    <row r="174" spans="1:28" s="15" customFormat="1" x14ac:dyDescent="0.2">
      <c r="A174" s="21">
        <v>151</v>
      </c>
      <c r="B174" s="22" t="s">
        <v>30</v>
      </c>
      <c r="C174" s="22" t="s">
        <v>36</v>
      </c>
      <c r="D174" s="22" t="s">
        <v>28</v>
      </c>
      <c r="E174" s="23">
        <v>43026</v>
      </c>
      <c r="F174" s="22">
        <v>24.6</v>
      </c>
      <c r="G174" s="22">
        <v>31.5</v>
      </c>
      <c r="H174" s="22">
        <v>17.518999999999998</v>
      </c>
      <c r="I174" s="24">
        <v>1.52</v>
      </c>
      <c r="J174" s="24"/>
      <c r="K174" s="25">
        <f t="shared" si="27"/>
        <v>997.17686985458295</v>
      </c>
      <c r="L174" s="25">
        <f t="shared" si="28"/>
        <v>0.75982754904178806</v>
      </c>
      <c r="M174" s="25">
        <f t="shared" si="29"/>
        <v>-4.2094557359999996E-3</v>
      </c>
      <c r="N174" s="25">
        <f t="shared" si="30"/>
        <v>1020.8466296951136</v>
      </c>
      <c r="O174" s="121">
        <f t="shared" si="33"/>
        <v>1.0208195668346063</v>
      </c>
      <c r="P174" s="26">
        <f t="shared" si="31"/>
        <v>3.4142568429634128</v>
      </c>
      <c r="Q174" s="120">
        <f t="shared" si="34"/>
        <v>3.4141440478416825</v>
      </c>
      <c r="R174" s="4">
        <f t="shared" si="35"/>
        <v>20.081518855327491</v>
      </c>
      <c r="S174" s="27">
        <f t="shared" si="32"/>
        <v>3.0799999999999992</v>
      </c>
      <c r="T174" s="28">
        <f t="shared" si="36"/>
        <v>49</v>
      </c>
      <c r="U174" s="29">
        <f t="shared" si="37"/>
        <v>0.18900000000000006</v>
      </c>
      <c r="V174" s="29">
        <f t="shared" si="38"/>
        <v>14.199849737039823</v>
      </c>
      <c r="W174" s="29">
        <f t="shared" si="39"/>
        <v>2.8979285177632295</v>
      </c>
      <c r="X174" s="30">
        <f t="shared" si="40"/>
        <v>0.42355399967113971</v>
      </c>
      <c r="Y174" s="30">
        <f t="shared" si="41"/>
        <v>14.162356538400728</v>
      </c>
      <c r="Z174" s="30">
        <f t="shared" si="42"/>
        <v>2.8902768445715772</v>
      </c>
      <c r="AA174" s="31">
        <f t="shared" si="43"/>
        <v>4.2361966071855113</v>
      </c>
      <c r="AB174" s="32">
        <f t="shared" si="44"/>
        <v>-7.6516731916522751E-3</v>
      </c>
    </row>
    <row r="175" spans="1:28" s="15" customFormat="1" x14ac:dyDescent="0.2">
      <c r="A175" s="21">
        <v>159</v>
      </c>
      <c r="B175" s="22" t="s">
        <v>30</v>
      </c>
      <c r="C175" s="22" t="s">
        <v>36</v>
      </c>
      <c r="D175" s="22" t="s">
        <v>28</v>
      </c>
      <c r="E175" s="23">
        <v>43026</v>
      </c>
      <c r="F175" s="22">
        <v>24.6</v>
      </c>
      <c r="G175" s="22">
        <v>31.5</v>
      </c>
      <c r="H175" s="22">
        <v>17.518999999999998</v>
      </c>
      <c r="I175" s="24">
        <v>3.8010000000000002</v>
      </c>
      <c r="J175" s="24"/>
      <c r="K175" s="25">
        <f t="shared" si="27"/>
        <v>997.17686985458295</v>
      </c>
      <c r="L175" s="25">
        <f t="shared" si="28"/>
        <v>0.75982754904178806</v>
      </c>
      <c r="M175" s="25">
        <f t="shared" si="29"/>
        <v>-4.2094557359999996E-3</v>
      </c>
      <c r="N175" s="25">
        <f t="shared" si="30"/>
        <v>1020.8466296951136</v>
      </c>
      <c r="O175" s="121">
        <f t="shared" si="33"/>
        <v>1.0208195668346063</v>
      </c>
      <c r="P175" s="26">
        <f t="shared" si="31"/>
        <v>8.537888329015745</v>
      </c>
      <c r="Q175" s="120">
        <f t="shared" si="34"/>
        <v>8.5376062670041026</v>
      </c>
      <c r="R175" s="4">
        <f t="shared" si="35"/>
        <v>20.081518855327491</v>
      </c>
      <c r="S175" s="27">
        <f t="shared" si="32"/>
        <v>15.625499999999999</v>
      </c>
      <c r="T175" s="28">
        <f t="shared" si="36"/>
        <v>49</v>
      </c>
      <c r="U175" s="29">
        <f t="shared" si="37"/>
        <v>0.72700000000000031</v>
      </c>
      <c r="V175" s="29">
        <f t="shared" si="38"/>
        <v>23.649967469095653</v>
      </c>
      <c r="W175" s="29">
        <f t="shared" si="39"/>
        <v>4.8265239732848269</v>
      </c>
      <c r="X175" s="30">
        <f t="shared" si="40"/>
        <v>1.6307354061904649</v>
      </c>
      <c r="Y175" s="30">
        <f t="shared" si="41"/>
        <v>23.609371681949586</v>
      </c>
      <c r="Z175" s="30">
        <f t="shared" si="42"/>
        <v>4.8182391187652218</v>
      </c>
      <c r="AA175" s="31">
        <f t="shared" si="43"/>
        <v>2.8623303011998198</v>
      </c>
      <c r="AB175" s="32">
        <f t="shared" si="44"/>
        <v>-8.2848545196050338E-3</v>
      </c>
    </row>
    <row r="176" spans="1:28" s="15" customFormat="1" x14ac:dyDescent="0.2">
      <c r="A176" s="21">
        <v>250</v>
      </c>
      <c r="B176" s="22" t="s">
        <v>30</v>
      </c>
      <c r="C176" s="22" t="s">
        <v>36</v>
      </c>
      <c r="D176" s="22" t="s">
        <v>28</v>
      </c>
      <c r="E176" s="23">
        <v>43026</v>
      </c>
      <c r="F176" s="22">
        <v>24.6</v>
      </c>
      <c r="G176" s="22">
        <v>31.5</v>
      </c>
      <c r="H176" s="22">
        <v>17.518999999999998</v>
      </c>
      <c r="I176" s="24">
        <v>3.7629999999999999</v>
      </c>
      <c r="J176" s="24"/>
      <c r="K176" s="25">
        <f t="shared" si="27"/>
        <v>997.17686985458295</v>
      </c>
      <c r="L176" s="25">
        <f t="shared" si="28"/>
        <v>0.75982754904178806</v>
      </c>
      <c r="M176" s="25">
        <f t="shared" si="29"/>
        <v>-4.2094557359999996E-3</v>
      </c>
      <c r="N176" s="25">
        <f t="shared" si="30"/>
        <v>1020.8466296951136</v>
      </c>
      <c r="O176" s="121">
        <f t="shared" si="33"/>
        <v>1.0208195668346063</v>
      </c>
      <c r="P176" s="26">
        <f t="shared" si="31"/>
        <v>8.4525319079416583</v>
      </c>
      <c r="Q176" s="120">
        <f t="shared" si="34"/>
        <v>8.452252665808059</v>
      </c>
      <c r="R176" s="4">
        <f t="shared" si="35"/>
        <v>20.081518855327491</v>
      </c>
      <c r="S176" s="27">
        <f t="shared" si="32"/>
        <v>15.416499999999999</v>
      </c>
      <c r="T176" s="28">
        <f t="shared" si="36"/>
        <v>49</v>
      </c>
      <c r="U176" s="29">
        <f t="shared" si="37"/>
        <v>0.84299999999999997</v>
      </c>
      <c r="V176" s="29">
        <f t="shared" si="38"/>
        <v>28.869863013698634</v>
      </c>
      <c r="W176" s="29">
        <f t="shared" si="39"/>
        <v>5.8918087783058439</v>
      </c>
      <c r="X176" s="30">
        <f t="shared" si="40"/>
        <v>1.8901026962042353</v>
      </c>
      <c r="Y176" s="30">
        <f t="shared" si="41"/>
        <v>28.801875574118764</v>
      </c>
      <c r="Z176" s="30">
        <f t="shared" si="42"/>
        <v>5.8779337906364821</v>
      </c>
      <c r="AA176" s="31">
        <f t="shared" si="43"/>
        <v>3.5782490178414972</v>
      </c>
      <c r="AB176" s="32">
        <f t="shared" si="44"/>
        <v>-1.3874987669361794E-2</v>
      </c>
    </row>
    <row r="177" spans="1:28" s="15" customFormat="1" x14ac:dyDescent="0.2">
      <c r="A177" s="21">
        <v>165</v>
      </c>
      <c r="B177" s="22" t="s">
        <v>31</v>
      </c>
      <c r="C177" s="22" t="s">
        <v>36</v>
      </c>
      <c r="D177" s="22" t="s">
        <v>28</v>
      </c>
      <c r="E177" s="23">
        <v>43026</v>
      </c>
      <c r="F177" s="22">
        <v>24.6</v>
      </c>
      <c r="G177" s="22">
        <v>31.5</v>
      </c>
      <c r="H177" s="22">
        <v>17.518999999999998</v>
      </c>
      <c r="I177" s="24">
        <v>5.3620000000000001</v>
      </c>
      <c r="J177" s="24"/>
      <c r="K177" s="25">
        <f t="shared" si="27"/>
        <v>997.17686985458295</v>
      </c>
      <c r="L177" s="25">
        <f t="shared" si="28"/>
        <v>0.75982754904178806</v>
      </c>
      <c r="M177" s="25">
        <f t="shared" si="29"/>
        <v>-4.2094557359999996E-3</v>
      </c>
      <c r="N177" s="25">
        <f t="shared" si="30"/>
        <v>1020.8466296951136</v>
      </c>
      <c r="O177" s="121">
        <f t="shared" si="33"/>
        <v>1.0208195668346063</v>
      </c>
      <c r="P177" s="26">
        <f t="shared" si="31"/>
        <v>12.044240257874881</v>
      </c>
      <c r="Q177" s="120">
        <f t="shared" si="34"/>
        <v>12.043842358241514</v>
      </c>
      <c r="R177" s="4">
        <f t="shared" si="35"/>
        <v>20.081518855327491</v>
      </c>
      <c r="S177" s="27">
        <f t="shared" si="32"/>
        <v>24.210999999999999</v>
      </c>
      <c r="T177" s="28">
        <f t="shared" si="36"/>
        <v>49</v>
      </c>
      <c r="U177" s="29">
        <f t="shared" si="37"/>
        <v>0.98000000000000043</v>
      </c>
      <c r="V177" s="29">
        <f t="shared" si="38"/>
        <v>22.364217252396177</v>
      </c>
      <c r="W177" s="29">
        <f t="shared" si="39"/>
        <v>4.5641259698767707</v>
      </c>
      <c r="X177" s="30">
        <f t="shared" si="40"/>
        <v>2.1955430639299962</v>
      </c>
      <c r="Y177" s="30">
        <f t="shared" si="41"/>
        <v>22.292725836670524</v>
      </c>
      <c r="Z177" s="30">
        <f t="shared" si="42"/>
        <v>4.5495358850348007</v>
      </c>
      <c r="AA177" s="31">
        <f t="shared" si="43"/>
        <v>2.3806918497791725</v>
      </c>
      <c r="AB177" s="32">
        <f t="shared" si="44"/>
        <v>-1.4590084841969997E-2</v>
      </c>
    </row>
    <row r="178" spans="1:28" s="15" customFormat="1" x14ac:dyDescent="0.2">
      <c r="A178" s="21">
        <v>171</v>
      </c>
      <c r="B178" s="22" t="s">
        <v>31</v>
      </c>
      <c r="C178" s="22" t="s">
        <v>36</v>
      </c>
      <c r="D178" s="22" t="s">
        <v>28</v>
      </c>
      <c r="E178" s="23">
        <v>43026</v>
      </c>
      <c r="F178" s="22">
        <v>24.6</v>
      </c>
      <c r="G178" s="22">
        <v>31.5</v>
      </c>
      <c r="H178" s="22">
        <v>17.518999999999998</v>
      </c>
      <c r="I178" s="24">
        <v>1.851</v>
      </c>
      <c r="J178" s="24"/>
      <c r="K178" s="25">
        <f t="shared" si="27"/>
        <v>997.17686985458295</v>
      </c>
      <c r="L178" s="25">
        <f t="shared" si="28"/>
        <v>0.75982754904178806</v>
      </c>
      <c r="M178" s="25">
        <f t="shared" si="29"/>
        <v>-4.2094557359999996E-3</v>
      </c>
      <c r="N178" s="25">
        <f t="shared" si="30"/>
        <v>1020.8466296951136</v>
      </c>
      <c r="O178" s="121">
        <f t="shared" si="33"/>
        <v>1.0208195668346063</v>
      </c>
      <c r="P178" s="26">
        <f t="shared" si="31"/>
        <v>4.1577561949508395</v>
      </c>
      <c r="Q178" s="120">
        <f t="shared" si="34"/>
        <v>4.1576188372072069</v>
      </c>
      <c r="R178" s="4">
        <f t="shared" si="35"/>
        <v>20.081518855327491</v>
      </c>
      <c r="S178" s="27">
        <f t="shared" si="32"/>
        <v>4.9005000000000001</v>
      </c>
      <c r="T178" s="28">
        <f t="shared" si="36"/>
        <v>49</v>
      </c>
      <c r="U178" s="29">
        <f t="shared" si="37"/>
        <v>0.30099999999999993</v>
      </c>
      <c r="V178" s="29">
        <f t="shared" si="38"/>
        <v>19.419354838709673</v>
      </c>
      <c r="W178" s="29">
        <f t="shared" si="39"/>
        <v>3.9631336405529951</v>
      </c>
      <c r="X178" s="30">
        <f t="shared" si="40"/>
        <v>0.67504184885501761</v>
      </c>
      <c r="Y178" s="30">
        <f t="shared" si="41"/>
        <v>19.382636121499608</v>
      </c>
      <c r="Z178" s="30">
        <f t="shared" si="42"/>
        <v>3.9556400247958377</v>
      </c>
      <c r="AA178" s="31">
        <f t="shared" si="43"/>
        <v>4.2454127156694286</v>
      </c>
      <c r="AB178" s="32">
        <f t="shared" si="44"/>
        <v>-7.4936157571574569E-3</v>
      </c>
    </row>
    <row r="179" spans="1:28" s="15" customFormat="1" x14ac:dyDescent="0.2">
      <c r="A179" s="21">
        <v>263</v>
      </c>
      <c r="B179" s="22" t="s">
        <v>31</v>
      </c>
      <c r="C179" s="22" t="s">
        <v>36</v>
      </c>
      <c r="D179" s="22" t="s">
        <v>28</v>
      </c>
      <c r="E179" s="23">
        <v>43026</v>
      </c>
      <c r="F179" s="22">
        <v>24.6</v>
      </c>
      <c r="G179" s="22">
        <v>31.5</v>
      </c>
      <c r="H179" s="22">
        <v>17.518999999999998</v>
      </c>
      <c r="I179" s="24">
        <v>1.08</v>
      </c>
      <c r="J179" s="24"/>
      <c r="K179" s="25">
        <f t="shared" si="27"/>
        <v>997.17686985458295</v>
      </c>
      <c r="L179" s="25">
        <f t="shared" si="28"/>
        <v>0.75982754904178806</v>
      </c>
      <c r="M179" s="25">
        <f t="shared" si="29"/>
        <v>-4.2094557359999996E-3</v>
      </c>
      <c r="N179" s="25">
        <f t="shared" si="30"/>
        <v>1020.8466296951136</v>
      </c>
      <c r="O179" s="121">
        <f t="shared" si="33"/>
        <v>1.0208195668346063</v>
      </c>
      <c r="P179" s="26">
        <f t="shared" si="31"/>
        <v>2.4259193357897932</v>
      </c>
      <c r="Q179" s="120">
        <f t="shared" si="34"/>
        <v>2.4258391918875115</v>
      </c>
      <c r="R179" s="4">
        <f t="shared" si="35"/>
        <v>20.081518855327491</v>
      </c>
      <c r="S179" s="27">
        <f t="shared" si="32"/>
        <v>0.66000000000000014</v>
      </c>
      <c r="T179" s="28">
        <f t="shared" si="36"/>
        <v>49</v>
      </c>
      <c r="U179" s="29">
        <f t="shared" si="37"/>
        <v>0.2430000000000001</v>
      </c>
      <c r="V179" s="29">
        <f t="shared" si="38"/>
        <v>29.032258064516142</v>
      </c>
      <c r="W179" s="29">
        <f t="shared" si="39"/>
        <v>5.9249506254114577</v>
      </c>
      <c r="X179" s="30">
        <f t="shared" si="40"/>
        <v>0.54487981666327179</v>
      </c>
      <c r="Y179" s="30">
        <f t="shared" si="41"/>
        <v>28.966952109347066</v>
      </c>
      <c r="Z179" s="30">
        <f t="shared" si="42"/>
        <v>5.9116228794585846</v>
      </c>
      <c r="AA179" s="31">
        <f t="shared" si="43"/>
        <v>-16.437540662873769</v>
      </c>
      <c r="AB179" s="32">
        <f t="shared" si="44"/>
        <v>-1.3327745952873116E-2</v>
      </c>
    </row>
    <row r="180" spans="1:28" s="15" customFormat="1" x14ac:dyDescent="0.2">
      <c r="A180" s="21">
        <v>269</v>
      </c>
      <c r="B180" s="22" t="s">
        <v>31</v>
      </c>
      <c r="C180" s="22" t="s">
        <v>36</v>
      </c>
      <c r="D180" s="22" t="s">
        <v>28</v>
      </c>
      <c r="E180" s="23">
        <v>43026</v>
      </c>
      <c r="F180" s="22">
        <v>24.6</v>
      </c>
      <c r="G180" s="22">
        <v>31.5</v>
      </c>
      <c r="H180" s="22">
        <v>17.518999999999998</v>
      </c>
      <c r="I180" s="24">
        <v>4.875</v>
      </c>
      <c r="J180" s="24"/>
      <c r="K180" s="25">
        <f t="shared" si="27"/>
        <v>997.17686985458295</v>
      </c>
      <c r="L180" s="25">
        <f t="shared" si="28"/>
        <v>0.75982754904178806</v>
      </c>
      <c r="M180" s="25">
        <f t="shared" si="29"/>
        <v>-4.2094557359999996E-3</v>
      </c>
      <c r="N180" s="25">
        <f t="shared" si="30"/>
        <v>1020.8466296951136</v>
      </c>
      <c r="O180" s="121">
        <f t="shared" si="33"/>
        <v>1.0208195668346063</v>
      </c>
      <c r="P180" s="26">
        <f t="shared" si="31"/>
        <v>10.95033033516226</v>
      </c>
      <c r="Q180" s="120">
        <f t="shared" si="34"/>
        <v>10.949968574492237</v>
      </c>
      <c r="R180" s="4">
        <f t="shared" si="35"/>
        <v>20.081518855327491</v>
      </c>
      <c r="S180" s="27">
        <f t="shared" si="32"/>
        <v>21.532499999999999</v>
      </c>
      <c r="T180" s="28">
        <f t="shared" si="36"/>
        <v>49</v>
      </c>
      <c r="U180" s="29">
        <f t="shared" si="37"/>
        <v>0.69200000000000017</v>
      </c>
      <c r="V180" s="29">
        <f t="shared" si="38"/>
        <v>16.543150848673204</v>
      </c>
      <c r="W180" s="29">
        <f t="shared" si="39"/>
        <v>3.3761532344231036</v>
      </c>
      <c r="X180" s="30">
        <f t="shared" si="40"/>
        <v>1.5496274576159763</v>
      </c>
      <c r="Y180" s="30">
        <f t="shared" si="41"/>
        <v>16.484165894842654</v>
      </c>
      <c r="Z180" s="30">
        <f t="shared" si="42"/>
        <v>3.3641154887433986</v>
      </c>
      <c r="AA180" s="31">
        <f t="shared" si="43"/>
        <v>1.7840549547529456</v>
      </c>
      <c r="AB180" s="32">
        <f t="shared" si="44"/>
        <v>-1.2037745679704948E-2</v>
      </c>
    </row>
    <row r="181" spans="1:28" s="15" customFormat="1" x14ac:dyDescent="0.2">
      <c r="A181" s="21">
        <v>101</v>
      </c>
      <c r="B181" s="22" t="s">
        <v>32</v>
      </c>
      <c r="C181" s="22" t="s">
        <v>36</v>
      </c>
      <c r="D181" s="22" t="s">
        <v>28</v>
      </c>
      <c r="E181" s="23">
        <v>43026</v>
      </c>
      <c r="F181" s="22">
        <v>24.6</v>
      </c>
      <c r="G181" s="22">
        <v>31.5</v>
      </c>
      <c r="H181" s="22">
        <v>17.518999999999998</v>
      </c>
      <c r="I181" s="24">
        <v>3.4180000000000001</v>
      </c>
      <c r="J181" s="24"/>
      <c r="K181" s="25">
        <f t="shared" si="27"/>
        <v>997.17686985458295</v>
      </c>
      <c r="L181" s="25">
        <f t="shared" si="28"/>
        <v>0.75982754904178806</v>
      </c>
      <c r="M181" s="25">
        <f t="shared" si="29"/>
        <v>-4.2094557359999996E-3</v>
      </c>
      <c r="N181" s="25">
        <f t="shared" si="30"/>
        <v>1020.8466296951136</v>
      </c>
      <c r="O181" s="121">
        <f t="shared" si="33"/>
        <v>1.0208195668346063</v>
      </c>
      <c r="P181" s="26">
        <f t="shared" si="31"/>
        <v>7.6775854534532533</v>
      </c>
      <c r="Q181" s="120">
        <f t="shared" si="34"/>
        <v>7.6773318128439936</v>
      </c>
      <c r="R181" s="4">
        <f t="shared" si="35"/>
        <v>20.081518855327491</v>
      </c>
      <c r="S181" s="27">
        <f t="shared" si="32"/>
        <v>13.518999999999998</v>
      </c>
      <c r="T181" s="28">
        <f t="shared" si="36"/>
        <v>49</v>
      </c>
      <c r="U181" s="29">
        <f t="shared" si="37"/>
        <v>0.62800000000000011</v>
      </c>
      <c r="V181" s="29">
        <f t="shared" si="38"/>
        <v>22.508960573476706</v>
      </c>
      <c r="W181" s="29">
        <f t="shared" si="39"/>
        <v>4.5936654231585123</v>
      </c>
      <c r="X181" s="30">
        <f t="shared" si="40"/>
        <v>1.4087938208097146</v>
      </c>
      <c r="Y181" s="30">
        <f t="shared" si="41"/>
        <v>22.473132038297287</v>
      </c>
      <c r="Z181" s="30">
        <f t="shared" si="42"/>
        <v>4.5863534772035273</v>
      </c>
      <c r="AA181" s="31">
        <f t="shared" si="43"/>
        <v>2.856522036983514</v>
      </c>
      <c r="AB181" s="32">
        <f t="shared" si="44"/>
        <v>-7.3119459549850774E-3</v>
      </c>
    </row>
    <row r="182" spans="1:28" s="15" customFormat="1" x14ac:dyDescent="0.2">
      <c r="A182" s="21">
        <v>107</v>
      </c>
      <c r="B182" s="22" t="s">
        <v>32</v>
      </c>
      <c r="C182" s="22" t="s">
        <v>36</v>
      </c>
      <c r="D182" s="22" t="s">
        <v>28</v>
      </c>
      <c r="E182" s="23">
        <v>43026</v>
      </c>
      <c r="F182" s="22">
        <v>24.6</v>
      </c>
      <c r="G182" s="22">
        <v>31.5</v>
      </c>
      <c r="H182" s="22">
        <v>17.518999999999998</v>
      </c>
      <c r="I182" s="24">
        <v>2.9689999999999999</v>
      </c>
      <c r="J182" s="24"/>
      <c r="K182" s="25">
        <f t="shared" si="27"/>
        <v>997.17686985458295</v>
      </c>
      <c r="L182" s="25">
        <f t="shared" si="28"/>
        <v>0.75982754904178806</v>
      </c>
      <c r="M182" s="25">
        <f t="shared" si="29"/>
        <v>-4.2094557359999996E-3</v>
      </c>
      <c r="N182" s="25">
        <f t="shared" si="30"/>
        <v>1020.8466296951136</v>
      </c>
      <c r="O182" s="121">
        <f t="shared" si="33"/>
        <v>1.0208195668346063</v>
      </c>
      <c r="P182" s="26">
        <f t="shared" si="31"/>
        <v>6.6690319518147181</v>
      </c>
      <c r="Q182" s="120">
        <f t="shared" si="34"/>
        <v>6.6688116302907599</v>
      </c>
      <c r="R182" s="4">
        <f t="shared" si="35"/>
        <v>20.081518855327491</v>
      </c>
      <c r="S182" s="27">
        <f t="shared" si="32"/>
        <v>11.049499999999998</v>
      </c>
      <c r="T182" s="28">
        <f t="shared" si="36"/>
        <v>49</v>
      </c>
      <c r="U182" s="29">
        <f t="shared" si="37"/>
        <v>0.36399999999999988</v>
      </c>
      <c r="V182" s="29">
        <f t="shared" si="38"/>
        <v>13.973128598848364</v>
      </c>
      <c r="W182" s="29">
        <f t="shared" si="39"/>
        <v>2.8516588977241559</v>
      </c>
      <c r="X182" s="30">
        <f t="shared" si="40"/>
        <v>0.81591288262603801</v>
      </c>
      <c r="Y182" s="30">
        <f t="shared" si="41"/>
        <v>13.939796422749595</v>
      </c>
      <c r="Z182" s="30">
        <f t="shared" si="42"/>
        <v>2.8448564128060396</v>
      </c>
      <c r="AA182" s="31">
        <f t="shared" si="43"/>
        <v>1.8404292145784731</v>
      </c>
      <c r="AB182" s="32">
        <f t="shared" si="44"/>
        <v>-6.8024849181163027E-3</v>
      </c>
    </row>
    <row r="183" spans="1:28" s="15" customFormat="1" x14ac:dyDescent="0.2">
      <c r="A183" s="21">
        <v>300</v>
      </c>
      <c r="B183" s="22" t="s">
        <v>32</v>
      </c>
      <c r="C183" s="22" t="s">
        <v>36</v>
      </c>
      <c r="D183" s="22" t="s">
        <v>28</v>
      </c>
      <c r="E183" s="23">
        <v>43026</v>
      </c>
      <c r="F183" s="22">
        <v>24.6</v>
      </c>
      <c r="G183" s="22">
        <v>31.5</v>
      </c>
      <c r="H183" s="22">
        <v>17.518999999999998</v>
      </c>
      <c r="I183" s="24">
        <v>0.97</v>
      </c>
      <c r="J183" s="24"/>
      <c r="K183" s="25">
        <f t="shared" si="27"/>
        <v>997.17686985458295</v>
      </c>
      <c r="L183" s="25">
        <f t="shared" si="28"/>
        <v>0.75982754904178806</v>
      </c>
      <c r="M183" s="25">
        <f t="shared" si="29"/>
        <v>-4.2094557359999996E-3</v>
      </c>
      <c r="N183" s="25">
        <f t="shared" si="30"/>
        <v>1020.8466296951136</v>
      </c>
      <c r="O183" s="121">
        <f t="shared" si="33"/>
        <v>1.0208195668346063</v>
      </c>
      <c r="P183" s="26">
        <f t="shared" si="31"/>
        <v>2.1788349589963882</v>
      </c>
      <c r="Q183" s="120">
        <f t="shared" si="34"/>
        <v>2.1787629778989683</v>
      </c>
      <c r="R183" s="4">
        <f t="shared" si="35"/>
        <v>20.081518855327491</v>
      </c>
      <c r="S183" s="27">
        <f t="shared" si="32"/>
        <v>5.4999999999999716E-2</v>
      </c>
      <c r="T183" s="28">
        <f t="shared" si="36"/>
        <v>49</v>
      </c>
      <c r="U183" s="29">
        <f t="shared" si="37"/>
        <v>9.7999999999999976E-2</v>
      </c>
      <c r="V183" s="29">
        <f t="shared" si="38"/>
        <v>11.238532110091741</v>
      </c>
      <c r="W183" s="29">
        <f t="shared" si="39"/>
        <v>2.2935779816513757</v>
      </c>
      <c r="X183" s="30">
        <f t="shared" si="40"/>
        <v>0.22040369571861174</v>
      </c>
      <c r="Y183" s="30">
        <f t="shared" si="41"/>
        <v>11.254094021647084</v>
      </c>
      <c r="Z183" s="30">
        <f t="shared" si="42"/>
        <v>2.2967538819687929</v>
      </c>
      <c r="AA183" s="31">
        <f t="shared" si="43"/>
        <v>-9.2934599307898349</v>
      </c>
      <c r="AB183" s="32">
        <f t="shared" si="44"/>
        <v>3.1759003174172129E-3</v>
      </c>
    </row>
    <row r="184" spans="1:28" s="15" customFormat="1" x14ac:dyDescent="0.2">
      <c r="A184" s="21">
        <v>145</v>
      </c>
      <c r="B184" s="22" t="s">
        <v>33</v>
      </c>
      <c r="C184" s="22" t="s">
        <v>36</v>
      </c>
      <c r="D184" s="22" t="s">
        <v>28</v>
      </c>
      <c r="E184" s="23">
        <v>43026</v>
      </c>
      <c r="F184" s="22">
        <v>24.6</v>
      </c>
      <c r="G184" s="22">
        <v>31.5</v>
      </c>
      <c r="H184" s="22">
        <v>17.518999999999998</v>
      </c>
      <c r="I184" s="24">
        <v>1.5880000000000001</v>
      </c>
      <c r="J184" s="24"/>
      <c r="K184" s="25">
        <f t="shared" si="27"/>
        <v>997.17686985458295</v>
      </c>
      <c r="L184" s="25">
        <f t="shared" si="28"/>
        <v>0.75982754904178806</v>
      </c>
      <c r="M184" s="25">
        <f t="shared" si="29"/>
        <v>-4.2094557359999996E-3</v>
      </c>
      <c r="N184" s="25">
        <f t="shared" si="30"/>
        <v>1020.8466296951136</v>
      </c>
      <c r="O184" s="121">
        <f t="shared" si="33"/>
        <v>1.0208195668346063</v>
      </c>
      <c r="P184" s="26">
        <f t="shared" si="31"/>
        <v>3.5669999122538814</v>
      </c>
      <c r="Q184" s="120">
        <f t="shared" si="34"/>
        <v>3.5668820710346001</v>
      </c>
      <c r="R184" s="4">
        <f t="shared" si="35"/>
        <v>20.081518855327491</v>
      </c>
      <c r="S184" s="27">
        <f t="shared" si="32"/>
        <v>3.4539999999999997</v>
      </c>
      <c r="T184" s="28">
        <f t="shared" si="36"/>
        <v>49</v>
      </c>
      <c r="U184" s="29" t="s">
        <v>38</v>
      </c>
      <c r="V184" s="29" t="s">
        <v>38</v>
      </c>
      <c r="W184" s="29" t="s">
        <v>38</v>
      </c>
      <c r="X184" s="30" t="s">
        <v>38</v>
      </c>
      <c r="Y184" s="30" t="s">
        <v>38</v>
      </c>
      <c r="Z184" s="30" t="s">
        <v>38</v>
      </c>
      <c r="AA184" s="31" t="s">
        <v>38</v>
      </c>
      <c r="AB184" s="32" t="s">
        <v>38</v>
      </c>
    </row>
    <row r="185" spans="1:28" s="15" customFormat="1" x14ac:dyDescent="0.2">
      <c r="A185" s="21">
        <v>179</v>
      </c>
      <c r="B185" s="22" t="s">
        <v>26</v>
      </c>
      <c r="C185" s="22" t="s">
        <v>27</v>
      </c>
      <c r="D185" s="22" t="s">
        <v>37</v>
      </c>
      <c r="E185" s="23">
        <v>43026</v>
      </c>
      <c r="F185" s="22">
        <v>24.1</v>
      </c>
      <c r="G185" s="22">
        <v>31.5</v>
      </c>
      <c r="H185" s="22">
        <v>17.521000000000001</v>
      </c>
      <c r="I185" s="24">
        <v>4.2460000000000004</v>
      </c>
      <c r="J185" s="24"/>
      <c r="K185" s="25">
        <f t="shared" si="27"/>
        <v>997.301901019105</v>
      </c>
      <c r="L185" s="25">
        <f t="shared" si="28"/>
        <v>0.76058970296154682</v>
      </c>
      <c r="M185" s="25">
        <f t="shared" si="29"/>
        <v>-4.2203012260000001E-3</v>
      </c>
      <c r="N185" s="25">
        <f t="shared" si="30"/>
        <v>1020.9937512980159</v>
      </c>
      <c r="O185" s="121">
        <f t="shared" si="33"/>
        <v>1.0209666484896529</v>
      </c>
      <c r="P185" s="26">
        <f t="shared" si="31"/>
        <v>9.539170198496036</v>
      </c>
      <c r="Q185" s="120">
        <f t="shared" si="34"/>
        <v>9.5388545357683174</v>
      </c>
      <c r="R185" s="4">
        <f t="shared" si="35"/>
        <v>20.084234775698853</v>
      </c>
      <c r="S185" s="27">
        <f t="shared" si="32"/>
        <v>18.073</v>
      </c>
      <c r="T185" s="28">
        <f t="shared" si="36"/>
        <v>49</v>
      </c>
      <c r="U185" s="29">
        <f t="shared" ref="U185:U216" si="45">I185-I65</f>
        <v>0.67100000000000026</v>
      </c>
      <c r="V185" s="29">
        <f t="shared" ref="V185:V216" si="46">(U185/I65)*100</f>
        <v>18.769230769230777</v>
      </c>
      <c r="W185" s="29">
        <f t="shared" ref="W185:W216" si="47">(U185/T185)/I65*1000</f>
        <v>3.8304552590266892</v>
      </c>
      <c r="X185" s="30">
        <f t="shared" ref="X185:X216" si="48">P185-P65</f>
        <v>1.5071992397141063</v>
      </c>
      <c r="Y185" s="30">
        <f t="shared" ref="Y185:Y216" si="49">(X185/P65)*100</f>
        <v>18.764998621741498</v>
      </c>
      <c r="Z185" s="30">
        <f t="shared" ref="Z185:Z216" si="50">1000*(X185/T185)/P65</f>
        <v>3.8295915554574482</v>
      </c>
      <c r="AA185" s="31">
        <f t="shared" ref="AA185:AA216" si="51">1000*(X185/T185)/S65</f>
        <v>2.1386524010033541</v>
      </c>
      <c r="AB185" s="32">
        <f t="shared" ref="AB185:AB216" si="52">Z185-W185</f>
        <v>-8.6370356924092562E-4</v>
      </c>
    </row>
    <row r="186" spans="1:28" s="15" customFormat="1" x14ac:dyDescent="0.2">
      <c r="A186" s="21">
        <v>186</v>
      </c>
      <c r="B186" s="22" t="s">
        <v>26</v>
      </c>
      <c r="C186" s="22" t="s">
        <v>27</v>
      </c>
      <c r="D186" s="22" t="s">
        <v>37</v>
      </c>
      <c r="E186" s="23">
        <v>43026</v>
      </c>
      <c r="F186" s="22">
        <v>24.1</v>
      </c>
      <c r="G186" s="22">
        <v>31.5</v>
      </c>
      <c r="H186" s="22">
        <v>17.521000000000001</v>
      </c>
      <c r="I186" s="24">
        <v>3.0409999999999999</v>
      </c>
      <c r="J186" s="24"/>
      <c r="K186" s="25">
        <f t="shared" si="27"/>
        <v>997.301901019105</v>
      </c>
      <c r="L186" s="25">
        <f t="shared" si="28"/>
        <v>0.76058970296154682</v>
      </c>
      <c r="M186" s="25">
        <f t="shared" si="29"/>
        <v>-4.2203012260000001E-3</v>
      </c>
      <c r="N186" s="25">
        <f t="shared" si="30"/>
        <v>1020.9937512980159</v>
      </c>
      <c r="O186" s="121">
        <f t="shared" si="33"/>
        <v>1.0209666484896529</v>
      </c>
      <c r="P186" s="26">
        <f t="shared" si="31"/>
        <v>6.8319869462144238</v>
      </c>
      <c r="Q186" s="120">
        <f t="shared" si="34"/>
        <v>6.8317608674685459</v>
      </c>
      <c r="R186" s="4">
        <f t="shared" si="35"/>
        <v>20.084234775698853</v>
      </c>
      <c r="S186" s="27">
        <f t="shared" si="32"/>
        <v>11.445499999999999</v>
      </c>
      <c r="T186" s="28">
        <f t="shared" ref="T186:T217" si="53">E186-E66</f>
        <v>49</v>
      </c>
      <c r="U186" s="29">
        <f t="shared" si="45"/>
        <v>0.42799999999999994</v>
      </c>
      <c r="V186" s="29">
        <f t="shared" si="46"/>
        <v>16.37964026023727</v>
      </c>
      <c r="W186" s="29">
        <f t="shared" si="47"/>
        <v>3.3427837265790354</v>
      </c>
      <c r="X186" s="30">
        <f t="shared" si="48"/>
        <v>0.96134635452290507</v>
      </c>
      <c r="Y186" s="30">
        <f t="shared" si="49"/>
        <v>16.375493261901603</v>
      </c>
      <c r="Z186" s="30">
        <f t="shared" si="50"/>
        <v>3.3419374003880824</v>
      </c>
      <c r="AA186" s="31">
        <f t="shared" si="51"/>
        <v>2.1579842003641105</v>
      </c>
      <c r="AB186" s="32">
        <f t="shared" si="52"/>
        <v>-8.4632619095303951E-4</v>
      </c>
    </row>
    <row r="187" spans="1:28" s="15" customFormat="1" x14ac:dyDescent="0.2">
      <c r="A187" s="21">
        <v>277</v>
      </c>
      <c r="B187" s="22" t="s">
        <v>26</v>
      </c>
      <c r="C187" s="22" t="s">
        <v>27</v>
      </c>
      <c r="D187" s="22" t="s">
        <v>37</v>
      </c>
      <c r="E187" s="23">
        <v>43026</v>
      </c>
      <c r="F187" s="22">
        <v>24.1</v>
      </c>
      <c r="G187" s="22">
        <v>31.5</v>
      </c>
      <c r="H187" s="22">
        <v>17.521000000000001</v>
      </c>
      <c r="I187" s="24">
        <v>3.8079999999999998</v>
      </c>
      <c r="J187" s="24"/>
      <c r="K187" s="25">
        <f t="shared" si="27"/>
        <v>997.301901019105</v>
      </c>
      <c r="L187" s="25">
        <f t="shared" si="28"/>
        <v>0.76058970296154682</v>
      </c>
      <c r="M187" s="25">
        <f t="shared" si="29"/>
        <v>-4.2203012260000001E-3</v>
      </c>
      <c r="N187" s="25">
        <f t="shared" si="30"/>
        <v>1020.9937512980159</v>
      </c>
      <c r="O187" s="121">
        <f t="shared" si="33"/>
        <v>1.0209666484896529</v>
      </c>
      <c r="P187" s="26">
        <f t="shared" si="31"/>
        <v>8.5551484022310174</v>
      </c>
      <c r="Q187" s="120">
        <f t="shared" si="34"/>
        <v>8.5548653019796852</v>
      </c>
      <c r="R187" s="4">
        <f t="shared" si="35"/>
        <v>20.084234775698853</v>
      </c>
      <c r="S187" s="27">
        <f t="shared" si="32"/>
        <v>15.663999999999998</v>
      </c>
      <c r="T187" s="28">
        <f t="shared" si="53"/>
        <v>49</v>
      </c>
      <c r="U187" s="29">
        <f t="shared" si="45"/>
        <v>0.504</v>
      </c>
      <c r="V187" s="29">
        <f t="shared" si="46"/>
        <v>15.254237288135593</v>
      </c>
      <c r="W187" s="29">
        <f t="shared" si="47"/>
        <v>3.1131096506399172</v>
      </c>
      <c r="X187" s="30">
        <f t="shared" si="48"/>
        <v>1.1346703129308189</v>
      </c>
      <c r="Y187" s="30">
        <f t="shared" si="49"/>
        <v>15.291067492900934</v>
      </c>
      <c r="Z187" s="30">
        <f t="shared" si="50"/>
        <v>3.1206260189593742</v>
      </c>
      <c r="AA187" s="31">
        <f t="shared" si="51"/>
        <v>1.7961943064371813</v>
      </c>
      <c r="AB187" s="32">
        <f t="shared" si="52"/>
        <v>7.5163683194570119E-3</v>
      </c>
    </row>
    <row r="188" spans="1:28" s="15" customFormat="1" x14ac:dyDescent="0.2">
      <c r="A188" s="21">
        <v>284</v>
      </c>
      <c r="B188" s="22" t="s">
        <v>26</v>
      </c>
      <c r="C188" s="22" t="s">
        <v>27</v>
      </c>
      <c r="D188" s="22" t="s">
        <v>37</v>
      </c>
      <c r="E188" s="23">
        <v>43026</v>
      </c>
      <c r="F188" s="22">
        <v>24.1</v>
      </c>
      <c r="G188" s="22">
        <v>31.5</v>
      </c>
      <c r="H188" s="22">
        <v>17.521000000000001</v>
      </c>
      <c r="I188" s="24">
        <v>3.8719999999999999</v>
      </c>
      <c r="J188" s="24"/>
      <c r="K188" s="25">
        <f t="shared" si="27"/>
        <v>997.301901019105</v>
      </c>
      <c r="L188" s="25">
        <f t="shared" si="28"/>
        <v>0.76058970296154682</v>
      </c>
      <c r="M188" s="25">
        <f t="shared" si="29"/>
        <v>-4.2203012260000001E-3</v>
      </c>
      <c r="N188" s="25">
        <f t="shared" si="30"/>
        <v>1020.9937512980159</v>
      </c>
      <c r="O188" s="121">
        <f t="shared" si="33"/>
        <v>1.0209666484896529</v>
      </c>
      <c r="P188" s="26">
        <f t="shared" si="31"/>
        <v>8.6989324089912028</v>
      </c>
      <c r="Q188" s="120">
        <f t="shared" si="34"/>
        <v>8.6986445507524532</v>
      </c>
      <c r="R188" s="4">
        <f t="shared" si="35"/>
        <v>20.084234775698853</v>
      </c>
      <c r="S188" s="27">
        <f t="shared" si="32"/>
        <v>16.015999999999998</v>
      </c>
      <c r="T188" s="28">
        <f t="shared" si="53"/>
        <v>49</v>
      </c>
      <c r="U188" s="29">
        <f t="shared" si="45"/>
        <v>0.56199999999999983</v>
      </c>
      <c r="V188" s="29">
        <f t="shared" si="46"/>
        <v>16.978851963746219</v>
      </c>
      <c r="W188" s="29">
        <f t="shared" si="47"/>
        <v>3.465071829335963</v>
      </c>
      <c r="X188" s="30">
        <f t="shared" si="48"/>
        <v>1.2649788752189091</v>
      </c>
      <c r="Y188" s="30">
        <f t="shared" si="49"/>
        <v>17.016233279803764</v>
      </c>
      <c r="Z188" s="30">
        <f t="shared" si="50"/>
        <v>3.4727006693477067</v>
      </c>
      <c r="AA188" s="31">
        <f t="shared" si="51"/>
        <v>1.9973613472054772</v>
      </c>
      <c r="AB188" s="32">
        <f t="shared" si="52"/>
        <v>7.6288400117436872E-3</v>
      </c>
    </row>
    <row r="189" spans="1:28" s="15" customFormat="1" x14ac:dyDescent="0.2">
      <c r="A189" s="21">
        <v>290</v>
      </c>
      <c r="B189" s="22" t="s">
        <v>26</v>
      </c>
      <c r="C189" s="22" t="s">
        <v>27</v>
      </c>
      <c r="D189" s="22" t="s">
        <v>37</v>
      </c>
      <c r="E189" s="23">
        <v>43026</v>
      </c>
      <c r="F189" s="22">
        <v>24.1</v>
      </c>
      <c r="G189" s="22">
        <v>31.5</v>
      </c>
      <c r="H189" s="22">
        <v>17.521000000000001</v>
      </c>
      <c r="I189" s="24">
        <v>5.0270000000000001</v>
      </c>
      <c r="J189" s="24"/>
      <c r="K189" s="25">
        <f t="shared" si="27"/>
        <v>997.301901019105</v>
      </c>
      <c r="L189" s="25">
        <f t="shared" si="28"/>
        <v>0.76058970296154682</v>
      </c>
      <c r="M189" s="25">
        <f t="shared" si="29"/>
        <v>-4.2203012260000001E-3</v>
      </c>
      <c r="N189" s="25">
        <f t="shared" si="30"/>
        <v>1020.9937512980159</v>
      </c>
      <c r="O189" s="121">
        <f t="shared" si="33"/>
        <v>1.0209666484896529</v>
      </c>
      <c r="P189" s="26">
        <f t="shared" si="31"/>
        <v>11.293784405991421</v>
      </c>
      <c r="Q189" s="120">
        <f t="shared" si="34"/>
        <v>11.293410680948499</v>
      </c>
      <c r="R189" s="4">
        <f t="shared" si="35"/>
        <v>20.084234775698853</v>
      </c>
      <c r="S189" s="27">
        <f t="shared" si="32"/>
        <v>22.368500000000001</v>
      </c>
      <c r="T189" s="28">
        <f t="shared" si="53"/>
        <v>49</v>
      </c>
      <c r="U189" s="29">
        <f t="shared" si="45"/>
        <v>0.70699999999999985</v>
      </c>
      <c r="V189" s="29">
        <f t="shared" si="46"/>
        <v>16.365740740740737</v>
      </c>
      <c r="W189" s="29">
        <f t="shared" si="47"/>
        <v>3.3399470899470889</v>
      </c>
      <c r="X189" s="30">
        <f t="shared" si="48"/>
        <v>1.5914643860831692</v>
      </c>
      <c r="Y189" s="30">
        <f t="shared" si="49"/>
        <v>16.402926133312789</v>
      </c>
      <c r="Z189" s="30">
        <f t="shared" si="50"/>
        <v>3.3475359455740388</v>
      </c>
      <c r="AA189" s="31">
        <f t="shared" si="51"/>
        <v>1.7575143410230245</v>
      </c>
      <c r="AB189" s="32">
        <f t="shared" si="52"/>
        <v>7.5888556269498864E-3</v>
      </c>
    </row>
    <row r="190" spans="1:28" s="15" customFormat="1" x14ac:dyDescent="0.2">
      <c r="A190" s="21">
        <v>119</v>
      </c>
      <c r="B190" s="22" t="s">
        <v>29</v>
      </c>
      <c r="C190" s="22" t="s">
        <v>27</v>
      </c>
      <c r="D190" s="22" t="s">
        <v>37</v>
      </c>
      <c r="E190" s="23">
        <v>43026</v>
      </c>
      <c r="F190" s="22">
        <v>24.1</v>
      </c>
      <c r="G190" s="22">
        <v>31.5</v>
      </c>
      <c r="H190" s="22">
        <v>17.521000000000001</v>
      </c>
      <c r="I190" s="24">
        <v>3.4910000000000001</v>
      </c>
      <c r="J190" s="24"/>
      <c r="K190" s="25">
        <f t="shared" si="27"/>
        <v>997.301901019105</v>
      </c>
      <c r="L190" s="25">
        <f t="shared" si="28"/>
        <v>0.76058970296154682</v>
      </c>
      <c r="M190" s="25">
        <f t="shared" si="29"/>
        <v>-4.2203012260000001E-3</v>
      </c>
      <c r="N190" s="25">
        <f t="shared" si="30"/>
        <v>1020.9937512980159</v>
      </c>
      <c r="O190" s="121">
        <f t="shared" si="33"/>
        <v>1.0209666484896529</v>
      </c>
      <c r="P190" s="26">
        <f t="shared" si="31"/>
        <v>7.8429682437469763</v>
      </c>
      <c r="Q190" s="120">
        <f t="shared" si="34"/>
        <v>7.8427087104020705</v>
      </c>
      <c r="R190" s="4">
        <f t="shared" si="35"/>
        <v>20.084234775698853</v>
      </c>
      <c r="S190" s="27">
        <f t="shared" si="32"/>
        <v>13.920500000000001</v>
      </c>
      <c r="T190" s="28">
        <f t="shared" si="53"/>
        <v>49</v>
      </c>
      <c r="U190" s="29">
        <f t="shared" si="45"/>
        <v>0.47500000000000009</v>
      </c>
      <c r="V190" s="29">
        <f t="shared" si="46"/>
        <v>15.749336870026529</v>
      </c>
      <c r="W190" s="29">
        <f t="shared" si="47"/>
        <v>3.214150381638067</v>
      </c>
      <c r="X190" s="30">
        <f t="shared" si="48"/>
        <v>1.0673890261437142</v>
      </c>
      <c r="Y190" s="30">
        <f t="shared" si="49"/>
        <v>15.753472756551782</v>
      </c>
      <c r="Z190" s="30">
        <f t="shared" si="50"/>
        <v>3.2149944401126085</v>
      </c>
      <c r="AA190" s="31">
        <f t="shared" si="51"/>
        <v>1.926375089594714</v>
      </c>
      <c r="AB190" s="32">
        <f t="shared" si="52"/>
        <v>8.4405847454149807E-4</v>
      </c>
    </row>
    <row r="191" spans="1:28" s="15" customFormat="1" x14ac:dyDescent="0.2">
      <c r="A191" s="21">
        <v>125</v>
      </c>
      <c r="B191" s="22" t="s">
        <v>29</v>
      </c>
      <c r="C191" s="22" t="s">
        <v>27</v>
      </c>
      <c r="D191" s="22" t="s">
        <v>37</v>
      </c>
      <c r="E191" s="23">
        <v>43026</v>
      </c>
      <c r="F191" s="22">
        <v>24.1</v>
      </c>
      <c r="G191" s="22">
        <v>31.5</v>
      </c>
      <c r="H191" s="22">
        <v>17.521000000000001</v>
      </c>
      <c r="I191" s="24">
        <v>3.016</v>
      </c>
      <c r="J191" s="24"/>
      <c r="K191" s="25">
        <f t="shared" si="27"/>
        <v>997.301901019105</v>
      </c>
      <c r="L191" s="25">
        <f t="shared" si="28"/>
        <v>0.76058970296154682</v>
      </c>
      <c r="M191" s="25">
        <f t="shared" si="29"/>
        <v>-4.2203012260000001E-3</v>
      </c>
      <c r="N191" s="25">
        <f t="shared" si="30"/>
        <v>1020.9937512980159</v>
      </c>
      <c r="O191" s="121">
        <f t="shared" si="33"/>
        <v>1.0209666484896529</v>
      </c>
      <c r="P191" s="26">
        <f t="shared" si="31"/>
        <v>6.7758213185737262</v>
      </c>
      <c r="Q191" s="120">
        <f t="shared" si="34"/>
        <v>6.775597098416684</v>
      </c>
      <c r="R191" s="4">
        <f t="shared" si="35"/>
        <v>20.084234775698853</v>
      </c>
      <c r="S191" s="27">
        <f t="shared" si="32"/>
        <v>11.308</v>
      </c>
      <c r="T191" s="28">
        <f t="shared" si="53"/>
        <v>49</v>
      </c>
      <c r="U191" s="29">
        <f t="shared" si="45"/>
        <v>0.37000000000000011</v>
      </c>
      <c r="V191" s="29">
        <f t="shared" si="46"/>
        <v>13.983371126228272</v>
      </c>
      <c r="W191" s="29">
        <f t="shared" si="47"/>
        <v>2.8537492094343415</v>
      </c>
      <c r="X191" s="30">
        <f t="shared" si="48"/>
        <v>0.83146368933691228</v>
      </c>
      <c r="Y191" s="30">
        <f t="shared" si="49"/>
        <v>13.987443912314919</v>
      </c>
      <c r="Z191" s="30">
        <f t="shared" si="50"/>
        <v>2.8545803902683509</v>
      </c>
      <c r="AA191" s="31">
        <f t="shared" si="51"/>
        <v>1.8298982768426049</v>
      </c>
      <c r="AB191" s="32">
        <f t="shared" si="52"/>
        <v>8.311808340093485E-4</v>
      </c>
    </row>
    <row r="192" spans="1:28" s="15" customFormat="1" x14ac:dyDescent="0.2">
      <c r="A192" s="21">
        <v>217</v>
      </c>
      <c r="B192" s="22" t="s">
        <v>29</v>
      </c>
      <c r="C192" s="22" t="s">
        <v>27</v>
      </c>
      <c r="D192" s="22" t="s">
        <v>37</v>
      </c>
      <c r="E192" s="23">
        <v>43026</v>
      </c>
      <c r="F192" s="22">
        <v>24.1</v>
      </c>
      <c r="G192" s="22">
        <v>31.5</v>
      </c>
      <c r="H192" s="22">
        <v>17.521000000000001</v>
      </c>
      <c r="I192" s="24">
        <v>4.7460000000000004</v>
      </c>
      <c r="J192" s="24"/>
      <c r="K192" s="25">
        <f t="shared" si="27"/>
        <v>997.301901019105</v>
      </c>
      <c r="L192" s="25">
        <f t="shared" si="28"/>
        <v>0.76058970296154682</v>
      </c>
      <c r="M192" s="25">
        <f t="shared" si="29"/>
        <v>-4.2203012260000001E-3</v>
      </c>
      <c r="N192" s="25">
        <f t="shared" si="30"/>
        <v>1020.9937512980159</v>
      </c>
      <c r="O192" s="121">
        <f t="shared" si="33"/>
        <v>1.0209666484896529</v>
      </c>
      <c r="P192" s="26">
        <f t="shared" si="31"/>
        <v>10.662482751309984</v>
      </c>
      <c r="Q192" s="120">
        <f t="shared" si="34"/>
        <v>10.662129916805565</v>
      </c>
      <c r="R192" s="4">
        <f t="shared" si="35"/>
        <v>20.084234775698853</v>
      </c>
      <c r="S192" s="27">
        <f t="shared" si="32"/>
        <v>20.823</v>
      </c>
      <c r="T192" s="28">
        <f t="shared" si="53"/>
        <v>49</v>
      </c>
      <c r="U192" s="29">
        <f t="shared" si="45"/>
        <v>0.77700000000000058</v>
      </c>
      <c r="V192" s="29">
        <f t="shared" si="46"/>
        <v>19.576719576719594</v>
      </c>
      <c r="W192" s="29">
        <f t="shared" si="47"/>
        <v>3.9952488932080792</v>
      </c>
      <c r="X192" s="30">
        <f t="shared" si="48"/>
        <v>1.7411937721458184</v>
      </c>
      <c r="Y192" s="30">
        <f t="shared" si="49"/>
        <v>19.517289219219425</v>
      </c>
      <c r="Z192" s="30">
        <f t="shared" si="50"/>
        <v>3.9831202488202915</v>
      </c>
      <c r="AA192" s="31">
        <f t="shared" si="51"/>
        <v>2.1471686019810932</v>
      </c>
      <c r="AB192" s="32">
        <f t="shared" si="52"/>
        <v>-1.2128644387787713E-2</v>
      </c>
    </row>
    <row r="193" spans="1:28" s="15" customFormat="1" x14ac:dyDescent="0.2">
      <c r="A193" s="21">
        <v>223</v>
      </c>
      <c r="B193" s="22" t="s">
        <v>29</v>
      </c>
      <c r="C193" s="22" t="s">
        <v>27</v>
      </c>
      <c r="D193" s="22" t="s">
        <v>37</v>
      </c>
      <c r="E193" s="23">
        <v>43026</v>
      </c>
      <c r="F193" s="22">
        <v>24.1</v>
      </c>
      <c r="G193" s="22">
        <v>31.5</v>
      </c>
      <c r="H193" s="22">
        <v>17.521000000000001</v>
      </c>
      <c r="I193" s="24">
        <v>3.3690000000000002</v>
      </c>
      <c r="J193" s="24"/>
      <c r="K193" s="25">
        <f t="shared" si="27"/>
        <v>997.301901019105</v>
      </c>
      <c r="L193" s="25">
        <f t="shared" si="28"/>
        <v>0.76058970296154682</v>
      </c>
      <c r="M193" s="25">
        <f t="shared" si="29"/>
        <v>-4.2203012260000001E-3</v>
      </c>
      <c r="N193" s="25">
        <f t="shared" si="30"/>
        <v>1020.9937512980159</v>
      </c>
      <c r="O193" s="121">
        <f t="shared" si="33"/>
        <v>1.0209666484896529</v>
      </c>
      <c r="P193" s="26">
        <f t="shared" si="31"/>
        <v>7.5688799808603733</v>
      </c>
      <c r="Q193" s="120">
        <f t="shared" si="34"/>
        <v>7.5686295174289819</v>
      </c>
      <c r="R193" s="4">
        <f t="shared" si="35"/>
        <v>20.084234775698853</v>
      </c>
      <c r="S193" s="27">
        <f t="shared" si="32"/>
        <v>13.249500000000001</v>
      </c>
      <c r="T193" s="28">
        <f t="shared" si="53"/>
        <v>49</v>
      </c>
      <c r="U193" s="29">
        <f t="shared" si="45"/>
        <v>0.58100000000000041</v>
      </c>
      <c r="V193" s="29">
        <f t="shared" si="46"/>
        <v>20.839311334289828</v>
      </c>
      <c r="W193" s="29">
        <f t="shared" si="47"/>
        <v>4.2529206804673123</v>
      </c>
      <c r="X193" s="30">
        <f t="shared" si="48"/>
        <v>1.302529967277855</v>
      </c>
      <c r="Y193" s="30">
        <f t="shared" si="49"/>
        <v>20.786102985862247</v>
      </c>
      <c r="Z193" s="30">
        <f t="shared" si="50"/>
        <v>4.242061833849438</v>
      </c>
      <c r="AA193" s="31">
        <f t="shared" si="51"/>
        <v>2.6439471086294319</v>
      </c>
      <c r="AB193" s="32">
        <f t="shared" si="52"/>
        <v>-1.0858846617874285E-2</v>
      </c>
    </row>
    <row r="194" spans="1:28" s="15" customFormat="1" x14ac:dyDescent="0.2">
      <c r="A194" s="21">
        <v>152</v>
      </c>
      <c r="B194" s="22" t="s">
        <v>30</v>
      </c>
      <c r="C194" s="22" t="s">
        <v>27</v>
      </c>
      <c r="D194" s="22" t="s">
        <v>37</v>
      </c>
      <c r="E194" s="23">
        <v>43026</v>
      </c>
      <c r="F194" s="22">
        <v>24.1</v>
      </c>
      <c r="G194" s="22">
        <v>31.5</v>
      </c>
      <c r="H194" s="22">
        <v>17.521000000000001</v>
      </c>
      <c r="I194" s="24">
        <v>4.6509999999999998</v>
      </c>
      <c r="J194" s="24"/>
      <c r="K194" s="25">
        <f t="shared" ref="K194:K257" si="54">1000*(1-(F194+288.9414)/(508929.2*(F194+68.12963))*(F194-3.9863)^2)</f>
        <v>997.301901019105</v>
      </c>
      <c r="L194" s="25">
        <f t="shared" ref="L194:L257" si="55">0.824493 - 0.0040899*F194 + 0.000076438*F194^2 -0.00000082467*F194^3 + 0.0000000053675*F194^4</f>
        <v>0.76058970296154682</v>
      </c>
      <c r="M194" s="25">
        <f t="shared" ref="M194:M257" si="56">-0.005724 + 0.00010227*F194 - 0.0000016546*F194^2</f>
        <v>-4.2203012260000001E-3</v>
      </c>
      <c r="N194" s="25">
        <f t="shared" ref="N194:N257" si="57">K194 + (L194*G194) + M194*G194^(3/2) + 0.00048314*G194^2</f>
        <v>1020.9937512980159</v>
      </c>
      <c r="O194" s="121">
        <f t="shared" si="33"/>
        <v>1.0209666484896529</v>
      </c>
      <c r="P194" s="26">
        <f t="shared" ref="P194:P257" si="58">I194*(1/     (1-   (0.001*N194/1.84)))</f>
        <v>10.449053366275331</v>
      </c>
      <c r="Q194" s="120">
        <f t="shared" si="34"/>
        <v>10.448707594408488</v>
      </c>
      <c r="R194" s="4">
        <f t="shared" si="35"/>
        <v>20.084234775698853</v>
      </c>
      <c r="S194" s="27">
        <f t="shared" ref="S194:S257" si="59">-5.28+5.5*I194</f>
        <v>20.3005</v>
      </c>
      <c r="T194" s="28">
        <f t="shared" si="53"/>
        <v>49</v>
      </c>
      <c r="U194" s="29">
        <f t="shared" si="45"/>
        <v>0.80999999999999961</v>
      </c>
      <c r="V194" s="29">
        <f t="shared" si="46"/>
        <v>21.088258266076533</v>
      </c>
      <c r="W194" s="29">
        <f t="shared" si="47"/>
        <v>4.3037261767503132</v>
      </c>
      <c r="X194" s="30">
        <f t="shared" si="48"/>
        <v>1.8184826517106263</v>
      </c>
      <c r="Y194" s="30">
        <f t="shared" si="49"/>
        <v>21.070247980725153</v>
      </c>
      <c r="Z194" s="30">
        <f t="shared" si="50"/>
        <v>4.3000506083112562</v>
      </c>
      <c r="AA194" s="31">
        <f t="shared" si="51"/>
        <v>2.3421091698739245</v>
      </c>
      <c r="AB194" s="32">
        <f t="shared" si="52"/>
        <v>-3.6755684390570309E-3</v>
      </c>
    </row>
    <row r="195" spans="1:28" s="15" customFormat="1" x14ac:dyDescent="0.2">
      <c r="A195" s="21">
        <v>160</v>
      </c>
      <c r="B195" s="22" t="s">
        <v>30</v>
      </c>
      <c r="C195" s="22" t="s">
        <v>27</v>
      </c>
      <c r="D195" s="22" t="s">
        <v>37</v>
      </c>
      <c r="E195" s="23">
        <v>43026</v>
      </c>
      <c r="F195" s="22">
        <v>24.1</v>
      </c>
      <c r="G195" s="22">
        <v>31.5</v>
      </c>
      <c r="H195" s="22">
        <v>17.521000000000001</v>
      </c>
      <c r="I195" s="24">
        <v>3.742</v>
      </c>
      <c r="J195" s="24"/>
      <c r="K195" s="25">
        <f t="shared" si="54"/>
        <v>997.301901019105</v>
      </c>
      <c r="L195" s="25">
        <f t="shared" si="55"/>
        <v>0.76058970296154682</v>
      </c>
      <c r="M195" s="25">
        <f t="shared" si="56"/>
        <v>-4.2203012260000001E-3</v>
      </c>
      <c r="N195" s="25">
        <f t="shared" si="57"/>
        <v>1020.9937512980159</v>
      </c>
      <c r="O195" s="121">
        <f t="shared" ref="O195:O258" si="60">(999.842594+0.06793952*(F195)-0.00909529*(F195)^2+0.0001001685*(F195)^3-0.000001120083*(F195)^4+0.000000006536332*(F195)^5+(0.824493-0.0040899*(F195)+0.000076438*(F195)^2-0.00000082467*(F195)^3+0.0000000053875*(F195)^4)*(G195)+(-0.00572466+0.00010227*(F195)-0.0000016546*(F195)^2)*(G195)^1.5+0.00048314*(G195)^2)*0.001</f>
        <v>1.0209666484896529</v>
      </c>
      <c r="P195" s="26">
        <f t="shared" si="58"/>
        <v>8.4068711452595775</v>
      </c>
      <c r="Q195" s="120">
        <f t="shared" ref="Q195:Q258" si="61">(I195)*(1/(1-(O195)/1.84))</f>
        <v>8.4065929516827698</v>
      </c>
      <c r="R195" s="4">
        <f t="shared" ref="R195:R258" si="62">H195*(1/     (1-   (0.001*N195/8)))</f>
        <v>20.084234775698853</v>
      </c>
      <c r="S195" s="27">
        <f t="shared" si="59"/>
        <v>15.300999999999998</v>
      </c>
      <c r="T195" s="28">
        <f t="shared" si="53"/>
        <v>49</v>
      </c>
      <c r="U195" s="29">
        <f t="shared" si="45"/>
        <v>0.70800000000000018</v>
      </c>
      <c r="V195" s="29">
        <f t="shared" si="46"/>
        <v>23.335530652603829</v>
      </c>
      <c r="W195" s="29">
        <f t="shared" si="47"/>
        <v>4.762353194408945</v>
      </c>
      <c r="X195" s="30">
        <f t="shared" si="48"/>
        <v>1.5895965948848545</v>
      </c>
      <c r="Y195" s="30">
        <f t="shared" si="49"/>
        <v>23.317186115050621</v>
      </c>
      <c r="Z195" s="30">
        <f t="shared" si="50"/>
        <v>4.7586094112348203</v>
      </c>
      <c r="AA195" s="31">
        <f t="shared" si="51"/>
        <v>2.8439332720596822</v>
      </c>
      <c r="AB195" s="32">
        <f t="shared" si="52"/>
        <v>-3.7437831741247152E-3</v>
      </c>
    </row>
    <row r="196" spans="1:28" s="15" customFormat="1" x14ac:dyDescent="0.2">
      <c r="A196" s="21">
        <v>166</v>
      </c>
      <c r="B196" s="22" t="s">
        <v>31</v>
      </c>
      <c r="C196" s="22" t="s">
        <v>27</v>
      </c>
      <c r="D196" s="22" t="s">
        <v>37</v>
      </c>
      <c r="E196" s="23">
        <v>43026</v>
      </c>
      <c r="F196" s="22">
        <v>24.1</v>
      </c>
      <c r="G196" s="22">
        <v>31.5</v>
      </c>
      <c r="H196" s="22">
        <v>17.521000000000001</v>
      </c>
      <c r="I196" s="24">
        <v>3.9649999999999999</v>
      </c>
      <c r="J196" s="24"/>
      <c r="K196" s="25">
        <f t="shared" si="54"/>
        <v>997.301901019105</v>
      </c>
      <c r="L196" s="25">
        <f t="shared" si="55"/>
        <v>0.76058970296154682</v>
      </c>
      <c r="M196" s="25">
        <f t="shared" si="56"/>
        <v>-4.2203012260000001E-3</v>
      </c>
      <c r="N196" s="25">
        <f t="shared" si="57"/>
        <v>1020.9937512980159</v>
      </c>
      <c r="O196" s="121">
        <f t="shared" si="60"/>
        <v>1.0209666484896529</v>
      </c>
      <c r="P196" s="26">
        <f t="shared" si="58"/>
        <v>8.9078685438145975</v>
      </c>
      <c r="Q196" s="120">
        <f t="shared" si="61"/>
        <v>8.9075737716253816</v>
      </c>
      <c r="R196" s="4">
        <f t="shared" si="62"/>
        <v>20.084234775698853</v>
      </c>
      <c r="S196" s="27">
        <f t="shared" si="59"/>
        <v>16.527499999999996</v>
      </c>
      <c r="T196" s="28">
        <f t="shared" si="53"/>
        <v>49</v>
      </c>
      <c r="U196" s="29">
        <f t="shared" si="45"/>
        <v>0.66799999999999971</v>
      </c>
      <c r="V196" s="29">
        <f t="shared" si="46"/>
        <v>20.260843190779486</v>
      </c>
      <c r="W196" s="29">
        <f t="shared" si="47"/>
        <v>4.134865957301936</v>
      </c>
      <c r="X196" s="30">
        <f t="shared" si="48"/>
        <v>1.4977465336739568</v>
      </c>
      <c r="Y196" s="30">
        <f t="shared" si="49"/>
        <v>20.212171022613571</v>
      </c>
      <c r="Z196" s="30">
        <f t="shared" si="50"/>
        <v>4.1249328617578715</v>
      </c>
      <c r="AA196" s="31">
        <f t="shared" si="51"/>
        <v>2.3780492308915413</v>
      </c>
      <c r="AB196" s="32">
        <f t="shared" si="52"/>
        <v>-9.9330955440644075E-3</v>
      </c>
    </row>
    <row r="197" spans="1:28" s="15" customFormat="1" x14ac:dyDescent="0.2">
      <c r="A197" s="21">
        <v>173</v>
      </c>
      <c r="B197" s="22" t="s">
        <v>31</v>
      </c>
      <c r="C197" s="22" t="s">
        <v>27</v>
      </c>
      <c r="D197" s="22" t="s">
        <v>37</v>
      </c>
      <c r="E197" s="23">
        <v>43026</v>
      </c>
      <c r="F197" s="22">
        <v>24.1</v>
      </c>
      <c r="G197" s="22">
        <v>31.5</v>
      </c>
      <c r="H197" s="22">
        <v>17.521000000000001</v>
      </c>
      <c r="I197" s="24">
        <v>4.07</v>
      </c>
      <c r="J197" s="24"/>
      <c r="K197" s="25">
        <f t="shared" si="54"/>
        <v>997.301901019105</v>
      </c>
      <c r="L197" s="25">
        <f t="shared" si="55"/>
        <v>0.76058970296154682</v>
      </c>
      <c r="M197" s="25">
        <f t="shared" si="56"/>
        <v>-4.2203012260000001E-3</v>
      </c>
      <c r="N197" s="25">
        <f t="shared" si="57"/>
        <v>1020.9937512980159</v>
      </c>
      <c r="O197" s="121">
        <f t="shared" si="60"/>
        <v>1.0209666484896529</v>
      </c>
      <c r="P197" s="26">
        <f t="shared" si="58"/>
        <v>9.143764179905526</v>
      </c>
      <c r="Q197" s="120">
        <f t="shared" si="61"/>
        <v>9.1434616016432049</v>
      </c>
      <c r="R197" s="4">
        <f t="shared" si="62"/>
        <v>20.084234775698853</v>
      </c>
      <c r="S197" s="27">
        <f t="shared" si="59"/>
        <v>17.105</v>
      </c>
      <c r="T197" s="28">
        <f t="shared" si="53"/>
        <v>49</v>
      </c>
      <c r="U197" s="29">
        <f t="shared" si="45"/>
        <v>0.67500000000000027</v>
      </c>
      <c r="V197" s="29">
        <f t="shared" si="46"/>
        <v>19.882179675994117</v>
      </c>
      <c r="W197" s="29">
        <f t="shared" si="47"/>
        <v>4.0575876889783915</v>
      </c>
      <c r="X197" s="30">
        <f t="shared" si="48"/>
        <v>1.5154963057150006</v>
      </c>
      <c r="Y197" s="30">
        <f t="shared" si="49"/>
        <v>19.866846979017733</v>
      </c>
      <c r="Z197" s="30">
        <f t="shared" si="50"/>
        <v>4.0544585671464759</v>
      </c>
      <c r="AA197" s="31">
        <f t="shared" si="51"/>
        <v>2.3093892876610056</v>
      </c>
      <c r="AB197" s="32">
        <f t="shared" si="52"/>
        <v>-3.1291218319156044E-3</v>
      </c>
    </row>
    <row r="198" spans="1:28" s="15" customFormat="1" x14ac:dyDescent="0.2">
      <c r="A198" s="21">
        <v>264</v>
      </c>
      <c r="B198" s="22" t="s">
        <v>31</v>
      </c>
      <c r="C198" s="22" t="s">
        <v>27</v>
      </c>
      <c r="D198" s="22" t="s">
        <v>37</v>
      </c>
      <c r="E198" s="23">
        <v>43026</v>
      </c>
      <c r="F198" s="22">
        <v>24.1</v>
      </c>
      <c r="G198" s="22">
        <v>31.5</v>
      </c>
      <c r="H198" s="22">
        <v>17.521000000000001</v>
      </c>
      <c r="I198" s="24">
        <v>3.8940000000000001</v>
      </c>
      <c r="J198" s="24"/>
      <c r="K198" s="25">
        <f t="shared" si="54"/>
        <v>997.301901019105</v>
      </c>
      <c r="L198" s="25">
        <f t="shared" si="55"/>
        <v>0.76058970296154682</v>
      </c>
      <c r="M198" s="25">
        <f t="shared" si="56"/>
        <v>-4.2203012260000001E-3</v>
      </c>
      <c r="N198" s="25">
        <f t="shared" si="57"/>
        <v>1020.9937512980159</v>
      </c>
      <c r="O198" s="121">
        <f t="shared" si="60"/>
        <v>1.0209666484896529</v>
      </c>
      <c r="P198" s="26">
        <f t="shared" si="58"/>
        <v>8.7483581613150179</v>
      </c>
      <c r="Q198" s="120">
        <f t="shared" si="61"/>
        <v>8.7480686675180923</v>
      </c>
      <c r="R198" s="4">
        <f t="shared" si="62"/>
        <v>20.084234775698853</v>
      </c>
      <c r="S198" s="27">
        <f t="shared" si="59"/>
        <v>16.137</v>
      </c>
      <c r="T198" s="28">
        <f t="shared" si="53"/>
        <v>49</v>
      </c>
      <c r="U198" s="29">
        <f t="shared" si="45"/>
        <v>0.59299999999999997</v>
      </c>
      <c r="V198" s="29">
        <f t="shared" si="46"/>
        <v>17.964253256588911</v>
      </c>
      <c r="W198" s="29">
        <f t="shared" si="47"/>
        <v>3.6661741339977367</v>
      </c>
      <c r="X198" s="30">
        <f t="shared" si="48"/>
        <v>1.3298259598375415</v>
      </c>
      <c r="Y198" s="30">
        <f t="shared" si="49"/>
        <v>17.925728752281927</v>
      </c>
      <c r="Z198" s="30">
        <f t="shared" si="50"/>
        <v>3.6583119902616184</v>
      </c>
      <c r="AA198" s="31">
        <f t="shared" si="51"/>
        <v>2.107825350689835</v>
      </c>
      <c r="AB198" s="32">
        <f t="shared" si="52"/>
        <v>-7.8621437361183766E-3</v>
      </c>
    </row>
    <row r="199" spans="1:28" s="15" customFormat="1" x14ac:dyDescent="0.2">
      <c r="A199" s="21">
        <v>270</v>
      </c>
      <c r="B199" s="22" t="s">
        <v>31</v>
      </c>
      <c r="C199" s="22" t="s">
        <v>27</v>
      </c>
      <c r="D199" s="22" t="s">
        <v>37</v>
      </c>
      <c r="E199" s="23">
        <v>43026</v>
      </c>
      <c r="F199" s="22">
        <v>24.1</v>
      </c>
      <c r="G199" s="22">
        <v>31.5</v>
      </c>
      <c r="H199" s="22">
        <v>17.521000000000001</v>
      </c>
      <c r="I199" s="24">
        <v>5.14</v>
      </c>
      <c r="J199" s="24"/>
      <c r="K199" s="25">
        <f t="shared" si="54"/>
        <v>997.301901019105</v>
      </c>
      <c r="L199" s="25">
        <f t="shared" si="55"/>
        <v>0.76058970296154682</v>
      </c>
      <c r="M199" s="25">
        <f t="shared" si="56"/>
        <v>-4.2203012260000001E-3</v>
      </c>
      <c r="N199" s="25">
        <f t="shared" si="57"/>
        <v>1020.9937512980159</v>
      </c>
      <c r="O199" s="121">
        <f t="shared" si="60"/>
        <v>1.0209666484896529</v>
      </c>
      <c r="P199" s="26">
        <f t="shared" si="58"/>
        <v>11.547653042927372</v>
      </c>
      <c r="Q199" s="120">
        <f t="shared" si="61"/>
        <v>11.547270917062916</v>
      </c>
      <c r="R199" s="4">
        <f t="shared" si="62"/>
        <v>20.084234775698853</v>
      </c>
      <c r="S199" s="27">
        <f t="shared" si="59"/>
        <v>22.99</v>
      </c>
      <c r="T199" s="28">
        <f t="shared" si="53"/>
        <v>49</v>
      </c>
      <c r="U199" s="29">
        <f t="shared" si="45"/>
        <v>0.83000000000000007</v>
      </c>
      <c r="V199" s="29">
        <f t="shared" si="46"/>
        <v>19.257540603248263</v>
      </c>
      <c r="W199" s="29">
        <f t="shared" si="47"/>
        <v>3.9301103271935229</v>
      </c>
      <c r="X199" s="30">
        <f t="shared" si="48"/>
        <v>1.8615355668995264</v>
      </c>
      <c r="Y199" s="30">
        <f t="shared" si="49"/>
        <v>19.218593740026769</v>
      </c>
      <c r="Z199" s="30">
        <f t="shared" si="50"/>
        <v>3.9221619877605645</v>
      </c>
      <c r="AA199" s="31">
        <f t="shared" si="51"/>
        <v>2.0619007746789539</v>
      </c>
      <c r="AB199" s="32">
        <f t="shared" si="52"/>
        <v>-7.9483394329584733E-3</v>
      </c>
    </row>
    <row r="200" spans="1:28" s="15" customFormat="1" x14ac:dyDescent="0.2">
      <c r="A200" s="21">
        <v>102</v>
      </c>
      <c r="B200" s="22" t="s">
        <v>32</v>
      </c>
      <c r="C200" s="22" t="s">
        <v>27</v>
      </c>
      <c r="D200" s="22" t="s">
        <v>37</v>
      </c>
      <c r="E200" s="23">
        <v>43026</v>
      </c>
      <c r="F200" s="22">
        <v>24.1</v>
      </c>
      <c r="G200" s="22">
        <v>31.5</v>
      </c>
      <c r="H200" s="22">
        <v>17.521000000000001</v>
      </c>
      <c r="I200" s="24">
        <v>3.31</v>
      </c>
      <c r="J200" s="24"/>
      <c r="K200" s="25">
        <f t="shared" si="54"/>
        <v>997.301901019105</v>
      </c>
      <c r="L200" s="25">
        <f t="shared" si="55"/>
        <v>0.76058970296154682</v>
      </c>
      <c r="M200" s="25">
        <f t="shared" si="56"/>
        <v>-4.2203012260000001E-3</v>
      </c>
      <c r="N200" s="25">
        <f t="shared" si="57"/>
        <v>1020.9937512980159</v>
      </c>
      <c r="O200" s="121">
        <f t="shared" si="60"/>
        <v>1.0209666484896529</v>
      </c>
      <c r="P200" s="26">
        <f t="shared" si="58"/>
        <v>7.4363290996283276</v>
      </c>
      <c r="Q200" s="120">
        <f t="shared" si="61"/>
        <v>7.4360830224665859</v>
      </c>
      <c r="R200" s="4">
        <f t="shared" si="62"/>
        <v>20.084234775698853</v>
      </c>
      <c r="S200" s="27">
        <f t="shared" si="59"/>
        <v>12.925000000000001</v>
      </c>
      <c r="T200" s="28">
        <f t="shared" si="53"/>
        <v>49</v>
      </c>
      <c r="U200" s="29">
        <f t="shared" si="45"/>
        <v>0.52200000000000024</v>
      </c>
      <c r="V200" s="29">
        <f t="shared" si="46"/>
        <v>18.72309899569585</v>
      </c>
      <c r="W200" s="29">
        <f t="shared" si="47"/>
        <v>3.8210406113664996</v>
      </c>
      <c r="X200" s="30">
        <f t="shared" si="48"/>
        <v>1.1720312244275446</v>
      </c>
      <c r="Y200" s="30">
        <f t="shared" si="49"/>
        <v>18.709698162142054</v>
      </c>
      <c r="Z200" s="30">
        <f t="shared" si="50"/>
        <v>3.8183057473759292</v>
      </c>
      <c r="AA200" s="31">
        <f t="shared" si="51"/>
        <v>2.3790535687441787</v>
      </c>
      <c r="AB200" s="32">
        <f t="shared" si="52"/>
        <v>-2.7348639905704353E-3</v>
      </c>
    </row>
    <row r="201" spans="1:28" s="15" customFormat="1" x14ac:dyDescent="0.2">
      <c r="A201" s="21">
        <v>108</v>
      </c>
      <c r="B201" s="22" t="s">
        <v>32</v>
      </c>
      <c r="C201" s="22" t="s">
        <v>27</v>
      </c>
      <c r="D201" s="22" t="s">
        <v>37</v>
      </c>
      <c r="E201" s="23">
        <v>43026</v>
      </c>
      <c r="F201" s="22">
        <v>24.1</v>
      </c>
      <c r="G201" s="22">
        <v>31.5</v>
      </c>
      <c r="H201" s="22">
        <v>17.521000000000001</v>
      </c>
      <c r="I201" s="24">
        <v>3.4710000000000001</v>
      </c>
      <c r="J201" s="24"/>
      <c r="K201" s="25">
        <f t="shared" si="54"/>
        <v>997.301901019105</v>
      </c>
      <c r="L201" s="25">
        <f t="shared" si="55"/>
        <v>0.76058970296154682</v>
      </c>
      <c r="M201" s="25">
        <f t="shared" si="56"/>
        <v>-4.2203012260000001E-3</v>
      </c>
      <c r="N201" s="25">
        <f t="shared" si="57"/>
        <v>1020.9937512980159</v>
      </c>
      <c r="O201" s="121">
        <f t="shared" si="60"/>
        <v>1.0209666484896529</v>
      </c>
      <c r="P201" s="26">
        <f t="shared" si="58"/>
        <v>7.7980357416344184</v>
      </c>
      <c r="Q201" s="120">
        <f t="shared" si="61"/>
        <v>7.7977776951605806</v>
      </c>
      <c r="R201" s="4">
        <f t="shared" si="62"/>
        <v>20.084234775698853</v>
      </c>
      <c r="S201" s="27">
        <f t="shared" si="59"/>
        <v>13.810499999999998</v>
      </c>
      <c r="T201" s="28">
        <f t="shared" si="53"/>
        <v>49</v>
      </c>
      <c r="U201" s="29">
        <f t="shared" si="45"/>
        <v>0.65500000000000025</v>
      </c>
      <c r="V201" s="29">
        <f t="shared" si="46"/>
        <v>23.259943181818191</v>
      </c>
      <c r="W201" s="29">
        <f t="shared" si="47"/>
        <v>4.7469271799628965</v>
      </c>
      <c r="X201" s="30">
        <f t="shared" si="48"/>
        <v>1.4708252622350617</v>
      </c>
      <c r="Y201" s="30">
        <f t="shared" si="49"/>
        <v>23.246030253361944</v>
      </c>
      <c r="Z201" s="30">
        <f t="shared" si="50"/>
        <v>4.7440878068085599</v>
      </c>
      <c r="AA201" s="31">
        <f t="shared" si="51"/>
        <v>2.9405213642662456</v>
      </c>
      <c r="AB201" s="32">
        <f t="shared" si="52"/>
        <v>-2.8393731543365774E-3</v>
      </c>
    </row>
    <row r="202" spans="1:28" s="15" customFormat="1" x14ac:dyDescent="0.2">
      <c r="A202" s="21">
        <v>231</v>
      </c>
      <c r="B202" s="22" t="s">
        <v>33</v>
      </c>
      <c r="C202" s="22" t="s">
        <v>27</v>
      </c>
      <c r="D202" s="22" t="s">
        <v>37</v>
      </c>
      <c r="E202" s="23">
        <v>43026</v>
      </c>
      <c r="F202" s="22">
        <v>24.1</v>
      </c>
      <c r="G202" s="22">
        <v>31.5</v>
      </c>
      <c r="H202" s="22">
        <v>17.521000000000001</v>
      </c>
      <c r="I202" s="24">
        <v>2.6480000000000001</v>
      </c>
      <c r="J202" s="24"/>
      <c r="K202" s="25">
        <f t="shared" si="54"/>
        <v>997.301901019105</v>
      </c>
      <c r="L202" s="25">
        <f t="shared" si="55"/>
        <v>0.76058970296154682</v>
      </c>
      <c r="M202" s="25">
        <f t="shared" si="56"/>
        <v>-4.2203012260000001E-3</v>
      </c>
      <c r="N202" s="25">
        <f t="shared" si="57"/>
        <v>1020.9937512980159</v>
      </c>
      <c r="O202" s="121">
        <f t="shared" si="60"/>
        <v>1.0209666484896529</v>
      </c>
      <c r="P202" s="26">
        <f t="shared" si="58"/>
        <v>5.9490632797026617</v>
      </c>
      <c r="Q202" s="120">
        <f t="shared" si="61"/>
        <v>5.9488664179732691</v>
      </c>
      <c r="R202" s="4">
        <f t="shared" si="62"/>
        <v>20.084234775698853</v>
      </c>
      <c r="S202" s="27">
        <f t="shared" si="59"/>
        <v>9.2839999999999989</v>
      </c>
      <c r="T202" s="28">
        <f t="shared" si="53"/>
        <v>49</v>
      </c>
      <c r="U202" s="29">
        <f t="shared" si="45"/>
        <v>0.34100000000000019</v>
      </c>
      <c r="V202" s="29">
        <f t="shared" si="46"/>
        <v>14.781100996965765</v>
      </c>
      <c r="W202" s="29">
        <f t="shared" si="47"/>
        <v>3.0165512238705645</v>
      </c>
      <c r="X202" s="30">
        <f t="shared" si="48"/>
        <v>0.76440596712812781</v>
      </c>
      <c r="Y202" s="30">
        <f t="shared" si="49"/>
        <v>14.743616039466808</v>
      </c>
      <c r="Z202" s="30">
        <f t="shared" si="50"/>
        <v>3.0089012325442468</v>
      </c>
      <c r="AA202" s="31">
        <f t="shared" si="51"/>
        <v>2.1057058484342388</v>
      </c>
      <c r="AB202" s="32">
        <f t="shared" si="52"/>
        <v>-7.6499913263177177E-3</v>
      </c>
    </row>
    <row r="203" spans="1:28" s="15" customFormat="1" x14ac:dyDescent="0.2">
      <c r="A203" s="21">
        <v>180</v>
      </c>
      <c r="B203" s="22" t="s">
        <v>26</v>
      </c>
      <c r="C203" s="22" t="s">
        <v>34</v>
      </c>
      <c r="D203" s="22" t="s">
        <v>37</v>
      </c>
      <c r="E203" s="23">
        <v>43026</v>
      </c>
      <c r="F203" s="22">
        <v>24.1</v>
      </c>
      <c r="G203" s="22">
        <v>31.6</v>
      </c>
      <c r="H203" s="22">
        <v>17.521999999999998</v>
      </c>
      <c r="I203" s="24">
        <v>2.8759999999999999</v>
      </c>
      <c r="J203" s="24"/>
      <c r="K203" s="25">
        <f t="shared" si="54"/>
        <v>997.301901019105</v>
      </c>
      <c r="L203" s="25">
        <f t="shared" si="55"/>
        <v>0.76058970296154682</v>
      </c>
      <c r="M203" s="25">
        <f t="shared" si="56"/>
        <v>-4.2203012260000001E-3</v>
      </c>
      <c r="N203" s="25">
        <f t="shared" si="57"/>
        <v>1021.0693031061121</v>
      </c>
      <c r="O203" s="121">
        <f t="shared" si="60"/>
        <v>1.0210422004163526</v>
      </c>
      <c r="P203" s="26">
        <f t="shared" si="58"/>
        <v>6.4618899011495783</v>
      </c>
      <c r="Q203" s="120">
        <f t="shared" si="61"/>
        <v>6.4616760505734669</v>
      </c>
      <c r="R203" s="4">
        <f t="shared" si="62"/>
        <v>20.085598509007706</v>
      </c>
      <c r="S203" s="27">
        <f t="shared" si="59"/>
        <v>10.538</v>
      </c>
      <c r="T203" s="28">
        <f t="shared" si="53"/>
        <v>49</v>
      </c>
      <c r="U203" s="29">
        <f t="shared" si="45"/>
        <v>0.49399999999999977</v>
      </c>
      <c r="V203" s="29">
        <f t="shared" si="46"/>
        <v>20.73887489504617</v>
      </c>
      <c r="W203" s="29">
        <f t="shared" si="47"/>
        <v>4.232423447968606</v>
      </c>
      <c r="X203" s="30">
        <f t="shared" si="48"/>
        <v>1.1102382021793531</v>
      </c>
      <c r="Y203" s="30">
        <f t="shared" si="49"/>
        <v>20.745711130509246</v>
      </c>
      <c r="Z203" s="30">
        <f t="shared" si="50"/>
        <v>4.2338185980631113</v>
      </c>
      <c r="AA203" s="31">
        <f t="shared" si="51"/>
        <v>2.8970620756241128</v>
      </c>
      <c r="AB203" s="32">
        <f t="shared" si="52"/>
        <v>1.3951500945053041E-3</v>
      </c>
    </row>
    <row r="204" spans="1:28" s="15" customFormat="1" x14ac:dyDescent="0.2">
      <c r="A204" s="21">
        <v>187</v>
      </c>
      <c r="B204" s="22" t="s">
        <v>26</v>
      </c>
      <c r="C204" s="22" t="s">
        <v>34</v>
      </c>
      <c r="D204" s="22" t="s">
        <v>37</v>
      </c>
      <c r="E204" s="23">
        <v>43026</v>
      </c>
      <c r="F204" s="22">
        <v>24.1</v>
      </c>
      <c r="G204" s="22">
        <v>31.6</v>
      </c>
      <c r="H204" s="22">
        <v>17.521999999999998</v>
      </c>
      <c r="I204" s="24">
        <v>0.67300000000000004</v>
      </c>
      <c r="J204" s="24"/>
      <c r="K204" s="25">
        <f t="shared" si="54"/>
        <v>997.301901019105</v>
      </c>
      <c r="L204" s="25">
        <f t="shared" si="55"/>
        <v>0.76058970296154682</v>
      </c>
      <c r="M204" s="25">
        <f t="shared" si="56"/>
        <v>-4.2203012260000001E-3</v>
      </c>
      <c r="N204" s="25">
        <f t="shared" si="57"/>
        <v>1021.0693031061121</v>
      </c>
      <c r="O204" s="121">
        <f t="shared" si="60"/>
        <v>1.0210422004163526</v>
      </c>
      <c r="P204" s="26">
        <f t="shared" si="58"/>
        <v>1.5121181861869495</v>
      </c>
      <c r="Q204" s="120">
        <f t="shared" si="61"/>
        <v>1.5120681439624284</v>
      </c>
      <c r="R204" s="4">
        <f t="shared" si="62"/>
        <v>20.085598509007706</v>
      </c>
      <c r="S204" s="27">
        <f t="shared" si="59"/>
        <v>-1.5785</v>
      </c>
      <c r="T204" s="28">
        <f t="shared" si="53"/>
        <v>49</v>
      </c>
      <c r="U204" s="29">
        <f t="shared" si="45"/>
        <v>0.11299999999999999</v>
      </c>
      <c r="V204" s="29">
        <f t="shared" si="46"/>
        <v>20.178571428571423</v>
      </c>
      <c r="W204" s="29">
        <f t="shared" si="47"/>
        <v>4.1180758017492707</v>
      </c>
      <c r="X204" s="30">
        <f t="shared" si="48"/>
        <v>0.25396329474138835</v>
      </c>
      <c r="Y204" s="30">
        <f t="shared" si="49"/>
        <v>20.185375939650516</v>
      </c>
      <c r="Z204" s="30">
        <f t="shared" si="50"/>
        <v>4.1194644774796965</v>
      </c>
      <c r="AA204" s="31">
        <f t="shared" si="51"/>
        <v>-2.3558747193078693</v>
      </c>
      <c r="AB204" s="32">
        <f t="shared" si="52"/>
        <v>1.3886757304257813E-3</v>
      </c>
    </row>
    <row r="205" spans="1:28" s="15" customFormat="1" x14ac:dyDescent="0.2">
      <c r="A205" s="21">
        <v>278</v>
      </c>
      <c r="B205" s="22" t="s">
        <v>26</v>
      </c>
      <c r="C205" s="22" t="s">
        <v>34</v>
      </c>
      <c r="D205" s="22" t="s">
        <v>37</v>
      </c>
      <c r="E205" s="23">
        <v>43026</v>
      </c>
      <c r="F205" s="22">
        <v>24.1</v>
      </c>
      <c r="G205" s="22">
        <v>31.6</v>
      </c>
      <c r="H205" s="22">
        <v>17.521999999999998</v>
      </c>
      <c r="I205" s="24">
        <v>3.427</v>
      </c>
      <c r="J205" s="24"/>
      <c r="K205" s="25">
        <f t="shared" si="54"/>
        <v>997.301901019105</v>
      </c>
      <c r="L205" s="25">
        <f t="shared" si="55"/>
        <v>0.76058970296154682</v>
      </c>
      <c r="M205" s="25">
        <f t="shared" si="56"/>
        <v>-4.2203012260000001E-3</v>
      </c>
      <c r="N205" s="25">
        <f t="shared" si="57"/>
        <v>1021.0693031061121</v>
      </c>
      <c r="O205" s="121">
        <f t="shared" si="60"/>
        <v>1.0210422004163526</v>
      </c>
      <c r="P205" s="26">
        <f t="shared" si="58"/>
        <v>7.6998945379831731</v>
      </c>
      <c r="Q205" s="120">
        <f t="shared" si="61"/>
        <v>7.6996397167299282</v>
      </c>
      <c r="R205" s="4">
        <f t="shared" si="62"/>
        <v>20.085598509007706</v>
      </c>
      <c r="S205" s="27">
        <f t="shared" si="59"/>
        <v>13.5685</v>
      </c>
      <c r="T205" s="28">
        <f t="shared" si="53"/>
        <v>49</v>
      </c>
      <c r="U205" s="29">
        <f t="shared" si="45"/>
        <v>0.41900000000000004</v>
      </c>
      <c r="V205" s="29">
        <f t="shared" si="46"/>
        <v>13.929521276595747</v>
      </c>
      <c r="W205" s="29">
        <f t="shared" si="47"/>
        <v>2.8427594442032134</v>
      </c>
      <c r="X205" s="30">
        <f t="shared" si="48"/>
        <v>0.9442050426396511</v>
      </c>
      <c r="Y205" s="30">
        <f t="shared" si="49"/>
        <v>13.976442275662034</v>
      </c>
      <c r="Z205" s="30">
        <f t="shared" si="50"/>
        <v>2.8523351582983745</v>
      </c>
      <c r="AA205" s="31">
        <f t="shared" si="51"/>
        <v>1.7107147253298414</v>
      </c>
      <c r="AB205" s="32">
        <f t="shared" si="52"/>
        <v>9.5757140951611142E-3</v>
      </c>
    </row>
    <row r="206" spans="1:28" s="15" customFormat="1" x14ac:dyDescent="0.2">
      <c r="A206" s="21">
        <v>285</v>
      </c>
      <c r="B206" s="22" t="s">
        <v>26</v>
      </c>
      <c r="C206" s="22" t="s">
        <v>34</v>
      </c>
      <c r="D206" s="22" t="s">
        <v>37</v>
      </c>
      <c r="E206" s="23">
        <v>43026</v>
      </c>
      <c r="F206" s="22">
        <v>24.1</v>
      </c>
      <c r="G206" s="22">
        <v>31.6</v>
      </c>
      <c r="H206" s="22">
        <v>17.521999999999998</v>
      </c>
      <c r="I206" s="24">
        <v>2.145</v>
      </c>
      <c r="J206" s="24"/>
      <c r="K206" s="25">
        <f t="shared" si="54"/>
        <v>997.301901019105</v>
      </c>
      <c r="L206" s="25">
        <f t="shared" si="55"/>
        <v>0.76058970296154682</v>
      </c>
      <c r="M206" s="25">
        <f t="shared" si="56"/>
        <v>-4.2203012260000001E-3</v>
      </c>
      <c r="N206" s="25">
        <f t="shared" si="57"/>
        <v>1021.0693031061121</v>
      </c>
      <c r="O206" s="121">
        <f t="shared" si="60"/>
        <v>1.0210422004163526</v>
      </c>
      <c r="P206" s="26">
        <f t="shared" si="58"/>
        <v>4.8194554374011984</v>
      </c>
      <c r="Q206" s="120">
        <f t="shared" si="61"/>
        <v>4.8192959417524648</v>
      </c>
      <c r="R206" s="4">
        <f t="shared" si="62"/>
        <v>20.085598509007706</v>
      </c>
      <c r="S206" s="27">
        <f t="shared" si="59"/>
        <v>6.5174999999999992</v>
      </c>
      <c r="T206" s="28">
        <f t="shared" si="53"/>
        <v>49</v>
      </c>
      <c r="U206" s="29">
        <f t="shared" si="45"/>
        <v>0.21999999999999997</v>
      </c>
      <c r="V206" s="29">
        <f t="shared" si="46"/>
        <v>11.428571428571427</v>
      </c>
      <c r="W206" s="29">
        <f t="shared" si="47"/>
        <v>2.3323615160349851</v>
      </c>
      <c r="X206" s="30">
        <f t="shared" si="48"/>
        <v>0.49608366927078595</v>
      </c>
      <c r="Y206" s="30">
        <f t="shared" si="49"/>
        <v>11.474462430634576</v>
      </c>
      <c r="Z206" s="30">
        <f t="shared" si="50"/>
        <v>2.3417270266601173</v>
      </c>
      <c r="AA206" s="31">
        <f t="shared" si="51"/>
        <v>1.9075188913293124</v>
      </c>
      <c r="AB206" s="32">
        <f t="shared" si="52"/>
        <v>9.3655106251322451E-3</v>
      </c>
    </row>
    <row r="207" spans="1:28" s="15" customFormat="1" x14ac:dyDescent="0.2">
      <c r="A207" s="21">
        <v>120</v>
      </c>
      <c r="B207" s="22" t="s">
        <v>29</v>
      </c>
      <c r="C207" s="22" t="s">
        <v>34</v>
      </c>
      <c r="D207" s="22" t="s">
        <v>37</v>
      </c>
      <c r="E207" s="23">
        <v>43026</v>
      </c>
      <c r="F207" s="22">
        <v>24.1</v>
      </c>
      <c r="G207" s="22">
        <v>31.6</v>
      </c>
      <c r="H207" s="22">
        <v>17.521999999999998</v>
      </c>
      <c r="I207" s="24">
        <v>4.2690000000000001</v>
      </c>
      <c r="J207" s="24"/>
      <c r="K207" s="25">
        <f t="shared" si="54"/>
        <v>997.301901019105</v>
      </c>
      <c r="L207" s="25">
        <f t="shared" si="55"/>
        <v>0.76058970296154682</v>
      </c>
      <c r="M207" s="25">
        <f t="shared" si="56"/>
        <v>-4.2203012260000001E-3</v>
      </c>
      <c r="N207" s="25">
        <f t="shared" si="57"/>
        <v>1021.0693031061121</v>
      </c>
      <c r="O207" s="121">
        <f t="shared" si="60"/>
        <v>1.0210422004163526</v>
      </c>
      <c r="P207" s="26">
        <f t="shared" si="58"/>
        <v>9.5917273949956723</v>
      </c>
      <c r="Q207" s="120">
        <f t="shared" si="61"/>
        <v>9.5914099651940656</v>
      </c>
      <c r="R207" s="4">
        <f t="shared" si="62"/>
        <v>20.085598509007706</v>
      </c>
      <c r="S207" s="27">
        <f t="shared" si="59"/>
        <v>18.1995</v>
      </c>
      <c r="T207" s="28">
        <f t="shared" si="53"/>
        <v>49</v>
      </c>
      <c r="U207" s="29">
        <f t="shared" si="45"/>
        <v>0.54800000000000004</v>
      </c>
      <c r="V207" s="29">
        <f t="shared" si="46"/>
        <v>14.727223864552542</v>
      </c>
      <c r="W207" s="29">
        <f t="shared" si="47"/>
        <v>3.0055558907250082</v>
      </c>
      <c r="X207" s="30">
        <f t="shared" si="48"/>
        <v>1.2323340698293137</v>
      </c>
      <c r="Y207" s="30">
        <f t="shared" si="49"/>
        <v>14.741907957833641</v>
      </c>
      <c r="Z207" s="30">
        <f t="shared" si="50"/>
        <v>3.0085526444558455</v>
      </c>
      <c r="AA207" s="31">
        <f t="shared" si="51"/>
        <v>1.6561637677044414</v>
      </c>
      <c r="AB207" s="32">
        <f t="shared" si="52"/>
        <v>2.9967537308372982E-3</v>
      </c>
    </row>
    <row r="208" spans="1:28" s="15" customFormat="1" x14ac:dyDescent="0.2">
      <c r="A208" s="21">
        <v>126</v>
      </c>
      <c r="B208" s="22" t="s">
        <v>29</v>
      </c>
      <c r="C208" s="22" t="s">
        <v>34</v>
      </c>
      <c r="D208" s="22" t="s">
        <v>37</v>
      </c>
      <c r="E208" s="23">
        <v>43026</v>
      </c>
      <c r="F208" s="22">
        <v>24.1</v>
      </c>
      <c r="G208" s="22">
        <v>31.6</v>
      </c>
      <c r="H208" s="22">
        <v>17.521999999999998</v>
      </c>
      <c r="I208" s="24">
        <v>1.837</v>
      </c>
      <c r="J208" s="24"/>
      <c r="K208" s="25">
        <f t="shared" si="54"/>
        <v>997.301901019105</v>
      </c>
      <c r="L208" s="25">
        <f t="shared" si="55"/>
        <v>0.76058970296154682</v>
      </c>
      <c r="M208" s="25">
        <f t="shared" si="56"/>
        <v>-4.2203012260000001E-3</v>
      </c>
      <c r="N208" s="25">
        <f t="shared" si="57"/>
        <v>1021.0693031061121</v>
      </c>
      <c r="O208" s="121">
        <f t="shared" si="60"/>
        <v>1.0210422004163526</v>
      </c>
      <c r="P208" s="26">
        <f t="shared" si="58"/>
        <v>4.1274310669025649</v>
      </c>
      <c r="Q208" s="120">
        <f t="shared" si="61"/>
        <v>4.1272944731931362</v>
      </c>
      <c r="R208" s="4">
        <f t="shared" si="62"/>
        <v>20.085598509007706</v>
      </c>
      <c r="S208" s="27">
        <f t="shared" si="59"/>
        <v>4.8235000000000001</v>
      </c>
      <c r="T208" s="28">
        <f t="shared" si="53"/>
        <v>49</v>
      </c>
      <c r="U208" s="29">
        <f t="shared" si="45"/>
        <v>0.14300000000000002</v>
      </c>
      <c r="V208" s="29">
        <f t="shared" si="46"/>
        <v>8.4415584415584437</v>
      </c>
      <c r="W208" s="29">
        <f t="shared" si="47"/>
        <v>1.7227670288894781</v>
      </c>
      <c r="X208" s="30">
        <f t="shared" si="48"/>
        <v>0.32086741254203366</v>
      </c>
      <c r="Y208" s="30">
        <f t="shared" si="49"/>
        <v>8.4293195038120672</v>
      </c>
      <c r="Z208" s="30">
        <f t="shared" si="50"/>
        <v>1.7202692864922589</v>
      </c>
      <c r="AA208" s="31">
        <f t="shared" si="51"/>
        <v>1.6220744467857708</v>
      </c>
      <c r="AB208" s="32">
        <f t="shared" si="52"/>
        <v>-2.497742397219227E-3</v>
      </c>
    </row>
    <row r="209" spans="1:28" s="15" customFormat="1" x14ac:dyDescent="0.2">
      <c r="A209" s="21">
        <v>218</v>
      </c>
      <c r="B209" s="22" t="s">
        <v>29</v>
      </c>
      <c r="C209" s="22" t="s">
        <v>34</v>
      </c>
      <c r="D209" s="22" t="s">
        <v>37</v>
      </c>
      <c r="E209" s="23">
        <v>43026</v>
      </c>
      <c r="F209" s="22">
        <v>24.1</v>
      </c>
      <c r="G209" s="22">
        <v>31.6</v>
      </c>
      <c r="H209" s="22">
        <v>17.521999999999998</v>
      </c>
      <c r="I209" s="24">
        <v>4.1559999999999997</v>
      </c>
      <c r="J209" s="24"/>
      <c r="K209" s="25">
        <f t="shared" si="54"/>
        <v>997.301901019105</v>
      </c>
      <c r="L209" s="25">
        <f t="shared" si="55"/>
        <v>0.76058970296154682</v>
      </c>
      <c r="M209" s="25">
        <f t="shared" si="56"/>
        <v>-4.2203012260000001E-3</v>
      </c>
      <c r="N209" s="25">
        <f t="shared" si="57"/>
        <v>1021.0693031061121</v>
      </c>
      <c r="O209" s="121">
        <f t="shared" si="60"/>
        <v>1.0210422004163526</v>
      </c>
      <c r="P209" s="26">
        <f t="shared" si="58"/>
        <v>9.3378353369880553</v>
      </c>
      <c r="Q209" s="120">
        <f t="shared" si="61"/>
        <v>9.3375263095213246</v>
      </c>
      <c r="R209" s="4">
        <f t="shared" si="62"/>
        <v>20.085598509007706</v>
      </c>
      <c r="S209" s="27">
        <f t="shared" si="59"/>
        <v>17.577999999999996</v>
      </c>
      <c r="T209" s="28">
        <f t="shared" si="53"/>
        <v>49</v>
      </c>
      <c r="U209" s="29">
        <f t="shared" si="45"/>
        <v>0.48799999999999955</v>
      </c>
      <c r="V209" s="29">
        <f t="shared" si="46"/>
        <v>13.304252998909474</v>
      </c>
      <c r="W209" s="29">
        <f t="shared" si="47"/>
        <v>2.7151536732468315</v>
      </c>
      <c r="X209" s="30">
        <f t="shared" si="48"/>
        <v>1.0931167742331631</v>
      </c>
      <c r="Y209" s="30">
        <f t="shared" si="49"/>
        <v>13.258387971801294</v>
      </c>
      <c r="Z209" s="30">
        <f t="shared" si="50"/>
        <v>2.7057934636329168</v>
      </c>
      <c r="AA209" s="31">
        <f t="shared" si="51"/>
        <v>1.4978182890153866</v>
      </c>
      <c r="AB209" s="32">
        <f t="shared" si="52"/>
        <v>-9.3602096139147051E-3</v>
      </c>
    </row>
    <row r="210" spans="1:28" s="15" customFormat="1" x14ac:dyDescent="0.2">
      <c r="A210" s="21">
        <v>224</v>
      </c>
      <c r="B210" s="22" t="s">
        <v>29</v>
      </c>
      <c r="C210" s="22" t="s">
        <v>34</v>
      </c>
      <c r="D210" s="22" t="s">
        <v>37</v>
      </c>
      <c r="E210" s="23">
        <v>43026</v>
      </c>
      <c r="F210" s="22">
        <v>24.1</v>
      </c>
      <c r="G210" s="22">
        <v>31.6</v>
      </c>
      <c r="H210" s="22">
        <v>17.521999999999998</v>
      </c>
      <c r="I210" s="24">
        <v>3.427</v>
      </c>
      <c r="J210" s="24"/>
      <c r="K210" s="25">
        <f t="shared" si="54"/>
        <v>997.301901019105</v>
      </c>
      <c r="L210" s="25">
        <f t="shared" si="55"/>
        <v>0.76058970296154682</v>
      </c>
      <c r="M210" s="25">
        <f t="shared" si="56"/>
        <v>-4.2203012260000001E-3</v>
      </c>
      <c r="N210" s="25">
        <f t="shared" si="57"/>
        <v>1021.0693031061121</v>
      </c>
      <c r="O210" s="121">
        <f t="shared" si="60"/>
        <v>1.0210422004163526</v>
      </c>
      <c r="P210" s="26">
        <f t="shared" si="58"/>
        <v>7.6998945379831731</v>
      </c>
      <c r="Q210" s="120">
        <f t="shared" si="61"/>
        <v>7.6996397167299282</v>
      </c>
      <c r="R210" s="4">
        <f t="shared" si="62"/>
        <v>20.085598509007706</v>
      </c>
      <c r="S210" s="27">
        <f t="shared" si="59"/>
        <v>13.5685</v>
      </c>
      <c r="T210" s="28">
        <f t="shared" si="53"/>
        <v>49</v>
      </c>
      <c r="U210" s="29">
        <f t="shared" si="45"/>
        <v>0.55000000000000027</v>
      </c>
      <c r="V210" s="29">
        <f t="shared" si="46"/>
        <v>19.117135905457083</v>
      </c>
      <c r="W210" s="29">
        <f t="shared" si="47"/>
        <v>3.9014563072361401</v>
      </c>
      <c r="X210" s="30">
        <f t="shared" si="48"/>
        <v>1.2335068087590324</v>
      </c>
      <c r="Y210" s="30">
        <f t="shared" si="49"/>
        <v>19.075670380610362</v>
      </c>
      <c r="Z210" s="30">
        <f t="shared" si="50"/>
        <v>3.8929939552266046</v>
      </c>
      <c r="AA210" s="31">
        <f t="shared" si="51"/>
        <v>2.3875950435833522</v>
      </c>
      <c r="AB210" s="32">
        <f t="shared" si="52"/>
        <v>-8.4623520095354898E-3</v>
      </c>
    </row>
    <row r="211" spans="1:28" s="15" customFormat="1" x14ac:dyDescent="0.2">
      <c r="A211" s="21">
        <v>230</v>
      </c>
      <c r="B211" s="22" t="s">
        <v>29</v>
      </c>
      <c r="C211" s="22" t="s">
        <v>34</v>
      </c>
      <c r="D211" s="22" t="s">
        <v>37</v>
      </c>
      <c r="E211" s="23">
        <v>43026</v>
      </c>
      <c r="F211" s="22">
        <v>24.1</v>
      </c>
      <c r="G211" s="22">
        <v>31.6</v>
      </c>
      <c r="H211" s="22">
        <v>17.521999999999998</v>
      </c>
      <c r="I211" s="24">
        <v>2.157</v>
      </c>
      <c r="J211" s="24"/>
      <c r="K211" s="25">
        <f t="shared" si="54"/>
        <v>997.301901019105</v>
      </c>
      <c r="L211" s="25">
        <f t="shared" si="55"/>
        <v>0.76058970296154682</v>
      </c>
      <c r="M211" s="25">
        <f t="shared" si="56"/>
        <v>-4.2203012260000001E-3</v>
      </c>
      <c r="N211" s="25">
        <f t="shared" si="57"/>
        <v>1021.0693031061121</v>
      </c>
      <c r="O211" s="121">
        <f t="shared" si="60"/>
        <v>1.0210422004163526</v>
      </c>
      <c r="P211" s="26">
        <f t="shared" si="58"/>
        <v>4.8464174258621844</v>
      </c>
      <c r="Q211" s="120">
        <f t="shared" si="61"/>
        <v>4.8462570379301004</v>
      </c>
      <c r="R211" s="4">
        <f t="shared" si="62"/>
        <v>20.085598509007706</v>
      </c>
      <c r="S211" s="27">
        <f t="shared" si="59"/>
        <v>6.5834999999999999</v>
      </c>
      <c r="T211" s="28">
        <f t="shared" si="53"/>
        <v>49</v>
      </c>
      <c r="U211" s="29">
        <f t="shared" si="45"/>
        <v>0.22700000000000009</v>
      </c>
      <c r="V211" s="29">
        <f t="shared" si="46"/>
        <v>11.761658031088087</v>
      </c>
      <c r="W211" s="29">
        <f t="shared" si="47"/>
        <v>2.4003383736914463</v>
      </c>
      <c r="X211" s="30">
        <f t="shared" si="48"/>
        <v>0.50852089565620862</v>
      </c>
      <c r="Y211" s="30">
        <f t="shared" si="49"/>
        <v>11.722753000566904</v>
      </c>
      <c r="Z211" s="30">
        <f t="shared" si="50"/>
        <v>2.3923985715442662</v>
      </c>
      <c r="AA211" s="31">
        <f t="shared" si="51"/>
        <v>1.9452628795448184</v>
      </c>
      <c r="AB211" s="32">
        <f t="shared" si="52"/>
        <v>-7.9398021471801528E-3</v>
      </c>
    </row>
    <row r="212" spans="1:28" s="15" customFormat="1" x14ac:dyDescent="0.2">
      <c r="A212" s="21">
        <v>154</v>
      </c>
      <c r="B212" s="22" t="s">
        <v>30</v>
      </c>
      <c r="C212" s="22" t="s">
        <v>34</v>
      </c>
      <c r="D212" s="22" t="s">
        <v>37</v>
      </c>
      <c r="E212" s="23">
        <v>43026</v>
      </c>
      <c r="F212" s="22">
        <v>24.1</v>
      </c>
      <c r="G212" s="22">
        <v>31.6</v>
      </c>
      <c r="H212" s="22">
        <v>17.521999999999998</v>
      </c>
      <c r="I212" s="24">
        <v>3.2010000000000001</v>
      </c>
      <c r="J212" s="24"/>
      <c r="K212" s="25">
        <f t="shared" si="54"/>
        <v>997.301901019105</v>
      </c>
      <c r="L212" s="25">
        <f t="shared" si="55"/>
        <v>0.76058970296154682</v>
      </c>
      <c r="M212" s="25">
        <f t="shared" si="56"/>
        <v>-4.2203012260000001E-3</v>
      </c>
      <c r="N212" s="25">
        <f t="shared" si="57"/>
        <v>1021.0693031061121</v>
      </c>
      <c r="O212" s="121">
        <f t="shared" si="60"/>
        <v>1.0210422004163526</v>
      </c>
      <c r="P212" s="26">
        <f t="shared" si="58"/>
        <v>7.1921104219679419</v>
      </c>
      <c r="Q212" s="120">
        <f t="shared" si="61"/>
        <v>7.1918724053844469</v>
      </c>
      <c r="R212" s="4">
        <f t="shared" si="62"/>
        <v>20.085598509007706</v>
      </c>
      <c r="S212" s="27">
        <f t="shared" si="59"/>
        <v>12.325499999999998</v>
      </c>
      <c r="T212" s="28">
        <f t="shared" si="53"/>
        <v>49</v>
      </c>
      <c r="U212" s="29">
        <f t="shared" si="45"/>
        <v>0.61500000000000021</v>
      </c>
      <c r="V212" s="29">
        <f t="shared" si="46"/>
        <v>23.781902552204187</v>
      </c>
      <c r="W212" s="29">
        <f t="shared" si="47"/>
        <v>4.8534495004498339</v>
      </c>
      <c r="X212" s="30">
        <f t="shared" si="48"/>
        <v>1.3814736430394534</v>
      </c>
      <c r="Y212" s="30">
        <f t="shared" si="49"/>
        <v>23.774909628651823</v>
      </c>
      <c r="Z212" s="30">
        <f t="shared" si="50"/>
        <v>4.8520223731942496</v>
      </c>
      <c r="AA212" s="31">
        <f t="shared" si="51"/>
        <v>3.1525595050728392</v>
      </c>
      <c r="AB212" s="32">
        <f t="shared" si="52"/>
        <v>-1.4271272555843595E-3</v>
      </c>
    </row>
    <row r="213" spans="1:28" s="15" customFormat="1" x14ac:dyDescent="0.2">
      <c r="A213" s="21">
        <v>246</v>
      </c>
      <c r="B213" s="22" t="s">
        <v>30</v>
      </c>
      <c r="C213" s="22" t="s">
        <v>34</v>
      </c>
      <c r="D213" s="22" t="s">
        <v>37</v>
      </c>
      <c r="E213" s="23">
        <v>43026</v>
      </c>
      <c r="F213" s="22">
        <v>24.1</v>
      </c>
      <c r="G213" s="22">
        <v>31.6</v>
      </c>
      <c r="H213" s="22">
        <v>17.521999999999998</v>
      </c>
      <c r="I213" s="24">
        <v>3.7749999999999999</v>
      </c>
      <c r="J213" s="24"/>
      <c r="K213" s="25">
        <f t="shared" si="54"/>
        <v>997.301901019105</v>
      </c>
      <c r="L213" s="25">
        <f t="shared" si="55"/>
        <v>0.76058970296154682</v>
      </c>
      <c r="M213" s="25">
        <f t="shared" si="56"/>
        <v>-4.2203012260000001E-3</v>
      </c>
      <c r="N213" s="25">
        <f t="shared" si="57"/>
        <v>1021.0693031061121</v>
      </c>
      <c r="O213" s="121">
        <f t="shared" si="60"/>
        <v>1.0210422004163526</v>
      </c>
      <c r="P213" s="26">
        <f t="shared" si="58"/>
        <v>8.481792203351759</v>
      </c>
      <c r="Q213" s="120">
        <f t="shared" si="61"/>
        <v>8.481511505881377</v>
      </c>
      <c r="R213" s="4">
        <f t="shared" si="62"/>
        <v>20.085598509007706</v>
      </c>
      <c r="S213" s="27">
        <f t="shared" si="59"/>
        <v>15.482499999999998</v>
      </c>
      <c r="T213" s="28">
        <f t="shared" si="53"/>
        <v>49</v>
      </c>
      <c r="U213" s="29">
        <f t="shared" si="45"/>
        <v>0.77300000000000013</v>
      </c>
      <c r="V213" s="29">
        <f t="shared" si="46"/>
        <v>25.749500333111264</v>
      </c>
      <c r="W213" s="29">
        <f t="shared" si="47"/>
        <v>5.2550000679818911</v>
      </c>
      <c r="X213" s="30">
        <f t="shared" si="48"/>
        <v>1.7350755959422584</v>
      </c>
      <c r="Y213" s="30">
        <f t="shared" si="49"/>
        <v>25.717333288265472</v>
      </c>
      <c r="Z213" s="30">
        <f t="shared" si="50"/>
        <v>5.2484353649521367</v>
      </c>
      <c r="AA213" s="31">
        <f t="shared" si="51"/>
        <v>3.1528542462503721</v>
      </c>
      <c r="AB213" s="32">
        <f t="shared" si="52"/>
        <v>-6.5647030297544262E-3</v>
      </c>
    </row>
    <row r="214" spans="1:28" s="15" customFormat="1" x14ac:dyDescent="0.2">
      <c r="A214" s="21">
        <v>299</v>
      </c>
      <c r="B214" s="22" t="s">
        <v>30</v>
      </c>
      <c r="C214" s="22" t="s">
        <v>34</v>
      </c>
      <c r="D214" s="22" t="s">
        <v>37</v>
      </c>
      <c r="E214" s="23">
        <v>43026</v>
      </c>
      <c r="F214" s="22">
        <v>24.1</v>
      </c>
      <c r="G214" s="22">
        <v>31.6</v>
      </c>
      <c r="H214" s="22">
        <v>17.521999999999998</v>
      </c>
      <c r="I214" s="24">
        <v>0.64500000000000002</v>
      </c>
      <c r="J214" s="24"/>
      <c r="K214" s="25">
        <f t="shared" si="54"/>
        <v>997.301901019105</v>
      </c>
      <c r="L214" s="25">
        <f t="shared" si="55"/>
        <v>0.76058970296154682</v>
      </c>
      <c r="M214" s="25">
        <f t="shared" si="56"/>
        <v>-4.2203012260000001E-3</v>
      </c>
      <c r="N214" s="25">
        <f t="shared" si="57"/>
        <v>1021.0693031061121</v>
      </c>
      <c r="O214" s="121">
        <f t="shared" si="60"/>
        <v>1.0210422004163526</v>
      </c>
      <c r="P214" s="26">
        <f t="shared" si="58"/>
        <v>1.4492068797779827</v>
      </c>
      <c r="Q214" s="120">
        <f t="shared" si="61"/>
        <v>1.449158919547944</v>
      </c>
      <c r="R214" s="4">
        <f t="shared" si="62"/>
        <v>20.085598509007706</v>
      </c>
      <c r="S214" s="27">
        <f t="shared" si="59"/>
        <v>-1.7324999999999999</v>
      </c>
      <c r="T214" s="28">
        <f t="shared" si="53"/>
        <v>49</v>
      </c>
      <c r="U214" s="29">
        <f t="shared" si="45"/>
        <v>6.1000000000000054E-2</v>
      </c>
      <c r="V214" s="29">
        <f t="shared" si="46"/>
        <v>10.445205479452065</v>
      </c>
      <c r="W214" s="29">
        <f t="shared" si="47"/>
        <v>2.1316745876432783</v>
      </c>
      <c r="X214" s="30">
        <f t="shared" si="48"/>
        <v>0.13759695116075643</v>
      </c>
      <c r="Y214" s="30">
        <f t="shared" si="49"/>
        <v>10.490691489795214</v>
      </c>
      <c r="Z214" s="30">
        <f t="shared" si="50"/>
        <v>2.1409574468969823</v>
      </c>
      <c r="AA214" s="31">
        <f t="shared" si="51"/>
        <v>-1.3578825164879447</v>
      </c>
      <c r="AB214" s="32">
        <f t="shared" si="52"/>
        <v>9.2828592537039789E-3</v>
      </c>
    </row>
    <row r="215" spans="1:28" s="15" customFormat="1" x14ac:dyDescent="0.2">
      <c r="A215" s="21">
        <v>167</v>
      </c>
      <c r="B215" s="22" t="s">
        <v>31</v>
      </c>
      <c r="C215" s="22" t="s">
        <v>34</v>
      </c>
      <c r="D215" s="22" t="s">
        <v>37</v>
      </c>
      <c r="E215" s="23">
        <v>43026</v>
      </c>
      <c r="F215" s="22">
        <v>24.1</v>
      </c>
      <c r="G215" s="22">
        <v>31.6</v>
      </c>
      <c r="H215" s="22">
        <v>17.521999999999998</v>
      </c>
      <c r="I215" s="24">
        <v>3.4020000000000001</v>
      </c>
      <c r="J215" s="24"/>
      <c r="K215" s="25">
        <f t="shared" si="54"/>
        <v>997.301901019105</v>
      </c>
      <c r="L215" s="25">
        <f t="shared" si="55"/>
        <v>0.76058970296154682</v>
      </c>
      <c r="M215" s="25">
        <f t="shared" si="56"/>
        <v>-4.2203012260000001E-3</v>
      </c>
      <c r="N215" s="25">
        <f t="shared" si="57"/>
        <v>1021.0693031061121</v>
      </c>
      <c r="O215" s="121">
        <f t="shared" si="60"/>
        <v>1.0210422004163526</v>
      </c>
      <c r="P215" s="26">
        <f t="shared" si="58"/>
        <v>7.6437237286894533</v>
      </c>
      <c r="Q215" s="120">
        <f t="shared" si="61"/>
        <v>7.6434707663598527</v>
      </c>
      <c r="R215" s="4">
        <f t="shared" si="62"/>
        <v>20.085598509007706</v>
      </c>
      <c r="S215" s="27">
        <f t="shared" si="59"/>
        <v>13.431000000000001</v>
      </c>
      <c r="T215" s="28">
        <f t="shared" si="53"/>
        <v>49</v>
      </c>
      <c r="U215" s="29">
        <f t="shared" si="45"/>
        <v>0.625</v>
      </c>
      <c r="V215" s="29">
        <f t="shared" si="46"/>
        <v>22.506301764494058</v>
      </c>
      <c r="W215" s="29">
        <f t="shared" si="47"/>
        <v>4.5931228090804197</v>
      </c>
      <c r="X215" s="30">
        <f t="shared" si="48"/>
        <v>1.4023197789895567</v>
      </c>
      <c r="Y215" s="30">
        <f t="shared" si="49"/>
        <v>22.468018258247554</v>
      </c>
      <c r="Z215" s="30">
        <f t="shared" si="50"/>
        <v>4.5853098486219501</v>
      </c>
      <c r="AA215" s="31">
        <f t="shared" si="51"/>
        <v>2.8637385300232019</v>
      </c>
      <c r="AB215" s="32">
        <f t="shared" si="52"/>
        <v>-7.8129604584695755E-3</v>
      </c>
    </row>
    <row r="216" spans="1:28" s="15" customFormat="1" x14ac:dyDescent="0.2">
      <c r="A216" s="21">
        <v>174</v>
      </c>
      <c r="B216" s="22" t="s">
        <v>31</v>
      </c>
      <c r="C216" s="22" t="s">
        <v>34</v>
      </c>
      <c r="D216" s="22" t="s">
        <v>37</v>
      </c>
      <c r="E216" s="23">
        <v>43026</v>
      </c>
      <c r="F216" s="22">
        <v>24.1</v>
      </c>
      <c r="G216" s="22">
        <v>31.6</v>
      </c>
      <c r="H216" s="22">
        <v>17.521999999999998</v>
      </c>
      <c r="I216" s="24">
        <v>2.7429999999999999</v>
      </c>
      <c r="J216" s="24"/>
      <c r="K216" s="25">
        <f t="shared" si="54"/>
        <v>997.301901019105</v>
      </c>
      <c r="L216" s="25">
        <f t="shared" si="55"/>
        <v>0.76058970296154682</v>
      </c>
      <c r="M216" s="25">
        <f t="shared" si="56"/>
        <v>-4.2203012260000001E-3</v>
      </c>
      <c r="N216" s="25">
        <f t="shared" si="57"/>
        <v>1021.0693031061121</v>
      </c>
      <c r="O216" s="121">
        <f t="shared" si="60"/>
        <v>1.0210422004163526</v>
      </c>
      <c r="P216" s="26">
        <f t="shared" si="58"/>
        <v>6.1630611957069865</v>
      </c>
      <c r="Q216" s="120">
        <f t="shared" si="61"/>
        <v>6.1628572346046662</v>
      </c>
      <c r="R216" s="4">
        <f t="shared" si="62"/>
        <v>20.085598509007706</v>
      </c>
      <c r="S216" s="27">
        <f t="shared" si="59"/>
        <v>9.8064999999999998</v>
      </c>
      <c r="T216" s="28">
        <f t="shared" si="53"/>
        <v>49</v>
      </c>
      <c r="U216" s="29">
        <f t="shared" si="45"/>
        <v>0.52099999999999991</v>
      </c>
      <c r="V216" s="29">
        <f t="shared" si="46"/>
        <v>23.447344734473443</v>
      </c>
      <c r="W216" s="29">
        <f t="shared" si="47"/>
        <v>4.7851723947904992</v>
      </c>
      <c r="X216" s="30">
        <f t="shared" si="48"/>
        <v>1.170421662142525</v>
      </c>
      <c r="Y216" s="30">
        <f t="shared" si="49"/>
        <v>23.442943442522282</v>
      </c>
      <c r="Z216" s="30">
        <f t="shared" si="50"/>
        <v>4.7842741719433226</v>
      </c>
      <c r="AA216" s="31">
        <f t="shared" si="51"/>
        <v>3.4413134087675572</v>
      </c>
      <c r="AB216" s="32">
        <f t="shared" si="52"/>
        <v>-8.9822284717655521E-4</v>
      </c>
    </row>
    <row r="217" spans="1:28" s="15" customFormat="1" x14ac:dyDescent="0.2">
      <c r="A217" s="21">
        <v>265</v>
      </c>
      <c r="B217" s="22" t="s">
        <v>31</v>
      </c>
      <c r="C217" s="22" t="s">
        <v>34</v>
      </c>
      <c r="D217" s="22" t="s">
        <v>37</v>
      </c>
      <c r="E217" s="23">
        <v>43026</v>
      </c>
      <c r="F217" s="22">
        <v>24.1</v>
      </c>
      <c r="G217" s="22">
        <v>31.6</v>
      </c>
      <c r="H217" s="22">
        <v>17.521999999999998</v>
      </c>
      <c r="I217" s="24">
        <v>3.5219999999999998</v>
      </c>
      <c r="J217" s="24"/>
      <c r="K217" s="25">
        <f t="shared" si="54"/>
        <v>997.301901019105</v>
      </c>
      <c r="L217" s="25">
        <f t="shared" si="55"/>
        <v>0.76058970296154682</v>
      </c>
      <c r="M217" s="25">
        <f t="shared" si="56"/>
        <v>-4.2203012260000001E-3</v>
      </c>
      <c r="N217" s="25">
        <f t="shared" si="57"/>
        <v>1021.0693031061121</v>
      </c>
      <c r="O217" s="121">
        <f t="shared" si="60"/>
        <v>1.0210422004163526</v>
      </c>
      <c r="P217" s="26">
        <f t="shared" si="58"/>
        <v>7.9133436132993094</v>
      </c>
      <c r="Q217" s="120">
        <f t="shared" si="61"/>
        <v>7.9130817281362136</v>
      </c>
      <c r="R217" s="4">
        <f t="shared" si="62"/>
        <v>20.085598509007706</v>
      </c>
      <c r="S217" s="27">
        <f t="shared" si="59"/>
        <v>14.090999999999998</v>
      </c>
      <c r="T217" s="28">
        <f t="shared" si="53"/>
        <v>49</v>
      </c>
      <c r="U217" s="29">
        <f t="shared" ref="U217:U248" si="63">I217-I97</f>
        <v>0.35099999999999998</v>
      </c>
      <c r="V217" s="29">
        <f t="shared" ref="V217:V248" si="64">(U217/I97)*100</f>
        <v>11.069063386944181</v>
      </c>
      <c r="W217" s="29">
        <f t="shared" ref="W217:W248" si="65">(U217/T217)/I97*1000</f>
        <v>2.2589925279477923</v>
      </c>
      <c r="X217" s="30">
        <f t="shared" ref="X217:X248" si="66">P217-P97</f>
        <v>0.78696808743288216</v>
      </c>
      <c r="Y217" s="30">
        <f t="shared" ref="Y217:Y248" si="67">(X217/P97)*100</f>
        <v>11.043034212503169</v>
      </c>
      <c r="Z217" s="30">
        <f t="shared" ref="Z217:Z248" si="68">1000*(X217/T217)/P97</f>
        <v>2.2536804515312587</v>
      </c>
      <c r="AA217" s="31">
        <f t="shared" ref="AA217:AA248" si="69">1000*(X217/T217)/S97</f>
        <v>1.3207165176527251</v>
      </c>
      <c r="AB217" s="32">
        <f t="shared" ref="AB217:AB241" si="70">Z217-W217</f>
        <v>-5.3120764165335288E-3</v>
      </c>
    </row>
    <row r="218" spans="1:28" s="15" customFormat="1" x14ac:dyDescent="0.2">
      <c r="A218" s="21">
        <v>271</v>
      </c>
      <c r="B218" s="22" t="s">
        <v>31</v>
      </c>
      <c r="C218" s="22" t="s">
        <v>34</v>
      </c>
      <c r="D218" s="22" t="s">
        <v>37</v>
      </c>
      <c r="E218" s="23">
        <v>43026</v>
      </c>
      <c r="F218" s="22">
        <v>24.1</v>
      </c>
      <c r="G218" s="22">
        <v>31.6</v>
      </c>
      <c r="H218" s="22">
        <v>17.521999999999998</v>
      </c>
      <c r="I218" s="24">
        <v>7.1130000000000004</v>
      </c>
      <c r="J218" s="24"/>
      <c r="K218" s="25">
        <f t="shared" si="54"/>
        <v>997.301901019105</v>
      </c>
      <c r="L218" s="25">
        <f t="shared" si="55"/>
        <v>0.76058970296154682</v>
      </c>
      <c r="M218" s="25">
        <f t="shared" si="56"/>
        <v>-4.2203012260000001E-3</v>
      </c>
      <c r="N218" s="25">
        <f t="shared" si="57"/>
        <v>1021.0693031061121</v>
      </c>
      <c r="O218" s="121">
        <f t="shared" si="60"/>
        <v>1.0210422004163526</v>
      </c>
      <c r="P218" s="26">
        <f t="shared" si="58"/>
        <v>15.981718660249289</v>
      </c>
      <c r="Q218" s="120">
        <f t="shared" si="61"/>
        <v>15.981189759293837</v>
      </c>
      <c r="R218" s="4">
        <f t="shared" si="62"/>
        <v>20.085598509007706</v>
      </c>
      <c r="S218" s="27">
        <f t="shared" si="59"/>
        <v>33.841500000000003</v>
      </c>
      <c r="T218" s="28">
        <f t="shared" ref="T218:T249" si="71">E218-E98</f>
        <v>49</v>
      </c>
      <c r="U218" s="29">
        <f t="shared" si="63"/>
        <v>1.0170000000000003</v>
      </c>
      <c r="V218" s="29">
        <f t="shared" si="64"/>
        <v>16.68307086614174</v>
      </c>
      <c r="W218" s="29">
        <f t="shared" si="65"/>
        <v>3.4047083400289262</v>
      </c>
      <c r="X218" s="30">
        <f t="shared" si="66"/>
        <v>2.2818179331342634</v>
      </c>
      <c r="Y218" s="30">
        <f t="shared" si="67"/>
        <v>16.655726042000136</v>
      </c>
      <c r="Z218" s="30">
        <f t="shared" si="68"/>
        <v>3.3991277636734973</v>
      </c>
      <c r="AA218" s="31">
        <f t="shared" si="69"/>
        <v>1.6485313268588013</v>
      </c>
      <c r="AB218" s="32">
        <f t="shared" si="70"/>
        <v>-5.5805763554288568E-3</v>
      </c>
    </row>
    <row r="219" spans="1:28" s="15" customFormat="1" x14ac:dyDescent="0.2">
      <c r="A219" s="21">
        <v>103</v>
      </c>
      <c r="B219" s="22" t="s">
        <v>32</v>
      </c>
      <c r="C219" s="22" t="s">
        <v>34</v>
      </c>
      <c r="D219" s="22" t="s">
        <v>37</v>
      </c>
      <c r="E219" s="23">
        <v>43026</v>
      </c>
      <c r="F219" s="22">
        <v>24.1</v>
      </c>
      <c r="G219" s="22">
        <v>31.6</v>
      </c>
      <c r="H219" s="22">
        <v>17.521999999999998</v>
      </c>
      <c r="I219" s="24">
        <v>2.734</v>
      </c>
      <c r="J219" s="24"/>
      <c r="K219" s="25">
        <f t="shared" si="54"/>
        <v>997.301901019105</v>
      </c>
      <c r="L219" s="25">
        <f t="shared" si="55"/>
        <v>0.76058970296154682</v>
      </c>
      <c r="M219" s="25">
        <f t="shared" si="56"/>
        <v>-4.2203012260000001E-3</v>
      </c>
      <c r="N219" s="25">
        <f t="shared" si="57"/>
        <v>1021.0693031061121</v>
      </c>
      <c r="O219" s="121">
        <f t="shared" si="60"/>
        <v>1.0210422004163526</v>
      </c>
      <c r="P219" s="26">
        <f t="shared" si="58"/>
        <v>6.142839704361247</v>
      </c>
      <c r="Q219" s="120">
        <f t="shared" si="61"/>
        <v>6.1426364124714397</v>
      </c>
      <c r="R219" s="4">
        <f t="shared" si="62"/>
        <v>20.085598509007706</v>
      </c>
      <c r="S219" s="27">
        <f t="shared" si="59"/>
        <v>9.7569999999999979</v>
      </c>
      <c r="T219" s="28">
        <f t="shared" si="71"/>
        <v>49</v>
      </c>
      <c r="U219" s="29">
        <f t="shared" si="63"/>
        <v>0.41999999999999993</v>
      </c>
      <c r="V219" s="29">
        <f t="shared" si="64"/>
        <v>18.150388936905788</v>
      </c>
      <c r="W219" s="29">
        <f t="shared" si="65"/>
        <v>3.7041610075317934</v>
      </c>
      <c r="X219" s="30">
        <f t="shared" si="66"/>
        <v>0.94356234309345144</v>
      </c>
      <c r="Y219" s="30">
        <f t="shared" si="67"/>
        <v>18.147951677334106</v>
      </c>
      <c r="Z219" s="30">
        <f t="shared" si="68"/>
        <v>3.7036636076192058</v>
      </c>
      <c r="AA219" s="31">
        <f t="shared" si="69"/>
        <v>2.5857894922580837</v>
      </c>
      <c r="AB219" s="32">
        <f t="shared" si="70"/>
        <v>-4.9739991258768157E-4</v>
      </c>
    </row>
    <row r="220" spans="1:28" s="15" customFormat="1" x14ac:dyDescent="0.2">
      <c r="A220" s="21">
        <v>109</v>
      </c>
      <c r="B220" s="22" t="s">
        <v>32</v>
      </c>
      <c r="C220" s="22" t="s">
        <v>34</v>
      </c>
      <c r="D220" s="22" t="s">
        <v>37</v>
      </c>
      <c r="E220" s="23">
        <v>43026</v>
      </c>
      <c r="F220" s="22">
        <v>24.1</v>
      </c>
      <c r="G220" s="22">
        <v>31.6</v>
      </c>
      <c r="H220" s="22">
        <v>17.521999999999998</v>
      </c>
      <c r="I220" s="24">
        <v>3.181</v>
      </c>
      <c r="J220" s="24"/>
      <c r="K220" s="25">
        <f t="shared" si="54"/>
        <v>997.301901019105</v>
      </c>
      <c r="L220" s="25">
        <f t="shared" si="55"/>
        <v>0.76058970296154682</v>
      </c>
      <c r="M220" s="25">
        <f t="shared" si="56"/>
        <v>-4.2203012260000001E-3</v>
      </c>
      <c r="N220" s="25">
        <f t="shared" si="57"/>
        <v>1021.0693031061121</v>
      </c>
      <c r="O220" s="121">
        <f t="shared" si="60"/>
        <v>1.0210422004163526</v>
      </c>
      <c r="P220" s="26">
        <f t="shared" si="58"/>
        <v>7.1471737745329662</v>
      </c>
      <c r="Q220" s="120">
        <f t="shared" si="61"/>
        <v>7.1469372450883872</v>
      </c>
      <c r="R220" s="4">
        <f t="shared" si="62"/>
        <v>20.085598509007706</v>
      </c>
      <c r="S220" s="27">
        <f t="shared" si="59"/>
        <v>12.215499999999999</v>
      </c>
      <c r="T220" s="28">
        <f t="shared" si="71"/>
        <v>49</v>
      </c>
      <c r="U220" s="29">
        <f t="shared" si="63"/>
        <v>0.64400000000000013</v>
      </c>
      <c r="V220" s="29">
        <f t="shared" si="64"/>
        <v>25.384312179739855</v>
      </c>
      <c r="W220" s="29">
        <f t="shared" si="65"/>
        <v>5.1804718734162973</v>
      </c>
      <c r="X220" s="30">
        <f t="shared" si="66"/>
        <v>1.4468424583979633</v>
      </c>
      <c r="Y220" s="30">
        <f t="shared" si="67"/>
        <v>25.381725695533191</v>
      </c>
      <c r="Z220" s="30">
        <f t="shared" si="68"/>
        <v>5.1799440194965696</v>
      </c>
      <c r="AA220" s="31">
        <f t="shared" si="69"/>
        <v>3.4043231809722161</v>
      </c>
      <c r="AB220" s="32">
        <f t="shared" si="70"/>
        <v>-5.2785391972776097E-4</v>
      </c>
    </row>
    <row r="221" spans="1:28" s="15" customFormat="1" x14ac:dyDescent="0.2">
      <c r="A221" s="21">
        <v>232</v>
      </c>
      <c r="B221" s="22" t="s">
        <v>33</v>
      </c>
      <c r="C221" s="22" t="s">
        <v>34</v>
      </c>
      <c r="D221" s="22" t="s">
        <v>37</v>
      </c>
      <c r="E221" s="23">
        <v>43026</v>
      </c>
      <c r="F221" s="22">
        <v>24.1</v>
      </c>
      <c r="G221" s="22">
        <v>31.6</v>
      </c>
      <c r="H221" s="22">
        <v>17.521999999999998</v>
      </c>
      <c r="I221" s="24">
        <v>4.0359999999999996</v>
      </c>
      <c r="J221" s="24"/>
      <c r="K221" s="25">
        <f t="shared" si="54"/>
        <v>997.301901019105</v>
      </c>
      <c r="L221" s="25">
        <f t="shared" si="55"/>
        <v>0.76058970296154682</v>
      </c>
      <c r="M221" s="25">
        <f t="shared" si="56"/>
        <v>-4.2203012260000001E-3</v>
      </c>
      <c r="N221" s="25">
        <f t="shared" si="57"/>
        <v>1021.0693031061121</v>
      </c>
      <c r="O221" s="121">
        <f t="shared" si="60"/>
        <v>1.0210422004163526</v>
      </c>
      <c r="P221" s="26">
        <f t="shared" si="58"/>
        <v>9.0682154523781975</v>
      </c>
      <c r="Q221" s="120">
        <f t="shared" si="61"/>
        <v>9.0679153477449628</v>
      </c>
      <c r="R221" s="4">
        <f t="shared" si="62"/>
        <v>20.085598509007706</v>
      </c>
      <c r="S221" s="27">
        <f t="shared" si="59"/>
        <v>16.917999999999996</v>
      </c>
      <c r="T221" s="28">
        <f t="shared" si="71"/>
        <v>49</v>
      </c>
      <c r="U221" s="29">
        <f t="shared" si="63"/>
        <v>0.70399999999999974</v>
      </c>
      <c r="V221" s="29">
        <f t="shared" si="64"/>
        <v>21.128451380552214</v>
      </c>
      <c r="W221" s="29">
        <f t="shared" si="65"/>
        <v>4.3119288531739208</v>
      </c>
      <c r="X221" s="30">
        <f t="shared" si="66"/>
        <v>1.5800151205627024</v>
      </c>
      <c r="Y221" s="30">
        <f t="shared" si="67"/>
        <v>21.100064775906333</v>
      </c>
      <c r="Z221" s="30">
        <f t="shared" si="68"/>
        <v>4.3061356685523133</v>
      </c>
      <c r="AA221" s="31">
        <f t="shared" si="69"/>
        <v>2.471654648328681</v>
      </c>
      <c r="AB221" s="32">
        <f t="shared" si="70"/>
        <v>-5.7931846216074945E-3</v>
      </c>
    </row>
    <row r="222" spans="1:28" s="15" customFormat="1" x14ac:dyDescent="0.2">
      <c r="A222" s="21">
        <v>234</v>
      </c>
      <c r="B222" s="22" t="s">
        <v>33</v>
      </c>
      <c r="C222" s="22" t="s">
        <v>34</v>
      </c>
      <c r="D222" s="22" t="s">
        <v>37</v>
      </c>
      <c r="E222" s="23">
        <v>43026</v>
      </c>
      <c r="F222" s="22">
        <v>24.1</v>
      </c>
      <c r="G222" s="22">
        <v>31.6</v>
      </c>
      <c r="H222" s="22">
        <v>17.521999999999998</v>
      </c>
      <c r="I222" s="24">
        <v>4.3789999999999996</v>
      </c>
      <c r="J222" s="24"/>
      <c r="K222" s="25">
        <f t="shared" si="54"/>
        <v>997.301901019105</v>
      </c>
      <c r="L222" s="25">
        <f t="shared" si="55"/>
        <v>0.76058970296154682</v>
      </c>
      <c r="M222" s="25">
        <f t="shared" si="56"/>
        <v>-4.2203012260000001E-3</v>
      </c>
      <c r="N222" s="25">
        <f t="shared" si="57"/>
        <v>1021.0693031061121</v>
      </c>
      <c r="O222" s="121">
        <f t="shared" si="60"/>
        <v>1.0210422004163526</v>
      </c>
      <c r="P222" s="26">
        <f t="shared" si="58"/>
        <v>9.8388789558880401</v>
      </c>
      <c r="Q222" s="120">
        <f t="shared" si="61"/>
        <v>9.8385533468223958</v>
      </c>
      <c r="R222" s="4">
        <f t="shared" si="62"/>
        <v>20.085598509007706</v>
      </c>
      <c r="S222" s="27">
        <f t="shared" si="59"/>
        <v>18.804499999999997</v>
      </c>
      <c r="T222" s="28">
        <f t="shared" si="71"/>
        <v>49</v>
      </c>
      <c r="U222" s="29">
        <f t="shared" si="63"/>
        <v>0.84799999999999942</v>
      </c>
      <c r="V222" s="29">
        <f t="shared" si="64"/>
        <v>24.015859529878202</v>
      </c>
      <c r="W222" s="29">
        <f t="shared" si="65"/>
        <v>4.901195822424123</v>
      </c>
      <c r="X222" s="30">
        <f t="shared" si="66"/>
        <v>1.9034541744833229</v>
      </c>
      <c r="Y222" s="30">
        <f t="shared" si="67"/>
        <v>23.98679625750767</v>
      </c>
      <c r="Z222" s="30">
        <f t="shared" si="68"/>
        <v>4.8952645423485039</v>
      </c>
      <c r="AA222" s="31">
        <f t="shared" si="69"/>
        <v>2.7471449779628827</v>
      </c>
      <c r="AB222" s="32">
        <f t="shared" si="70"/>
        <v>-5.9312800756190498E-3</v>
      </c>
    </row>
    <row r="223" spans="1:28" s="15" customFormat="1" x14ac:dyDescent="0.2">
      <c r="A223" s="21">
        <v>181</v>
      </c>
      <c r="B223" s="22" t="s">
        <v>26</v>
      </c>
      <c r="C223" s="22" t="s">
        <v>36</v>
      </c>
      <c r="D223" s="22" t="s">
        <v>37</v>
      </c>
      <c r="E223" s="23">
        <v>43026</v>
      </c>
      <c r="F223" s="22">
        <v>23.7</v>
      </c>
      <c r="G223" s="22">
        <v>31.7</v>
      </c>
      <c r="H223" s="22">
        <v>17.527999999999999</v>
      </c>
      <c r="I223" s="24">
        <v>3.06</v>
      </c>
      <c r="J223" s="24"/>
      <c r="K223" s="25">
        <f t="shared" si="54"/>
        <v>997.40018425598942</v>
      </c>
      <c r="L223" s="25">
        <f t="shared" si="55"/>
        <v>0.76121220240660681</v>
      </c>
      <c r="M223" s="25">
        <f t="shared" si="56"/>
        <v>-4.2295732740000001E-3</v>
      </c>
      <c r="N223" s="25">
        <f t="shared" si="57"/>
        <v>1021.2612205430163</v>
      </c>
      <c r="O223" s="121">
        <f t="shared" si="60"/>
        <v>1.0212340865276741</v>
      </c>
      <c r="P223" s="26">
        <f t="shared" si="58"/>
        <v>6.8769186720754556</v>
      </c>
      <c r="Q223" s="120">
        <f t="shared" si="61"/>
        <v>6.8766907700418161</v>
      </c>
      <c r="R223" s="4">
        <f t="shared" si="62"/>
        <v>20.093028902696773</v>
      </c>
      <c r="S223" s="27">
        <f t="shared" si="59"/>
        <v>11.55</v>
      </c>
      <c r="T223" s="28">
        <f t="shared" si="71"/>
        <v>49</v>
      </c>
      <c r="U223" s="29">
        <f t="shared" si="63"/>
        <v>0.39100000000000001</v>
      </c>
      <c r="V223" s="29">
        <f t="shared" si="64"/>
        <v>14.64968152866242</v>
      </c>
      <c r="W223" s="29">
        <f t="shared" si="65"/>
        <v>2.9897309242168206</v>
      </c>
      <c r="X223" s="30">
        <f t="shared" si="66"/>
        <v>0.88046259123938064</v>
      </c>
      <c r="Y223" s="30">
        <f t="shared" si="67"/>
        <v>14.683049110510943</v>
      </c>
      <c r="Z223" s="30">
        <f t="shared" si="68"/>
        <v>2.9965406347981509</v>
      </c>
      <c r="AA223" s="31">
        <f t="shared" si="69"/>
        <v>1.9116574616743194</v>
      </c>
      <c r="AB223" s="32">
        <f t="shared" si="70"/>
        <v>6.8097105813302861E-3</v>
      </c>
    </row>
    <row r="224" spans="1:28" s="15" customFormat="1" x14ac:dyDescent="0.2">
      <c r="A224" s="21">
        <v>188</v>
      </c>
      <c r="B224" s="22" t="s">
        <v>26</v>
      </c>
      <c r="C224" s="22" t="s">
        <v>36</v>
      </c>
      <c r="D224" s="22" t="s">
        <v>37</v>
      </c>
      <c r="E224" s="23">
        <v>43026</v>
      </c>
      <c r="F224" s="22">
        <v>23.7</v>
      </c>
      <c r="G224" s="22">
        <v>31.7</v>
      </c>
      <c r="H224" s="22">
        <v>17.527999999999999</v>
      </c>
      <c r="I224" s="24">
        <v>8.7680000000000007</v>
      </c>
      <c r="J224" s="24"/>
      <c r="K224" s="25">
        <f t="shared" si="54"/>
        <v>997.40018425598942</v>
      </c>
      <c r="L224" s="25">
        <f t="shared" si="55"/>
        <v>0.76121220240660681</v>
      </c>
      <c r="M224" s="25">
        <f t="shared" si="56"/>
        <v>-4.2295732740000001E-3</v>
      </c>
      <c r="N224" s="25">
        <f t="shared" si="57"/>
        <v>1021.2612205430163</v>
      </c>
      <c r="O224" s="121">
        <f t="shared" si="60"/>
        <v>1.0212340865276741</v>
      </c>
      <c r="P224" s="26">
        <f t="shared" si="58"/>
        <v>19.704844090443657</v>
      </c>
      <c r="Q224" s="120">
        <f t="shared" si="61"/>
        <v>19.704191069191715</v>
      </c>
      <c r="R224" s="4">
        <f t="shared" si="62"/>
        <v>20.093028902696773</v>
      </c>
      <c r="S224" s="27">
        <f t="shared" si="59"/>
        <v>42.944000000000003</v>
      </c>
      <c r="T224" s="28">
        <f t="shared" si="71"/>
        <v>49</v>
      </c>
      <c r="U224" s="29">
        <f t="shared" si="63"/>
        <v>1.1850000000000005</v>
      </c>
      <c r="V224" s="29">
        <f t="shared" si="64"/>
        <v>15.6270605301332</v>
      </c>
      <c r="W224" s="29">
        <f t="shared" si="65"/>
        <v>3.1891960265577954</v>
      </c>
      <c r="X224" s="30">
        <f t="shared" si="66"/>
        <v>2.6680788371727857</v>
      </c>
      <c r="Y224" s="30">
        <f t="shared" si="67"/>
        <v>15.660712567842324</v>
      </c>
      <c r="Z224" s="30">
        <f t="shared" si="68"/>
        <v>3.1960637893555766</v>
      </c>
      <c r="AA224" s="31">
        <f t="shared" si="69"/>
        <v>1.4948070364632982</v>
      </c>
      <c r="AB224" s="32">
        <f t="shared" si="70"/>
        <v>6.8677627977811184E-3</v>
      </c>
    </row>
    <row r="225" spans="1:28" s="15" customFormat="1" x14ac:dyDescent="0.2">
      <c r="A225" s="21">
        <v>280</v>
      </c>
      <c r="B225" s="22" t="s">
        <v>26</v>
      </c>
      <c r="C225" s="22" t="s">
        <v>36</v>
      </c>
      <c r="D225" s="22" t="s">
        <v>37</v>
      </c>
      <c r="E225" s="23">
        <v>43026</v>
      </c>
      <c r="F225" s="22">
        <v>23.7</v>
      </c>
      <c r="G225" s="22">
        <v>31.7</v>
      </c>
      <c r="H225" s="22">
        <v>17.527999999999999</v>
      </c>
      <c r="I225" s="24">
        <v>3.2770000000000001</v>
      </c>
      <c r="J225" s="24"/>
      <c r="K225" s="25">
        <f t="shared" si="54"/>
        <v>997.40018425598942</v>
      </c>
      <c r="L225" s="25">
        <f t="shared" si="55"/>
        <v>0.76121220240660681</v>
      </c>
      <c r="M225" s="25">
        <f t="shared" si="56"/>
        <v>-4.2295732740000001E-3</v>
      </c>
      <c r="N225" s="25">
        <f t="shared" si="57"/>
        <v>1021.2612205430163</v>
      </c>
      <c r="O225" s="121">
        <f t="shared" si="60"/>
        <v>1.0212340865276741</v>
      </c>
      <c r="P225" s="26">
        <f t="shared" si="58"/>
        <v>7.3645955844415907</v>
      </c>
      <c r="Q225" s="120">
        <f t="shared" si="61"/>
        <v>7.364351520727789</v>
      </c>
      <c r="R225" s="4">
        <f t="shared" si="62"/>
        <v>20.093028902696773</v>
      </c>
      <c r="S225" s="27">
        <f t="shared" si="59"/>
        <v>12.743500000000001</v>
      </c>
      <c r="T225" s="28">
        <f t="shared" si="71"/>
        <v>49</v>
      </c>
      <c r="U225" s="29">
        <f t="shared" si="63"/>
        <v>0.43000000000000016</v>
      </c>
      <c r="V225" s="29">
        <f t="shared" si="64"/>
        <v>15.103617843343878</v>
      </c>
      <c r="W225" s="29">
        <f t="shared" si="65"/>
        <v>3.0823709884375257</v>
      </c>
      <c r="X225" s="30">
        <f t="shared" si="66"/>
        <v>0.97049718243261207</v>
      </c>
      <c r="Y225" s="30">
        <f t="shared" si="67"/>
        <v>15.178014497363524</v>
      </c>
      <c r="Z225" s="30">
        <f t="shared" si="68"/>
        <v>3.0975539790537798</v>
      </c>
      <c r="AA225" s="31">
        <f t="shared" si="69"/>
        <v>1.9083745192083952</v>
      </c>
      <c r="AB225" s="32">
        <f t="shared" si="70"/>
        <v>1.5182990616254166E-2</v>
      </c>
    </row>
    <row r="226" spans="1:28" s="15" customFormat="1" x14ac:dyDescent="0.2">
      <c r="A226" s="21">
        <v>286</v>
      </c>
      <c r="B226" s="22" t="s">
        <v>26</v>
      </c>
      <c r="C226" s="22" t="s">
        <v>36</v>
      </c>
      <c r="D226" s="22" t="s">
        <v>37</v>
      </c>
      <c r="E226" s="23">
        <v>43026</v>
      </c>
      <c r="F226" s="22">
        <v>23.7</v>
      </c>
      <c r="G226" s="22">
        <v>31.7</v>
      </c>
      <c r="H226" s="22">
        <v>17.527999999999999</v>
      </c>
      <c r="I226" s="24">
        <v>2.7</v>
      </c>
      <c r="J226" s="24"/>
      <c r="K226" s="25">
        <f t="shared" si="54"/>
        <v>997.40018425598942</v>
      </c>
      <c r="L226" s="25">
        <f t="shared" si="55"/>
        <v>0.76121220240660681</v>
      </c>
      <c r="M226" s="25">
        <f t="shared" si="56"/>
        <v>-4.2295732740000001E-3</v>
      </c>
      <c r="N226" s="25">
        <f t="shared" si="57"/>
        <v>1021.2612205430163</v>
      </c>
      <c r="O226" s="121">
        <f t="shared" si="60"/>
        <v>1.0212340865276741</v>
      </c>
      <c r="P226" s="26">
        <f t="shared" si="58"/>
        <v>6.0678694165371665</v>
      </c>
      <c r="Q226" s="120">
        <f t="shared" si="61"/>
        <v>6.0676683265074853</v>
      </c>
      <c r="R226" s="4">
        <f t="shared" si="62"/>
        <v>20.093028902696773</v>
      </c>
      <c r="S226" s="27">
        <f t="shared" si="59"/>
        <v>9.57</v>
      </c>
      <c r="T226" s="28">
        <f t="shared" si="71"/>
        <v>49</v>
      </c>
      <c r="U226" s="29">
        <f t="shared" si="63"/>
        <v>0.34699999999999998</v>
      </c>
      <c r="V226" s="29">
        <f t="shared" si="64"/>
        <v>14.747131321716955</v>
      </c>
      <c r="W226" s="29">
        <f t="shared" si="65"/>
        <v>3.0096186370850928</v>
      </c>
      <c r="X226" s="30">
        <f t="shared" si="66"/>
        <v>0.78324927606399175</v>
      </c>
      <c r="Y226" s="30">
        <f t="shared" si="67"/>
        <v>14.821297562436742</v>
      </c>
      <c r="Z226" s="30">
        <f t="shared" si="68"/>
        <v>3.0247546045789271</v>
      </c>
      <c r="AA226" s="31">
        <f t="shared" si="69"/>
        <v>2.0863641719437145</v>
      </c>
      <c r="AB226" s="32">
        <f t="shared" si="70"/>
        <v>1.5135967493834279E-2</v>
      </c>
    </row>
    <row r="227" spans="1:28" s="15" customFormat="1" x14ac:dyDescent="0.2">
      <c r="A227" s="21">
        <v>121</v>
      </c>
      <c r="B227" s="22" t="s">
        <v>29</v>
      </c>
      <c r="C227" s="22" t="s">
        <v>36</v>
      </c>
      <c r="D227" s="22" t="s">
        <v>37</v>
      </c>
      <c r="E227" s="23">
        <v>43026</v>
      </c>
      <c r="F227" s="22">
        <v>23.7</v>
      </c>
      <c r="G227" s="22">
        <v>31.7</v>
      </c>
      <c r="H227" s="22">
        <v>17.527999999999999</v>
      </c>
      <c r="I227" s="24">
        <v>4.8490000000000002</v>
      </c>
      <c r="J227" s="24"/>
      <c r="K227" s="25">
        <f t="shared" si="54"/>
        <v>997.40018425598942</v>
      </c>
      <c r="L227" s="25">
        <f t="shared" si="55"/>
        <v>0.76121220240660681</v>
      </c>
      <c r="M227" s="25">
        <f t="shared" si="56"/>
        <v>-4.2295732740000001E-3</v>
      </c>
      <c r="N227" s="25">
        <f t="shared" si="57"/>
        <v>1021.2612205430163</v>
      </c>
      <c r="O227" s="121">
        <f t="shared" si="60"/>
        <v>1.0212340865276741</v>
      </c>
      <c r="P227" s="26">
        <f t="shared" si="58"/>
        <v>10.897444000292118</v>
      </c>
      <c r="Q227" s="120">
        <f t="shared" si="61"/>
        <v>10.897082857494368</v>
      </c>
      <c r="R227" s="4">
        <f t="shared" si="62"/>
        <v>20.093028902696773</v>
      </c>
      <c r="S227" s="27">
        <f t="shared" si="59"/>
        <v>21.389499999999998</v>
      </c>
      <c r="T227" s="28">
        <f t="shared" si="71"/>
        <v>49</v>
      </c>
      <c r="U227" s="29">
        <f t="shared" si="63"/>
        <v>0.72100000000000009</v>
      </c>
      <c r="V227" s="29">
        <f t="shared" si="64"/>
        <v>17.46608527131783</v>
      </c>
      <c r="W227" s="29">
        <f t="shared" si="65"/>
        <v>3.5645071982281289</v>
      </c>
      <c r="X227" s="30">
        <f t="shared" si="66"/>
        <v>1.623706927922667</v>
      </c>
      <c r="Y227" s="30">
        <f t="shared" si="67"/>
        <v>17.508658216765767</v>
      </c>
      <c r="Z227" s="30">
        <f t="shared" si="68"/>
        <v>3.5731955544419933</v>
      </c>
      <c r="AA227" s="31">
        <f t="shared" si="69"/>
        <v>1.9017950000031238</v>
      </c>
      <c r="AB227" s="32">
        <f t="shared" si="70"/>
        <v>8.6883562138644344E-3</v>
      </c>
    </row>
    <row r="228" spans="1:28" s="15" customFormat="1" x14ac:dyDescent="0.2">
      <c r="A228" s="21">
        <v>128</v>
      </c>
      <c r="B228" s="22" t="s">
        <v>29</v>
      </c>
      <c r="C228" s="22" t="s">
        <v>36</v>
      </c>
      <c r="D228" s="22" t="s">
        <v>37</v>
      </c>
      <c r="E228" s="23">
        <v>43026</v>
      </c>
      <c r="F228" s="22">
        <v>23.7</v>
      </c>
      <c r="G228" s="22">
        <v>31.7</v>
      </c>
      <c r="H228" s="22">
        <v>17.527999999999999</v>
      </c>
      <c r="I228" s="24">
        <v>2.9380000000000002</v>
      </c>
      <c r="J228" s="24"/>
      <c r="K228" s="25">
        <f t="shared" si="54"/>
        <v>997.40018425598942</v>
      </c>
      <c r="L228" s="25">
        <f t="shared" si="55"/>
        <v>0.76121220240660681</v>
      </c>
      <c r="M228" s="25">
        <f t="shared" si="56"/>
        <v>-4.2295732740000001E-3</v>
      </c>
      <c r="N228" s="25">
        <f t="shared" si="57"/>
        <v>1021.2612205430163</v>
      </c>
      <c r="O228" s="121">
        <f t="shared" si="60"/>
        <v>1.0212340865276741</v>
      </c>
      <c r="P228" s="26">
        <f t="shared" si="58"/>
        <v>6.6027408688097022</v>
      </c>
      <c r="Q228" s="120">
        <f t="shared" si="61"/>
        <v>6.6025220530662931</v>
      </c>
      <c r="R228" s="4">
        <f t="shared" si="62"/>
        <v>20.093028902696773</v>
      </c>
      <c r="S228" s="27">
        <f t="shared" si="59"/>
        <v>10.879000000000001</v>
      </c>
      <c r="T228" s="28">
        <f t="shared" si="71"/>
        <v>49</v>
      </c>
      <c r="U228" s="29">
        <f t="shared" si="63"/>
        <v>0.41500000000000004</v>
      </c>
      <c r="V228" s="29">
        <f t="shared" si="64"/>
        <v>16.44867221561633</v>
      </c>
      <c r="W228" s="29">
        <f t="shared" si="65"/>
        <v>3.3568718807380269</v>
      </c>
      <c r="X228" s="30">
        <f t="shared" si="66"/>
        <v>0.9333429349539637</v>
      </c>
      <c r="Y228" s="30">
        <f t="shared" si="67"/>
        <v>16.462822787237307</v>
      </c>
      <c r="Z228" s="30">
        <f t="shared" si="68"/>
        <v>3.3597597524974101</v>
      </c>
      <c r="AA228" s="31">
        <f t="shared" si="69"/>
        <v>2.2157639736009407</v>
      </c>
      <c r="AB228" s="32">
        <f t="shared" si="70"/>
        <v>2.8878717593832093E-3</v>
      </c>
    </row>
    <row r="229" spans="1:28" s="15" customFormat="1" x14ac:dyDescent="0.2">
      <c r="A229" s="21">
        <v>219</v>
      </c>
      <c r="B229" s="22" t="s">
        <v>29</v>
      </c>
      <c r="C229" s="22" t="s">
        <v>36</v>
      </c>
      <c r="D229" s="22" t="s">
        <v>37</v>
      </c>
      <c r="E229" s="23">
        <v>43026</v>
      </c>
      <c r="F229" s="22">
        <v>23.7</v>
      </c>
      <c r="G229" s="22">
        <v>31.7</v>
      </c>
      <c r="H229" s="22">
        <v>17.527999999999999</v>
      </c>
      <c r="I229" s="24">
        <v>4.3</v>
      </c>
      <c r="J229" s="24"/>
      <c r="K229" s="25">
        <f t="shared" si="54"/>
        <v>997.40018425598942</v>
      </c>
      <c r="L229" s="25">
        <f t="shared" si="55"/>
        <v>0.76121220240660681</v>
      </c>
      <c r="M229" s="25">
        <f t="shared" si="56"/>
        <v>-4.2295732740000001E-3</v>
      </c>
      <c r="N229" s="25">
        <f t="shared" si="57"/>
        <v>1021.2612205430163</v>
      </c>
      <c r="O229" s="121">
        <f t="shared" si="60"/>
        <v>1.0212340865276741</v>
      </c>
      <c r="P229" s="26">
        <f t="shared" si="58"/>
        <v>9.6636438855962279</v>
      </c>
      <c r="Q229" s="120">
        <f t="shared" si="61"/>
        <v>9.6633236311045128</v>
      </c>
      <c r="R229" s="4">
        <f t="shared" si="62"/>
        <v>20.093028902696773</v>
      </c>
      <c r="S229" s="27">
        <f t="shared" si="59"/>
        <v>18.369999999999997</v>
      </c>
      <c r="T229" s="28">
        <f t="shared" si="71"/>
        <v>49</v>
      </c>
      <c r="U229" s="29">
        <f t="shared" si="63"/>
        <v>0.60899999999999999</v>
      </c>
      <c r="V229" s="29">
        <f t="shared" si="64"/>
        <v>16.499593606068817</v>
      </c>
      <c r="W229" s="29">
        <f t="shared" si="65"/>
        <v>3.3672640012385338</v>
      </c>
      <c r="X229" s="30">
        <f t="shared" si="66"/>
        <v>1.3672272511555779</v>
      </c>
      <c r="Y229" s="30">
        <f t="shared" si="67"/>
        <v>16.47973229164807</v>
      </c>
      <c r="Z229" s="30">
        <f t="shared" si="68"/>
        <v>3.3632106717649122</v>
      </c>
      <c r="AA229" s="31">
        <f t="shared" si="69"/>
        <v>1.8576343638599737</v>
      </c>
      <c r="AB229" s="32">
        <f t="shared" si="70"/>
        <v>-4.0533294736215808E-3</v>
      </c>
    </row>
    <row r="230" spans="1:28" s="15" customFormat="1" x14ac:dyDescent="0.2">
      <c r="A230" s="21">
        <v>225</v>
      </c>
      <c r="B230" s="22" t="s">
        <v>29</v>
      </c>
      <c r="C230" s="22" t="s">
        <v>36</v>
      </c>
      <c r="D230" s="22" t="s">
        <v>37</v>
      </c>
      <c r="E230" s="23">
        <v>43026</v>
      </c>
      <c r="F230" s="22">
        <v>23.7</v>
      </c>
      <c r="G230" s="22">
        <v>31.7</v>
      </c>
      <c r="H230" s="22">
        <v>17.527999999999999</v>
      </c>
      <c r="I230" s="24">
        <v>3.2170000000000001</v>
      </c>
      <c r="J230" s="24"/>
      <c r="K230" s="25">
        <f t="shared" si="54"/>
        <v>997.40018425598942</v>
      </c>
      <c r="L230" s="25">
        <f t="shared" si="55"/>
        <v>0.76121220240660681</v>
      </c>
      <c r="M230" s="25">
        <f t="shared" si="56"/>
        <v>-4.2295732740000001E-3</v>
      </c>
      <c r="N230" s="25">
        <f t="shared" si="57"/>
        <v>1021.2612205430163</v>
      </c>
      <c r="O230" s="121">
        <f t="shared" si="60"/>
        <v>1.0212340865276741</v>
      </c>
      <c r="P230" s="26">
        <f t="shared" si="58"/>
        <v>7.2297540418518755</v>
      </c>
      <c r="Q230" s="120">
        <f t="shared" si="61"/>
        <v>7.2295144468053998</v>
      </c>
      <c r="R230" s="4">
        <f t="shared" si="62"/>
        <v>20.093028902696773</v>
      </c>
      <c r="S230" s="27">
        <f t="shared" si="59"/>
        <v>12.413499999999999</v>
      </c>
      <c r="T230" s="28">
        <f t="shared" si="71"/>
        <v>49</v>
      </c>
      <c r="U230" s="29">
        <f t="shared" si="63"/>
        <v>0.41100000000000003</v>
      </c>
      <c r="V230" s="29">
        <f t="shared" si="64"/>
        <v>14.647184604419103</v>
      </c>
      <c r="W230" s="29">
        <f t="shared" si="65"/>
        <v>2.9892213478406333</v>
      </c>
      <c r="X230" s="30">
        <f t="shared" si="66"/>
        <v>0.92294696218453431</v>
      </c>
      <c r="Y230" s="30">
        <f t="shared" si="67"/>
        <v>14.634139756074735</v>
      </c>
      <c r="Z230" s="30">
        <f t="shared" si="68"/>
        <v>2.9865591338928024</v>
      </c>
      <c r="AA230" s="31">
        <f t="shared" si="69"/>
        <v>1.8551809602561107</v>
      </c>
      <c r="AB230" s="32">
        <f t="shared" si="70"/>
        <v>-2.6622139478309492E-3</v>
      </c>
    </row>
    <row r="231" spans="1:28" s="15" customFormat="1" x14ac:dyDescent="0.2">
      <c r="A231" s="21">
        <v>229</v>
      </c>
      <c r="B231" s="22" t="s">
        <v>29</v>
      </c>
      <c r="C231" s="22" t="s">
        <v>36</v>
      </c>
      <c r="D231" s="22" t="s">
        <v>37</v>
      </c>
      <c r="E231" s="23">
        <v>43026</v>
      </c>
      <c r="F231" s="22">
        <v>23.7</v>
      </c>
      <c r="G231" s="22">
        <v>31.7</v>
      </c>
      <c r="H231" s="22">
        <v>17.527999999999999</v>
      </c>
      <c r="I231" s="24">
        <v>4.5380000000000003</v>
      </c>
      <c r="J231" s="24"/>
      <c r="K231" s="25">
        <f t="shared" si="54"/>
        <v>997.40018425598942</v>
      </c>
      <c r="L231" s="25">
        <f t="shared" si="55"/>
        <v>0.76121220240660681</v>
      </c>
      <c r="M231" s="25">
        <f t="shared" si="56"/>
        <v>-4.2295732740000001E-3</v>
      </c>
      <c r="N231" s="25">
        <f t="shared" si="57"/>
        <v>1021.2612205430163</v>
      </c>
      <c r="O231" s="121">
        <f t="shared" si="60"/>
        <v>1.0212340865276741</v>
      </c>
      <c r="P231" s="26">
        <f t="shared" si="58"/>
        <v>10.198515337868765</v>
      </c>
      <c r="Q231" s="120">
        <f t="shared" si="61"/>
        <v>10.198177357663322</v>
      </c>
      <c r="R231" s="4">
        <f t="shared" si="62"/>
        <v>20.093028902696773</v>
      </c>
      <c r="S231" s="27">
        <f t="shared" si="59"/>
        <v>19.679000000000002</v>
      </c>
      <c r="T231" s="28">
        <f t="shared" si="71"/>
        <v>49</v>
      </c>
      <c r="U231" s="29">
        <f t="shared" si="63"/>
        <v>0.71200000000000019</v>
      </c>
      <c r="V231" s="29">
        <f t="shared" si="64"/>
        <v>18.609513852587565</v>
      </c>
      <c r="W231" s="29">
        <f t="shared" si="65"/>
        <v>3.7978599699158293</v>
      </c>
      <c r="X231" s="30">
        <f t="shared" si="66"/>
        <v>1.5991411800614781</v>
      </c>
      <c r="Y231" s="30">
        <f t="shared" si="67"/>
        <v>18.596018160340584</v>
      </c>
      <c r="Z231" s="30">
        <f t="shared" si="68"/>
        <v>3.7951057470082823</v>
      </c>
      <c r="AA231" s="31">
        <f t="shared" si="69"/>
        <v>2.0703885229314816</v>
      </c>
      <c r="AB231" s="32">
        <f t="shared" si="70"/>
        <v>-2.7542229075470104E-3</v>
      </c>
    </row>
    <row r="232" spans="1:28" s="15" customFormat="1" x14ac:dyDescent="0.2">
      <c r="A232" s="21">
        <v>155</v>
      </c>
      <c r="B232" s="22" t="s">
        <v>30</v>
      </c>
      <c r="C232" s="22" t="s">
        <v>36</v>
      </c>
      <c r="D232" s="22" t="s">
        <v>37</v>
      </c>
      <c r="E232" s="23">
        <v>43026</v>
      </c>
      <c r="F232" s="22">
        <v>23.7</v>
      </c>
      <c r="G232" s="22">
        <v>31.7</v>
      </c>
      <c r="H232" s="22">
        <v>17.527999999999999</v>
      </c>
      <c r="I232" s="24">
        <v>0.98699999999999999</v>
      </c>
      <c r="J232" s="24"/>
      <c r="K232" s="25">
        <f t="shared" si="54"/>
        <v>997.40018425598942</v>
      </c>
      <c r="L232" s="25">
        <f t="shared" si="55"/>
        <v>0.76121220240660681</v>
      </c>
      <c r="M232" s="25">
        <f t="shared" si="56"/>
        <v>-4.2295732740000001E-3</v>
      </c>
      <c r="N232" s="25">
        <f t="shared" si="57"/>
        <v>1021.2612205430163</v>
      </c>
      <c r="O232" s="121">
        <f t="shared" si="60"/>
        <v>1.0212340865276741</v>
      </c>
      <c r="P232" s="26">
        <f t="shared" si="58"/>
        <v>2.2181433756008087</v>
      </c>
      <c r="Q232" s="120">
        <f t="shared" si="61"/>
        <v>2.2180698660232916</v>
      </c>
      <c r="R232" s="4">
        <f t="shared" si="62"/>
        <v>20.093028902696773</v>
      </c>
      <c r="S232" s="27">
        <f t="shared" si="59"/>
        <v>0.14849999999999941</v>
      </c>
      <c r="T232" s="28">
        <f t="shared" si="71"/>
        <v>49</v>
      </c>
      <c r="U232" s="29">
        <f t="shared" si="63"/>
        <v>0.20199999999999996</v>
      </c>
      <c r="V232" s="29">
        <f t="shared" si="64"/>
        <v>25.732484076433117</v>
      </c>
      <c r="W232" s="29">
        <f t="shared" si="65"/>
        <v>5.2515273625373693</v>
      </c>
      <c r="X232" s="30">
        <f t="shared" si="66"/>
        <v>0.45428031625863396</v>
      </c>
      <c r="Y232" s="30">
        <f t="shared" si="67"/>
        <v>25.754851764289221</v>
      </c>
      <c r="Z232" s="30">
        <f t="shared" si="68"/>
        <v>5.2560921967937189</v>
      </c>
      <c r="AA232" s="31">
        <f t="shared" si="69"/>
        <v>-9.6322357012167252</v>
      </c>
      <c r="AB232" s="32">
        <f t="shared" si="70"/>
        <v>4.5648342563495703E-3</v>
      </c>
    </row>
    <row r="233" spans="1:28" s="15" customFormat="1" x14ac:dyDescent="0.2">
      <c r="A233" s="21">
        <v>247</v>
      </c>
      <c r="B233" s="22" t="s">
        <v>30</v>
      </c>
      <c r="C233" s="22" t="s">
        <v>36</v>
      </c>
      <c r="D233" s="22" t="s">
        <v>37</v>
      </c>
      <c r="E233" s="23">
        <v>43026</v>
      </c>
      <c r="F233" s="22">
        <v>23.7</v>
      </c>
      <c r="G233" s="22">
        <v>31.7</v>
      </c>
      <c r="H233" s="22">
        <v>17.527999999999999</v>
      </c>
      <c r="I233" s="24">
        <v>4.1740000000000004</v>
      </c>
      <c r="J233" s="24"/>
      <c r="K233" s="25">
        <f t="shared" si="54"/>
        <v>997.40018425598942</v>
      </c>
      <c r="L233" s="25">
        <f t="shared" si="55"/>
        <v>0.76121220240660681</v>
      </c>
      <c r="M233" s="25">
        <f t="shared" si="56"/>
        <v>-4.2295732740000001E-3</v>
      </c>
      <c r="N233" s="25">
        <f t="shared" si="57"/>
        <v>1021.2612205430163</v>
      </c>
      <c r="O233" s="121">
        <f t="shared" si="60"/>
        <v>1.0212340865276741</v>
      </c>
      <c r="P233" s="26">
        <f t="shared" si="58"/>
        <v>9.3804766461578275</v>
      </c>
      <c r="Q233" s="120">
        <f t="shared" si="61"/>
        <v>9.3801657758674981</v>
      </c>
      <c r="R233" s="4">
        <f t="shared" si="62"/>
        <v>20.093028902696773</v>
      </c>
      <c r="S233" s="27">
        <f t="shared" si="59"/>
        <v>17.677</v>
      </c>
      <c r="T233" s="28">
        <f t="shared" si="71"/>
        <v>49</v>
      </c>
      <c r="U233" s="29">
        <f t="shared" si="63"/>
        <v>0.84800000000000031</v>
      </c>
      <c r="V233" s="29">
        <f t="shared" si="64"/>
        <v>25.496091401082388</v>
      </c>
      <c r="W233" s="29">
        <f t="shared" si="65"/>
        <v>5.203283959404569</v>
      </c>
      <c r="X233" s="30">
        <f t="shared" si="66"/>
        <v>1.9056000851171877</v>
      </c>
      <c r="Y233" s="30">
        <f t="shared" si="67"/>
        <v>25.49339871442497</v>
      </c>
      <c r="Z233" s="30">
        <f t="shared" si="68"/>
        <v>5.2027344315152995</v>
      </c>
      <c r="AA233" s="31">
        <f t="shared" si="69"/>
        <v>2.9885343622110825</v>
      </c>
      <c r="AB233" s="32">
        <f t="shared" si="70"/>
        <v>-5.4952788926954099E-4</v>
      </c>
    </row>
    <row r="234" spans="1:28" s="15" customFormat="1" x14ac:dyDescent="0.2">
      <c r="A234" s="21">
        <v>168</v>
      </c>
      <c r="B234" s="22" t="s">
        <v>31</v>
      </c>
      <c r="C234" s="22" t="s">
        <v>36</v>
      </c>
      <c r="D234" s="22" t="s">
        <v>37</v>
      </c>
      <c r="E234" s="23">
        <v>43026</v>
      </c>
      <c r="F234" s="22">
        <v>23.7</v>
      </c>
      <c r="G234" s="22">
        <v>31.7</v>
      </c>
      <c r="H234" s="22">
        <v>17.527999999999999</v>
      </c>
      <c r="I234" s="24">
        <v>2.5209999999999999</v>
      </c>
      <c r="J234" s="24"/>
      <c r="K234" s="25">
        <f t="shared" si="54"/>
        <v>997.40018425598942</v>
      </c>
      <c r="L234" s="25">
        <f t="shared" si="55"/>
        <v>0.76121220240660681</v>
      </c>
      <c r="M234" s="25">
        <f t="shared" si="56"/>
        <v>-4.2295732740000001E-3</v>
      </c>
      <c r="N234" s="25">
        <f t="shared" si="57"/>
        <v>1021.2612205430163</v>
      </c>
      <c r="O234" s="121">
        <f t="shared" si="60"/>
        <v>1.0212340865276741</v>
      </c>
      <c r="P234" s="26">
        <f t="shared" si="58"/>
        <v>5.6655921478111839</v>
      </c>
      <c r="Q234" s="120">
        <f t="shared" si="61"/>
        <v>5.6654043893056922</v>
      </c>
      <c r="R234" s="4">
        <f t="shared" si="62"/>
        <v>20.093028902696773</v>
      </c>
      <c r="S234" s="27">
        <f t="shared" si="59"/>
        <v>8.5854999999999997</v>
      </c>
      <c r="T234" s="28">
        <f t="shared" si="71"/>
        <v>49</v>
      </c>
      <c r="U234" s="29">
        <f t="shared" si="63"/>
        <v>0.41199999999999992</v>
      </c>
      <c r="V234" s="29">
        <f t="shared" si="64"/>
        <v>19.535324798482691</v>
      </c>
      <c r="W234" s="29">
        <f t="shared" si="65"/>
        <v>3.9868009792821817</v>
      </c>
      <c r="X234" s="30">
        <f t="shared" si="66"/>
        <v>0.9268537246395141</v>
      </c>
      <c r="Y234" s="30">
        <f t="shared" si="67"/>
        <v>19.559081803446844</v>
      </c>
      <c r="Z234" s="30">
        <f t="shared" si="68"/>
        <v>3.9916493476422135</v>
      </c>
      <c r="AA234" s="31">
        <f t="shared" si="69"/>
        <v>2.9931770132922368</v>
      </c>
      <c r="AB234" s="32">
        <f t="shared" si="70"/>
        <v>4.848368360031774E-3</v>
      </c>
    </row>
    <row r="235" spans="1:28" s="15" customFormat="1" x14ac:dyDescent="0.2">
      <c r="A235" s="21">
        <v>175</v>
      </c>
      <c r="B235" s="22" t="s">
        <v>31</v>
      </c>
      <c r="C235" s="22" t="s">
        <v>36</v>
      </c>
      <c r="D235" s="22" t="s">
        <v>37</v>
      </c>
      <c r="E235" s="23">
        <v>43026</v>
      </c>
      <c r="F235" s="22">
        <v>23.7</v>
      </c>
      <c r="G235" s="22">
        <v>31.7</v>
      </c>
      <c r="H235" s="22">
        <v>17.527999999999999</v>
      </c>
      <c r="I235" s="24">
        <v>2.2519999999999998</v>
      </c>
      <c r="J235" s="24"/>
      <c r="K235" s="25">
        <f t="shared" si="54"/>
        <v>997.40018425598942</v>
      </c>
      <c r="L235" s="25">
        <f t="shared" si="55"/>
        <v>0.76121220240660681</v>
      </c>
      <c r="M235" s="25">
        <f t="shared" si="56"/>
        <v>-4.2295732740000001E-3</v>
      </c>
      <c r="N235" s="25">
        <f t="shared" si="57"/>
        <v>1021.2612205430163</v>
      </c>
      <c r="O235" s="121">
        <f t="shared" si="60"/>
        <v>1.0212340865276741</v>
      </c>
      <c r="P235" s="26">
        <f t="shared" si="58"/>
        <v>5.0610525652006286</v>
      </c>
      <c r="Q235" s="120">
        <f t="shared" si="61"/>
        <v>5.0608848412203162</v>
      </c>
      <c r="R235" s="4">
        <f t="shared" si="62"/>
        <v>20.093028902696773</v>
      </c>
      <c r="S235" s="27">
        <f t="shared" si="59"/>
        <v>7.105999999999999</v>
      </c>
      <c r="T235" s="28">
        <f t="shared" si="71"/>
        <v>49</v>
      </c>
      <c r="U235" s="29">
        <f t="shared" si="63"/>
        <v>0.46699999999999986</v>
      </c>
      <c r="V235" s="29">
        <f t="shared" si="64"/>
        <v>26.162464985994394</v>
      </c>
      <c r="W235" s="29">
        <f t="shared" si="65"/>
        <v>5.3392785685702844</v>
      </c>
      <c r="X235" s="30">
        <f t="shared" si="66"/>
        <v>1.0503137859870533</v>
      </c>
      <c r="Y235" s="30">
        <f t="shared" si="67"/>
        <v>26.187539099542118</v>
      </c>
      <c r="Z235" s="30">
        <f t="shared" si="68"/>
        <v>5.3443957346004325</v>
      </c>
      <c r="AA235" s="31">
        <f t="shared" si="69"/>
        <v>4.723961481922994</v>
      </c>
      <c r="AB235" s="32">
        <f t="shared" si="70"/>
        <v>5.1171660301481126E-3</v>
      </c>
    </row>
    <row r="236" spans="1:28" s="15" customFormat="1" x14ac:dyDescent="0.2">
      <c r="A236" s="21">
        <v>266</v>
      </c>
      <c r="B236" s="22" t="s">
        <v>31</v>
      </c>
      <c r="C236" s="22" t="s">
        <v>36</v>
      </c>
      <c r="D236" s="22" t="s">
        <v>37</v>
      </c>
      <c r="E236" s="23">
        <v>43026</v>
      </c>
      <c r="F236" s="22">
        <v>23.7</v>
      </c>
      <c r="G236" s="22">
        <v>31.7</v>
      </c>
      <c r="H236" s="22">
        <v>17.527999999999999</v>
      </c>
      <c r="I236" s="24">
        <v>4.4130000000000003</v>
      </c>
      <c r="J236" s="24"/>
      <c r="K236" s="25">
        <f t="shared" si="54"/>
        <v>997.40018425598942</v>
      </c>
      <c r="L236" s="25">
        <f t="shared" si="55"/>
        <v>0.76121220240660681</v>
      </c>
      <c r="M236" s="25">
        <f t="shared" si="56"/>
        <v>-4.2295732740000001E-3</v>
      </c>
      <c r="N236" s="25">
        <f t="shared" si="57"/>
        <v>1021.2612205430163</v>
      </c>
      <c r="O236" s="121">
        <f t="shared" si="60"/>
        <v>1.0212340865276741</v>
      </c>
      <c r="P236" s="26">
        <f t="shared" si="58"/>
        <v>9.9175954574735243</v>
      </c>
      <c r="Q236" s="120">
        <f t="shared" si="61"/>
        <v>9.9172667869916786</v>
      </c>
      <c r="R236" s="4">
        <f t="shared" si="62"/>
        <v>20.093028902696773</v>
      </c>
      <c r="S236" s="27">
        <f t="shared" si="59"/>
        <v>18.991500000000002</v>
      </c>
      <c r="T236" s="28">
        <f t="shared" si="71"/>
        <v>49</v>
      </c>
      <c r="U236" s="29">
        <f t="shared" si="63"/>
        <v>0.64200000000000035</v>
      </c>
      <c r="V236" s="29">
        <f t="shared" si="64"/>
        <v>17.024661893396985</v>
      </c>
      <c r="W236" s="29">
        <f t="shared" si="65"/>
        <v>3.4744207945708139</v>
      </c>
      <c r="X236" s="30">
        <f t="shared" si="66"/>
        <v>1.4428045057099492</v>
      </c>
      <c r="Y236" s="30">
        <f t="shared" si="67"/>
        <v>17.024661893396985</v>
      </c>
      <c r="Z236" s="30">
        <f t="shared" si="68"/>
        <v>3.4744207945708139</v>
      </c>
      <c r="AA236" s="31">
        <f t="shared" si="69"/>
        <v>1.9045302488566311</v>
      </c>
      <c r="AB236" s="32">
        <f t="shared" si="70"/>
        <v>0</v>
      </c>
    </row>
    <row r="237" spans="1:28" s="15" customFormat="1" x14ac:dyDescent="0.2">
      <c r="A237" s="21">
        <v>272</v>
      </c>
      <c r="B237" s="22" t="s">
        <v>31</v>
      </c>
      <c r="C237" s="22" t="s">
        <v>36</v>
      </c>
      <c r="D237" s="22" t="s">
        <v>37</v>
      </c>
      <c r="E237" s="23">
        <v>43026</v>
      </c>
      <c r="F237" s="22">
        <v>23.7</v>
      </c>
      <c r="G237" s="22">
        <v>31.7</v>
      </c>
      <c r="H237" s="22">
        <v>17.527999999999999</v>
      </c>
      <c r="I237" s="24">
        <v>2.1019999999999999</v>
      </c>
      <c r="J237" s="24"/>
      <c r="K237" s="25">
        <f t="shared" si="54"/>
        <v>997.40018425598942</v>
      </c>
      <c r="L237" s="25">
        <f t="shared" si="55"/>
        <v>0.76121220240660681</v>
      </c>
      <c r="M237" s="25">
        <f t="shared" si="56"/>
        <v>-4.2295732740000001E-3</v>
      </c>
      <c r="N237" s="25">
        <f t="shared" si="57"/>
        <v>1021.2612205430163</v>
      </c>
      <c r="O237" s="121">
        <f t="shared" si="60"/>
        <v>1.0212340865276741</v>
      </c>
      <c r="P237" s="26">
        <f t="shared" si="58"/>
        <v>4.7239487087263416</v>
      </c>
      <c r="Q237" s="120">
        <f t="shared" si="61"/>
        <v>4.723792156414345</v>
      </c>
      <c r="R237" s="4">
        <f t="shared" si="62"/>
        <v>20.093028902696773</v>
      </c>
      <c r="S237" s="27">
        <f t="shared" si="59"/>
        <v>6.2809999999999997</v>
      </c>
      <c r="T237" s="28">
        <f t="shared" si="71"/>
        <v>49</v>
      </c>
      <c r="U237" s="29">
        <f t="shared" si="63"/>
        <v>0.21199999999999997</v>
      </c>
      <c r="V237" s="29">
        <f t="shared" si="64"/>
        <v>11.216931216931215</v>
      </c>
      <c r="W237" s="29">
        <f t="shared" si="65"/>
        <v>2.2891696361084115</v>
      </c>
      <c r="X237" s="30">
        <f t="shared" si="66"/>
        <v>0.47644011715032519</v>
      </c>
      <c r="Y237" s="30">
        <f t="shared" si="67"/>
        <v>11.216931216931206</v>
      </c>
      <c r="Z237" s="30">
        <f t="shared" si="68"/>
        <v>2.2891696361084093</v>
      </c>
      <c r="AA237" s="31">
        <f t="shared" si="69"/>
        <v>1.9009321010645968</v>
      </c>
      <c r="AB237" s="32">
        <f t="shared" si="70"/>
        <v>0</v>
      </c>
    </row>
    <row r="238" spans="1:28" s="15" customFormat="1" x14ac:dyDescent="0.2">
      <c r="A238" s="21">
        <v>104</v>
      </c>
      <c r="B238" s="22" t="s">
        <v>32</v>
      </c>
      <c r="C238" s="22" t="s">
        <v>36</v>
      </c>
      <c r="D238" s="22" t="s">
        <v>37</v>
      </c>
      <c r="E238" s="23">
        <v>43026</v>
      </c>
      <c r="F238" s="22">
        <v>23.7</v>
      </c>
      <c r="G238" s="22">
        <v>31.7</v>
      </c>
      <c r="H238" s="22">
        <v>17.527999999999999</v>
      </c>
      <c r="I238" s="24">
        <v>3.1429999999999998</v>
      </c>
      <c r="J238" s="24"/>
      <c r="K238" s="25">
        <f t="shared" si="54"/>
        <v>997.40018425598942</v>
      </c>
      <c r="L238" s="25">
        <f t="shared" si="55"/>
        <v>0.76121220240660681</v>
      </c>
      <c r="M238" s="25">
        <f t="shared" si="56"/>
        <v>-4.2295732740000001E-3</v>
      </c>
      <c r="N238" s="25">
        <f t="shared" si="57"/>
        <v>1021.2612205430163</v>
      </c>
      <c r="O238" s="121">
        <f t="shared" si="60"/>
        <v>1.0212340865276741</v>
      </c>
      <c r="P238" s="26">
        <f t="shared" si="58"/>
        <v>7.0634494726578936</v>
      </c>
      <c r="Q238" s="120">
        <f t="shared" si="61"/>
        <v>7.0632153889677864</v>
      </c>
      <c r="R238" s="4">
        <f t="shared" si="62"/>
        <v>20.093028902696773</v>
      </c>
      <c r="S238" s="27">
        <f t="shared" si="59"/>
        <v>12.006499999999999</v>
      </c>
      <c r="T238" s="28">
        <f t="shared" si="71"/>
        <v>49</v>
      </c>
      <c r="U238" s="29">
        <f t="shared" si="63"/>
        <v>0.57899999999999974</v>
      </c>
      <c r="V238" s="29">
        <f t="shared" si="64"/>
        <v>22.581903276131037</v>
      </c>
      <c r="W238" s="29">
        <f t="shared" si="65"/>
        <v>4.6085516890063332</v>
      </c>
      <c r="X238" s="30">
        <f t="shared" si="66"/>
        <v>1.3024524310456949</v>
      </c>
      <c r="Y238" s="30">
        <f t="shared" si="67"/>
        <v>22.608107965304686</v>
      </c>
      <c r="Z238" s="30">
        <f t="shared" si="68"/>
        <v>4.6138995847560587</v>
      </c>
      <c r="AA238" s="31">
        <f t="shared" si="69"/>
        <v>3.0129972634408762</v>
      </c>
      <c r="AB238" s="32">
        <f t="shared" si="70"/>
        <v>5.3478957497254953E-3</v>
      </c>
    </row>
    <row r="239" spans="1:28" s="15" customFormat="1" x14ac:dyDescent="0.2">
      <c r="A239" s="21">
        <v>110</v>
      </c>
      <c r="B239" s="22" t="s">
        <v>32</v>
      </c>
      <c r="C239" s="22" t="s">
        <v>36</v>
      </c>
      <c r="D239" s="22" t="s">
        <v>37</v>
      </c>
      <c r="E239" s="23">
        <v>43026</v>
      </c>
      <c r="F239" s="22">
        <v>23.7</v>
      </c>
      <c r="G239" s="22">
        <v>31.7</v>
      </c>
      <c r="H239" s="22">
        <v>17.527999999999999</v>
      </c>
      <c r="I239" s="24">
        <v>4.2450000000000001</v>
      </c>
      <c r="J239" s="24"/>
      <c r="K239" s="25">
        <f t="shared" si="54"/>
        <v>997.40018425598942</v>
      </c>
      <c r="L239" s="25">
        <f t="shared" si="55"/>
        <v>0.76121220240660681</v>
      </c>
      <c r="M239" s="25">
        <f t="shared" si="56"/>
        <v>-4.2295732740000001E-3</v>
      </c>
      <c r="N239" s="25">
        <f t="shared" si="57"/>
        <v>1021.2612205430163</v>
      </c>
      <c r="O239" s="121">
        <f t="shared" si="60"/>
        <v>1.0212340865276741</v>
      </c>
      <c r="P239" s="26">
        <f t="shared" si="58"/>
        <v>9.5400391382223226</v>
      </c>
      <c r="Q239" s="120">
        <f t="shared" si="61"/>
        <v>9.5397229800089907</v>
      </c>
      <c r="R239" s="4">
        <f t="shared" si="62"/>
        <v>20.093028902696773</v>
      </c>
      <c r="S239" s="27">
        <f t="shared" si="59"/>
        <v>18.067499999999999</v>
      </c>
      <c r="T239" s="28">
        <f t="shared" si="71"/>
        <v>49</v>
      </c>
      <c r="U239" s="29">
        <f t="shared" si="63"/>
        <v>0.67399999999999993</v>
      </c>
      <c r="V239" s="29">
        <f t="shared" si="64"/>
        <v>18.874264911789414</v>
      </c>
      <c r="W239" s="29">
        <f t="shared" si="65"/>
        <v>3.8518907983243698</v>
      </c>
      <c r="X239" s="30">
        <f t="shared" si="66"/>
        <v>1.5164352241828674</v>
      </c>
      <c r="Y239" s="30">
        <f t="shared" si="67"/>
        <v>18.899677008351016</v>
      </c>
      <c r="Z239" s="30">
        <f t="shared" si="68"/>
        <v>3.8570769404798</v>
      </c>
      <c r="AA239" s="31">
        <f t="shared" si="69"/>
        <v>2.1550543251547687</v>
      </c>
      <c r="AB239" s="32">
        <f t="shared" si="70"/>
        <v>5.1861421554302289E-3</v>
      </c>
    </row>
    <row r="240" spans="1:28" s="15" customFormat="1" x14ac:dyDescent="0.2">
      <c r="A240" s="21">
        <v>233</v>
      </c>
      <c r="B240" s="22" t="s">
        <v>33</v>
      </c>
      <c r="C240" s="22" t="s">
        <v>36</v>
      </c>
      <c r="D240" s="22" t="s">
        <v>37</v>
      </c>
      <c r="E240" s="23">
        <v>43026</v>
      </c>
      <c r="F240" s="22">
        <v>23.7</v>
      </c>
      <c r="G240" s="22">
        <v>31.7</v>
      </c>
      <c r="H240" s="22">
        <v>17.527999999999999</v>
      </c>
      <c r="I240" s="24">
        <v>4.1580000000000004</v>
      </c>
      <c r="J240" s="24"/>
      <c r="K240" s="25">
        <f t="shared" si="54"/>
        <v>997.40018425598942</v>
      </c>
      <c r="L240" s="25">
        <f t="shared" si="55"/>
        <v>0.76121220240660681</v>
      </c>
      <c r="M240" s="25">
        <f t="shared" si="56"/>
        <v>-4.2295732740000001E-3</v>
      </c>
      <c r="N240" s="25">
        <f t="shared" si="57"/>
        <v>1021.2612205430163</v>
      </c>
      <c r="O240" s="121">
        <f t="shared" si="60"/>
        <v>1.0212340865276741</v>
      </c>
      <c r="P240" s="26">
        <f t="shared" si="58"/>
        <v>9.3445189014672376</v>
      </c>
      <c r="Q240" s="120">
        <f t="shared" si="61"/>
        <v>9.3442092228215277</v>
      </c>
      <c r="R240" s="4">
        <f t="shared" si="62"/>
        <v>20.093028902696773</v>
      </c>
      <c r="S240" s="27">
        <f t="shared" si="59"/>
        <v>17.589000000000002</v>
      </c>
      <c r="T240" s="28">
        <f t="shared" si="71"/>
        <v>49</v>
      </c>
      <c r="U240" s="29">
        <f t="shared" si="63"/>
        <v>0.74200000000000044</v>
      </c>
      <c r="V240" s="29">
        <f t="shared" si="64"/>
        <v>21.721311475409848</v>
      </c>
      <c r="W240" s="29">
        <f t="shared" si="65"/>
        <v>4.4329207092673171</v>
      </c>
      <c r="X240" s="30">
        <f t="shared" si="66"/>
        <v>1.6675404100261417</v>
      </c>
      <c r="Y240" s="30">
        <f t="shared" si="67"/>
        <v>21.721311475409863</v>
      </c>
      <c r="Z240" s="30">
        <f t="shared" si="68"/>
        <v>4.4329207092673188</v>
      </c>
      <c r="AA240" s="31">
        <f t="shared" si="69"/>
        <v>2.5193542300347218</v>
      </c>
      <c r="AB240" s="32">
        <f t="shared" si="70"/>
        <v>0</v>
      </c>
    </row>
    <row r="241" spans="1:28" s="15" customFormat="1" ht="17" thickBot="1" x14ac:dyDescent="0.25">
      <c r="A241" s="37">
        <v>235</v>
      </c>
      <c r="B241" s="38" t="s">
        <v>33</v>
      </c>
      <c r="C241" s="38" t="s">
        <v>36</v>
      </c>
      <c r="D241" s="38" t="s">
        <v>37</v>
      </c>
      <c r="E241" s="39">
        <v>43026</v>
      </c>
      <c r="F241" s="38">
        <v>23.7</v>
      </c>
      <c r="G241" s="38">
        <v>31.7</v>
      </c>
      <c r="H241" s="38">
        <v>17.527999999999999</v>
      </c>
      <c r="I241" s="40">
        <v>2.528</v>
      </c>
      <c r="J241" s="40"/>
      <c r="K241" s="41">
        <f t="shared" si="54"/>
        <v>997.40018425598942</v>
      </c>
      <c r="L241" s="41">
        <f t="shared" si="55"/>
        <v>0.76121220240660681</v>
      </c>
      <c r="M241" s="41">
        <f t="shared" si="56"/>
        <v>-4.2295732740000001E-3</v>
      </c>
      <c r="N241" s="41">
        <f t="shared" si="57"/>
        <v>1021.2612205430163</v>
      </c>
      <c r="O241" s="121">
        <f t="shared" si="60"/>
        <v>1.0212340865276741</v>
      </c>
      <c r="P241" s="42">
        <f t="shared" si="58"/>
        <v>5.6813236611133178</v>
      </c>
      <c r="Q241" s="120">
        <f t="shared" si="61"/>
        <v>5.6811353812633048</v>
      </c>
      <c r="R241" s="4">
        <f t="shared" si="62"/>
        <v>20.093028902696773</v>
      </c>
      <c r="S241" s="43">
        <f t="shared" si="59"/>
        <v>8.6239999999999988</v>
      </c>
      <c r="T241" s="44">
        <f t="shared" si="71"/>
        <v>49</v>
      </c>
      <c r="U241" s="45">
        <f t="shared" si="63"/>
        <v>0.41500000000000004</v>
      </c>
      <c r="V241" s="45">
        <f t="shared" si="64"/>
        <v>19.640321817321347</v>
      </c>
      <c r="W241" s="45">
        <f t="shared" si="65"/>
        <v>4.0082289423104784</v>
      </c>
      <c r="X241" s="46">
        <f t="shared" si="66"/>
        <v>0.93265400291219436</v>
      </c>
      <c r="Y241" s="46">
        <f t="shared" si="67"/>
        <v>19.64032181732135</v>
      </c>
      <c r="Z241" s="46">
        <f t="shared" si="68"/>
        <v>4.0082289423104793</v>
      </c>
      <c r="AA241" s="47">
        <f t="shared" si="69"/>
        <v>3.001459459350841</v>
      </c>
      <c r="AB241" s="48">
        <f t="shared" si="70"/>
        <v>0</v>
      </c>
    </row>
    <row r="242" spans="1:28" s="15" customFormat="1" x14ac:dyDescent="0.2">
      <c r="A242" s="49">
        <v>176</v>
      </c>
      <c r="B242" s="22" t="s">
        <v>26</v>
      </c>
      <c r="C242" s="22" t="s">
        <v>27</v>
      </c>
      <c r="D242" s="22" t="s">
        <v>28</v>
      </c>
      <c r="E242" s="23">
        <v>43026</v>
      </c>
      <c r="F242" s="22">
        <v>24.9</v>
      </c>
      <c r="G242" s="22">
        <v>31.4</v>
      </c>
      <c r="H242" s="22">
        <v>17.519100000000002</v>
      </c>
      <c r="I242" s="24">
        <v>1.6779999999999999</v>
      </c>
      <c r="J242" s="22">
        <f t="shared" ref="J242:J273" si="72">I242-I122</f>
        <v>-3.0000000000001137E-3</v>
      </c>
      <c r="K242" s="25">
        <f t="shared" si="54"/>
        <v>997.10069892065189</v>
      </c>
      <c r="L242" s="25">
        <f t="shared" si="55"/>
        <v>0.75937868713470669</v>
      </c>
      <c r="M242" s="25">
        <f t="shared" si="56"/>
        <v>-4.2033455460000002E-3</v>
      </c>
      <c r="N242" s="25">
        <f t="shared" si="57"/>
        <v>1020.6819589053092</v>
      </c>
      <c r="O242" s="121">
        <f t="shared" si="60"/>
        <v>1.0206549199250612</v>
      </c>
      <c r="P242" s="26">
        <f t="shared" si="58"/>
        <v>3.7684023116038854</v>
      </c>
      <c r="Q242" s="120">
        <f t="shared" si="61"/>
        <v>3.7682779516020393</v>
      </c>
      <c r="R242" s="4">
        <f t="shared" si="62"/>
        <v>20.081159674164578</v>
      </c>
      <c r="S242" s="50">
        <f t="shared" si="59"/>
        <v>3.948999999999999</v>
      </c>
      <c r="T242" s="17"/>
      <c r="U242" s="18"/>
      <c r="V242" s="18"/>
      <c r="W242" s="18"/>
      <c r="X242" s="9"/>
      <c r="Y242" s="9"/>
      <c r="Z242" s="9"/>
      <c r="AA242" s="19"/>
      <c r="AB242" s="20"/>
    </row>
    <row r="243" spans="1:28" s="15" customFormat="1" x14ac:dyDescent="0.2">
      <c r="A243" s="49">
        <v>182</v>
      </c>
      <c r="B243" s="22" t="s">
        <v>26</v>
      </c>
      <c r="C243" s="22" t="s">
        <v>27</v>
      </c>
      <c r="D243" s="22" t="s">
        <v>28</v>
      </c>
      <c r="E243" s="23">
        <v>43026</v>
      </c>
      <c r="F243" s="22">
        <v>24.9</v>
      </c>
      <c r="G243" s="22">
        <v>31.4</v>
      </c>
      <c r="H243" s="22">
        <v>17.519100000000002</v>
      </c>
      <c r="I243" s="24">
        <v>3.113</v>
      </c>
      <c r="J243" s="22">
        <f t="shared" si="72"/>
        <v>-2.0000000000002238E-3</v>
      </c>
      <c r="K243" s="25">
        <f t="shared" si="54"/>
        <v>997.10069892065189</v>
      </c>
      <c r="L243" s="25">
        <f t="shared" si="55"/>
        <v>0.75937868713470669</v>
      </c>
      <c r="M243" s="25">
        <f t="shared" si="56"/>
        <v>-4.2033455460000002E-3</v>
      </c>
      <c r="N243" s="25">
        <f t="shared" si="57"/>
        <v>1020.6819589053092</v>
      </c>
      <c r="O243" s="121">
        <f t="shared" si="60"/>
        <v>1.0206549199250612</v>
      </c>
      <c r="P243" s="26">
        <f t="shared" si="58"/>
        <v>6.9910824767716893</v>
      </c>
      <c r="Q243" s="120">
        <f t="shared" si="61"/>
        <v>6.9908517659935336</v>
      </c>
      <c r="R243" s="4">
        <f t="shared" si="62"/>
        <v>20.081159674164578</v>
      </c>
      <c r="S243" s="50">
        <f t="shared" si="59"/>
        <v>11.8415</v>
      </c>
      <c r="T243" s="17"/>
      <c r="U243" s="18"/>
      <c r="V243" s="18"/>
      <c r="W243" s="18"/>
      <c r="X243" s="9"/>
      <c r="Y243" s="9"/>
      <c r="Z243" s="9"/>
      <c r="AA243" s="19"/>
      <c r="AB243" s="20"/>
    </row>
    <row r="244" spans="1:28" s="15" customFormat="1" x14ac:dyDescent="0.2">
      <c r="A244" s="49">
        <v>189</v>
      </c>
      <c r="B244" s="22" t="s">
        <v>26</v>
      </c>
      <c r="C244" s="22" t="s">
        <v>27</v>
      </c>
      <c r="D244" s="22" t="s">
        <v>28</v>
      </c>
      <c r="E244" s="23">
        <v>43026</v>
      </c>
      <c r="F244" s="22">
        <v>24.9</v>
      </c>
      <c r="G244" s="22">
        <v>31.4</v>
      </c>
      <c r="H244" s="22">
        <v>17.519100000000002</v>
      </c>
      <c r="I244" s="24">
        <v>2.996</v>
      </c>
      <c r="J244" s="22">
        <f t="shared" si="72"/>
        <v>0</v>
      </c>
      <c r="K244" s="25">
        <f t="shared" si="54"/>
        <v>997.10069892065189</v>
      </c>
      <c r="L244" s="25">
        <f t="shared" si="55"/>
        <v>0.75937868713470669</v>
      </c>
      <c r="M244" s="25">
        <f t="shared" si="56"/>
        <v>-4.2033455460000002E-3</v>
      </c>
      <c r="N244" s="25">
        <f t="shared" si="57"/>
        <v>1020.6819589053092</v>
      </c>
      <c r="O244" s="121">
        <f t="shared" si="60"/>
        <v>1.0206549199250612</v>
      </c>
      <c r="P244" s="26">
        <f t="shared" si="58"/>
        <v>6.7283273692283911</v>
      </c>
      <c r="Q244" s="120">
        <f t="shared" si="61"/>
        <v>6.7281053295588258</v>
      </c>
      <c r="R244" s="4">
        <f t="shared" si="62"/>
        <v>20.081159674164578</v>
      </c>
      <c r="S244" s="50">
        <f t="shared" si="59"/>
        <v>11.198</v>
      </c>
      <c r="T244" s="17"/>
      <c r="U244" s="18"/>
      <c r="V244" s="18"/>
      <c r="W244" s="18"/>
      <c r="X244" s="9"/>
      <c r="Y244" s="9"/>
      <c r="Z244" s="9"/>
      <c r="AA244" s="19"/>
      <c r="AB244" s="20"/>
    </row>
    <row r="245" spans="1:28" s="15" customFormat="1" x14ac:dyDescent="0.2">
      <c r="A245" s="49">
        <v>281</v>
      </c>
      <c r="B245" s="22" t="s">
        <v>26</v>
      </c>
      <c r="C245" s="22" t="s">
        <v>27</v>
      </c>
      <c r="D245" s="22" t="s">
        <v>28</v>
      </c>
      <c r="E245" s="23">
        <v>43026</v>
      </c>
      <c r="F245" s="22">
        <v>24.9</v>
      </c>
      <c r="G245" s="22">
        <v>31.4</v>
      </c>
      <c r="H245" s="22">
        <v>17.519100000000002</v>
      </c>
      <c r="I245" s="24">
        <v>2.9940000000000002</v>
      </c>
      <c r="J245" s="22">
        <f t="shared" si="72"/>
        <v>0</v>
      </c>
      <c r="K245" s="25">
        <f t="shared" si="54"/>
        <v>997.10069892065189</v>
      </c>
      <c r="L245" s="25">
        <f t="shared" si="55"/>
        <v>0.75937868713470669</v>
      </c>
      <c r="M245" s="25">
        <f t="shared" si="56"/>
        <v>-4.2033455460000002E-3</v>
      </c>
      <c r="N245" s="25">
        <f t="shared" si="57"/>
        <v>1020.6819589053092</v>
      </c>
      <c r="O245" s="121">
        <f t="shared" si="60"/>
        <v>1.0206549199250612</v>
      </c>
      <c r="P245" s="26">
        <f t="shared" si="58"/>
        <v>6.7238358289285065</v>
      </c>
      <c r="Q245" s="120">
        <f t="shared" si="61"/>
        <v>6.7236139374830195</v>
      </c>
      <c r="R245" s="4">
        <f t="shared" si="62"/>
        <v>20.081159674164578</v>
      </c>
      <c r="S245" s="50">
        <f t="shared" si="59"/>
        <v>11.187000000000001</v>
      </c>
      <c r="T245" s="17"/>
      <c r="U245" s="18"/>
      <c r="V245" s="18"/>
      <c r="W245" s="18"/>
      <c r="X245" s="9"/>
      <c r="Y245" s="9"/>
      <c r="Z245" s="9"/>
      <c r="AA245" s="19"/>
      <c r="AB245" s="20"/>
    </row>
    <row r="246" spans="1:28" s="15" customFormat="1" x14ac:dyDescent="0.2">
      <c r="A246" s="49">
        <v>287</v>
      </c>
      <c r="B246" s="22" t="s">
        <v>26</v>
      </c>
      <c r="C246" s="22" t="s">
        <v>27</v>
      </c>
      <c r="D246" s="22" t="s">
        <v>28</v>
      </c>
      <c r="E246" s="23">
        <v>43026</v>
      </c>
      <c r="F246" s="22">
        <v>24.9</v>
      </c>
      <c r="G246" s="22">
        <v>31.4</v>
      </c>
      <c r="H246" s="22">
        <v>17.519100000000002</v>
      </c>
      <c r="I246" s="24">
        <v>2.0630000000000002</v>
      </c>
      <c r="J246" s="22">
        <f t="shared" si="72"/>
        <v>-2.9999999999996696E-3</v>
      </c>
      <c r="K246" s="25">
        <f t="shared" si="54"/>
        <v>997.10069892065189</v>
      </c>
      <c r="L246" s="25">
        <f t="shared" si="55"/>
        <v>0.75937868713470669</v>
      </c>
      <c r="M246" s="25">
        <f t="shared" si="56"/>
        <v>-4.2033455460000002E-3</v>
      </c>
      <c r="N246" s="25">
        <f t="shared" si="57"/>
        <v>1020.6819589053092</v>
      </c>
      <c r="O246" s="121">
        <f t="shared" si="60"/>
        <v>1.0206549199250612</v>
      </c>
      <c r="P246" s="26">
        <f t="shared" si="58"/>
        <v>4.6330238193318332</v>
      </c>
      <c r="Q246" s="120">
        <f t="shared" si="61"/>
        <v>4.6328709261948795</v>
      </c>
      <c r="R246" s="4">
        <f t="shared" si="62"/>
        <v>20.081159674164578</v>
      </c>
      <c r="S246" s="50">
        <f t="shared" si="59"/>
        <v>6.0665000000000004</v>
      </c>
      <c r="T246" s="17"/>
      <c r="U246" s="18"/>
      <c r="V246" s="18"/>
      <c r="W246" s="18"/>
      <c r="X246" s="9"/>
      <c r="Y246" s="9"/>
      <c r="Z246" s="9"/>
      <c r="AA246" s="19"/>
      <c r="AB246" s="20"/>
    </row>
    <row r="247" spans="1:28" s="15" customFormat="1" x14ac:dyDescent="0.2">
      <c r="A247" s="49">
        <v>116</v>
      </c>
      <c r="B247" s="22" t="s">
        <v>29</v>
      </c>
      <c r="C247" s="22" t="s">
        <v>27</v>
      </c>
      <c r="D247" s="22" t="s">
        <v>28</v>
      </c>
      <c r="E247" s="23">
        <v>43026</v>
      </c>
      <c r="F247" s="22">
        <v>24.9</v>
      </c>
      <c r="G247" s="22">
        <v>31.4</v>
      </c>
      <c r="H247" s="22">
        <v>17.519100000000002</v>
      </c>
      <c r="I247" s="24">
        <v>3.9</v>
      </c>
      <c r="J247" s="22">
        <f t="shared" si="72"/>
        <v>-2.0000000000002238E-3</v>
      </c>
      <c r="K247" s="25">
        <f t="shared" si="54"/>
        <v>997.10069892065189</v>
      </c>
      <c r="L247" s="25">
        <f t="shared" si="55"/>
        <v>0.75937868713470669</v>
      </c>
      <c r="M247" s="25">
        <f t="shared" si="56"/>
        <v>-4.2033455460000002E-3</v>
      </c>
      <c r="N247" s="25">
        <f t="shared" si="57"/>
        <v>1020.6819589053092</v>
      </c>
      <c r="O247" s="121">
        <f t="shared" si="60"/>
        <v>1.0206549199250612</v>
      </c>
      <c r="P247" s="26">
        <f t="shared" si="58"/>
        <v>8.7585035847766104</v>
      </c>
      <c r="Q247" s="120">
        <f t="shared" si="61"/>
        <v>8.758214547823572</v>
      </c>
      <c r="R247" s="4">
        <f t="shared" si="62"/>
        <v>20.081159674164578</v>
      </c>
      <c r="S247" s="50">
        <f t="shared" si="59"/>
        <v>16.169999999999998</v>
      </c>
      <c r="T247" s="17"/>
      <c r="U247" s="18"/>
      <c r="V247" s="18"/>
      <c r="W247" s="18"/>
      <c r="X247" s="9"/>
      <c r="Y247" s="9"/>
      <c r="Z247" s="9"/>
      <c r="AA247" s="19"/>
      <c r="AB247" s="20"/>
    </row>
    <row r="248" spans="1:28" s="15" customFormat="1" x14ac:dyDescent="0.2">
      <c r="A248" s="49">
        <v>122</v>
      </c>
      <c r="B248" s="22" t="s">
        <v>29</v>
      </c>
      <c r="C248" s="22" t="s">
        <v>27</v>
      </c>
      <c r="D248" s="22" t="s">
        <v>28</v>
      </c>
      <c r="E248" s="23">
        <v>43026</v>
      </c>
      <c r="F248" s="22">
        <v>24.9</v>
      </c>
      <c r="G248" s="22">
        <v>31.4</v>
      </c>
      <c r="H248" s="22">
        <v>17.519100000000002</v>
      </c>
      <c r="I248" s="24">
        <v>5.1269999999999998</v>
      </c>
      <c r="J248" s="22">
        <f t="shared" si="72"/>
        <v>-3.0000000000001137E-3</v>
      </c>
      <c r="K248" s="25">
        <f t="shared" si="54"/>
        <v>997.10069892065189</v>
      </c>
      <c r="L248" s="25">
        <f t="shared" si="55"/>
        <v>0.75937868713470669</v>
      </c>
      <c r="M248" s="25">
        <f t="shared" si="56"/>
        <v>-4.2033455460000002E-3</v>
      </c>
      <c r="N248" s="25">
        <f t="shared" si="57"/>
        <v>1020.6819589053092</v>
      </c>
      <c r="O248" s="121">
        <f t="shared" si="60"/>
        <v>1.0206549199250612</v>
      </c>
      <c r="P248" s="26">
        <f t="shared" si="58"/>
        <v>11.514063558756328</v>
      </c>
      <c r="Q248" s="120">
        <f t="shared" si="61"/>
        <v>11.513683586331142</v>
      </c>
      <c r="R248" s="4">
        <f t="shared" si="62"/>
        <v>20.081159674164578</v>
      </c>
      <c r="S248" s="50">
        <f t="shared" si="59"/>
        <v>22.918499999999998</v>
      </c>
      <c r="T248" s="17"/>
      <c r="U248" s="18"/>
      <c r="V248" s="18"/>
      <c r="W248" s="18"/>
      <c r="X248" s="9"/>
      <c r="Y248" s="9"/>
      <c r="Z248" s="9"/>
      <c r="AA248" s="19"/>
      <c r="AB248" s="20"/>
    </row>
    <row r="249" spans="1:28" s="15" customFormat="1" x14ac:dyDescent="0.2">
      <c r="A249" s="49">
        <v>129</v>
      </c>
      <c r="B249" s="22" t="s">
        <v>29</v>
      </c>
      <c r="C249" s="22" t="s">
        <v>27</v>
      </c>
      <c r="D249" s="22" t="s">
        <v>28</v>
      </c>
      <c r="E249" s="23">
        <v>43026</v>
      </c>
      <c r="F249" s="22">
        <v>24.9</v>
      </c>
      <c r="G249" s="22">
        <v>31.4</v>
      </c>
      <c r="H249" s="22">
        <v>17.519100000000002</v>
      </c>
      <c r="I249" s="24">
        <v>5.0110000000000001</v>
      </c>
      <c r="J249" s="22">
        <f t="shared" si="72"/>
        <v>-9.9999999999944578E-4</v>
      </c>
      <c r="K249" s="25">
        <f t="shared" si="54"/>
        <v>997.10069892065189</v>
      </c>
      <c r="L249" s="25">
        <f t="shared" si="55"/>
        <v>0.75937868713470669</v>
      </c>
      <c r="M249" s="25">
        <f t="shared" si="56"/>
        <v>-4.2033455460000002E-3</v>
      </c>
      <c r="N249" s="25">
        <f t="shared" si="57"/>
        <v>1020.6819589053092</v>
      </c>
      <c r="O249" s="121">
        <f t="shared" si="60"/>
        <v>1.0206549199250612</v>
      </c>
      <c r="P249" s="26">
        <f t="shared" si="58"/>
        <v>11.253554221362974</v>
      </c>
      <c r="Q249" s="120">
        <f t="shared" si="61"/>
        <v>11.253182845934338</v>
      </c>
      <c r="R249" s="4">
        <f t="shared" si="62"/>
        <v>20.081159674164578</v>
      </c>
      <c r="S249" s="50">
        <f t="shared" si="59"/>
        <v>22.2805</v>
      </c>
      <c r="T249" s="17"/>
      <c r="U249" s="18"/>
      <c r="V249" s="18"/>
      <c r="W249" s="18"/>
      <c r="X249" s="9"/>
      <c r="Y249" s="9"/>
      <c r="Z249" s="9"/>
      <c r="AA249" s="19"/>
      <c r="AB249" s="20"/>
    </row>
    <row r="250" spans="1:28" s="15" customFormat="1" x14ac:dyDescent="0.2">
      <c r="A250" s="49">
        <v>220</v>
      </c>
      <c r="B250" s="22" t="s">
        <v>29</v>
      </c>
      <c r="C250" s="22" t="s">
        <v>27</v>
      </c>
      <c r="D250" s="22" t="s">
        <v>28</v>
      </c>
      <c r="E250" s="23">
        <v>43026</v>
      </c>
      <c r="F250" s="22">
        <v>24.9</v>
      </c>
      <c r="G250" s="22">
        <v>31.4</v>
      </c>
      <c r="H250" s="22">
        <v>17.519100000000002</v>
      </c>
      <c r="I250" s="24">
        <v>3.0920000000000001</v>
      </c>
      <c r="J250" s="22">
        <f t="shared" si="72"/>
        <v>-3.0000000000001137E-3</v>
      </c>
      <c r="K250" s="25">
        <f t="shared" si="54"/>
        <v>997.10069892065189</v>
      </c>
      <c r="L250" s="25">
        <f t="shared" si="55"/>
        <v>0.75937868713470669</v>
      </c>
      <c r="M250" s="25">
        <f t="shared" si="56"/>
        <v>-4.2033455460000002E-3</v>
      </c>
      <c r="N250" s="25">
        <f t="shared" si="57"/>
        <v>1020.6819589053092</v>
      </c>
      <c r="O250" s="121">
        <f t="shared" si="60"/>
        <v>1.0206549199250612</v>
      </c>
      <c r="P250" s="26">
        <f t="shared" si="58"/>
        <v>6.9439213036228926</v>
      </c>
      <c r="Q250" s="120">
        <f t="shared" si="61"/>
        <v>6.9436921491975605</v>
      </c>
      <c r="R250" s="4">
        <f t="shared" si="62"/>
        <v>20.081159674164578</v>
      </c>
      <c r="S250" s="50">
        <f t="shared" si="59"/>
        <v>11.725999999999999</v>
      </c>
      <c r="T250" s="17"/>
      <c r="U250" s="18"/>
      <c r="V250" s="18"/>
      <c r="W250" s="18"/>
      <c r="X250" s="9"/>
      <c r="Y250" s="9"/>
      <c r="Z250" s="9"/>
      <c r="AA250" s="19"/>
      <c r="AB250" s="20"/>
    </row>
    <row r="251" spans="1:28" s="15" customFormat="1" x14ac:dyDescent="0.2">
      <c r="A251" s="49">
        <v>226</v>
      </c>
      <c r="B251" s="22" t="s">
        <v>29</v>
      </c>
      <c r="C251" s="22" t="s">
        <v>27</v>
      </c>
      <c r="D251" s="22" t="s">
        <v>28</v>
      </c>
      <c r="E251" s="23">
        <v>43026</v>
      </c>
      <c r="F251" s="22">
        <v>24.9</v>
      </c>
      <c r="G251" s="22">
        <v>31.4</v>
      </c>
      <c r="H251" s="22">
        <v>17.519100000000002</v>
      </c>
      <c r="I251" s="24">
        <v>3.1379999999999999</v>
      </c>
      <c r="J251" s="22">
        <f t="shared" si="72"/>
        <v>-3.0000000000001137E-3</v>
      </c>
      <c r="K251" s="25">
        <f t="shared" si="54"/>
        <v>997.10069892065189</v>
      </c>
      <c r="L251" s="25">
        <f t="shared" si="55"/>
        <v>0.75937868713470669</v>
      </c>
      <c r="M251" s="25">
        <f t="shared" si="56"/>
        <v>-4.2033455460000002E-3</v>
      </c>
      <c r="N251" s="25">
        <f t="shared" si="57"/>
        <v>1020.6819589053092</v>
      </c>
      <c r="O251" s="121">
        <f t="shared" si="60"/>
        <v>1.0206549199250612</v>
      </c>
      <c r="P251" s="26">
        <f t="shared" si="58"/>
        <v>7.0472267305202578</v>
      </c>
      <c r="Q251" s="120">
        <f t="shared" si="61"/>
        <v>7.0469941669411202</v>
      </c>
      <c r="R251" s="4">
        <f t="shared" si="62"/>
        <v>20.081159674164578</v>
      </c>
      <c r="S251" s="50">
        <f t="shared" si="59"/>
        <v>11.978999999999999</v>
      </c>
      <c r="T251" s="17"/>
      <c r="U251" s="18"/>
      <c r="V251" s="18"/>
      <c r="W251" s="18"/>
      <c r="X251" s="9"/>
      <c r="Y251" s="9"/>
      <c r="Z251" s="9"/>
      <c r="AA251" s="19"/>
      <c r="AB251" s="20"/>
    </row>
    <row r="252" spans="1:28" s="15" customFormat="1" x14ac:dyDescent="0.2">
      <c r="A252" s="49">
        <v>149</v>
      </c>
      <c r="B252" s="22" t="s">
        <v>30</v>
      </c>
      <c r="C252" s="22" t="s">
        <v>27</v>
      </c>
      <c r="D252" s="22" t="s">
        <v>28</v>
      </c>
      <c r="E252" s="23">
        <v>43026</v>
      </c>
      <c r="F252" s="22">
        <v>24.9</v>
      </c>
      <c r="G252" s="22">
        <v>31.4</v>
      </c>
      <c r="H252" s="22">
        <v>17.519100000000002</v>
      </c>
      <c r="I252" s="24">
        <v>1.6759999999999999</v>
      </c>
      <c r="J252" s="22">
        <f t="shared" si="72"/>
        <v>-2.0000000000000018E-3</v>
      </c>
      <c r="K252" s="25">
        <f t="shared" si="54"/>
        <v>997.10069892065189</v>
      </c>
      <c r="L252" s="25">
        <f t="shared" si="55"/>
        <v>0.75937868713470669</v>
      </c>
      <c r="M252" s="25">
        <f t="shared" si="56"/>
        <v>-4.2033455460000002E-3</v>
      </c>
      <c r="N252" s="25">
        <f t="shared" si="57"/>
        <v>1020.6819589053092</v>
      </c>
      <c r="O252" s="121">
        <f t="shared" si="60"/>
        <v>1.0206549199250612</v>
      </c>
      <c r="P252" s="26">
        <f t="shared" si="58"/>
        <v>3.7639107713039999</v>
      </c>
      <c r="Q252" s="120">
        <f t="shared" si="61"/>
        <v>3.7637865595262325</v>
      </c>
      <c r="R252" s="4">
        <f t="shared" si="62"/>
        <v>20.081159674164578</v>
      </c>
      <c r="S252" s="50">
        <f t="shared" si="59"/>
        <v>3.9379999999999997</v>
      </c>
      <c r="T252" s="17"/>
      <c r="U252" s="18"/>
      <c r="V252" s="18"/>
      <c r="W252" s="18"/>
      <c r="X252" s="9"/>
      <c r="Y252" s="9"/>
      <c r="Z252" s="9"/>
      <c r="AA252" s="19"/>
      <c r="AB252" s="20"/>
    </row>
    <row r="253" spans="1:28" s="15" customFormat="1" x14ac:dyDescent="0.2">
      <c r="A253" s="49">
        <v>157</v>
      </c>
      <c r="B253" s="22" t="s">
        <v>30</v>
      </c>
      <c r="C253" s="22" t="s">
        <v>27</v>
      </c>
      <c r="D253" s="22" t="s">
        <v>28</v>
      </c>
      <c r="E253" s="23">
        <v>43026</v>
      </c>
      <c r="F253" s="22">
        <v>24.9</v>
      </c>
      <c r="G253" s="22">
        <v>31.4</v>
      </c>
      <c r="H253" s="22">
        <v>17.519100000000002</v>
      </c>
      <c r="I253" s="24">
        <v>1.661</v>
      </c>
      <c r="J253" s="22">
        <f t="shared" si="72"/>
        <v>-2.0000000000000018E-3</v>
      </c>
      <c r="K253" s="25">
        <f t="shared" si="54"/>
        <v>997.10069892065189</v>
      </c>
      <c r="L253" s="25">
        <f t="shared" si="55"/>
        <v>0.75937868713470669</v>
      </c>
      <c r="M253" s="25">
        <f t="shared" si="56"/>
        <v>-4.2033455460000002E-3</v>
      </c>
      <c r="N253" s="25">
        <f t="shared" si="57"/>
        <v>1020.6819589053092</v>
      </c>
      <c r="O253" s="121">
        <f t="shared" si="60"/>
        <v>1.0206549199250612</v>
      </c>
      <c r="P253" s="26">
        <f t="shared" si="58"/>
        <v>3.7302242190548593</v>
      </c>
      <c r="Q253" s="120">
        <f t="shared" si="61"/>
        <v>3.7301011189576805</v>
      </c>
      <c r="R253" s="4">
        <f t="shared" si="62"/>
        <v>20.081159674164578</v>
      </c>
      <c r="S253" s="50">
        <f t="shared" si="59"/>
        <v>3.8555000000000001</v>
      </c>
      <c r="T253" s="17"/>
      <c r="U253" s="18"/>
      <c r="V253" s="18"/>
      <c r="W253" s="18"/>
      <c r="X253" s="9"/>
      <c r="Y253" s="9"/>
      <c r="Z253" s="9"/>
      <c r="AA253" s="19"/>
      <c r="AB253" s="20"/>
    </row>
    <row r="254" spans="1:28" s="15" customFormat="1" x14ac:dyDescent="0.2">
      <c r="A254" s="49">
        <v>248</v>
      </c>
      <c r="B254" s="22" t="s">
        <v>30</v>
      </c>
      <c r="C254" s="22" t="s">
        <v>27</v>
      </c>
      <c r="D254" s="22" t="s">
        <v>28</v>
      </c>
      <c r="E254" s="23">
        <v>43026</v>
      </c>
      <c r="F254" s="22">
        <v>24.9</v>
      </c>
      <c r="G254" s="22">
        <v>31.4</v>
      </c>
      <c r="H254" s="22">
        <v>17.519100000000002</v>
      </c>
      <c r="I254" s="24">
        <v>2.8519999999999999</v>
      </c>
      <c r="J254" s="22">
        <f t="shared" si="72"/>
        <v>-2.0000000000002238E-3</v>
      </c>
      <c r="K254" s="25">
        <f t="shared" si="54"/>
        <v>997.10069892065189</v>
      </c>
      <c r="L254" s="25">
        <f t="shared" si="55"/>
        <v>0.75937868713470669</v>
      </c>
      <c r="M254" s="25">
        <f t="shared" si="56"/>
        <v>-4.2033455460000002E-3</v>
      </c>
      <c r="N254" s="25">
        <f t="shared" si="57"/>
        <v>1020.6819589053092</v>
      </c>
      <c r="O254" s="121">
        <f t="shared" si="60"/>
        <v>1.0206549199250612</v>
      </c>
      <c r="P254" s="26">
        <f t="shared" si="58"/>
        <v>6.4049364676366389</v>
      </c>
      <c r="Q254" s="120">
        <f t="shared" si="61"/>
        <v>6.404725100100725</v>
      </c>
      <c r="R254" s="4">
        <f t="shared" si="62"/>
        <v>20.081159674164578</v>
      </c>
      <c r="S254" s="50">
        <f t="shared" si="59"/>
        <v>10.405999999999999</v>
      </c>
      <c r="T254" s="17"/>
      <c r="U254" s="18"/>
      <c r="V254" s="18"/>
      <c r="W254" s="18"/>
      <c r="X254" s="9"/>
      <c r="Y254" s="9"/>
      <c r="Z254" s="9"/>
      <c r="AA254" s="19"/>
      <c r="AB254" s="20"/>
    </row>
    <row r="255" spans="1:28" s="15" customFormat="1" x14ac:dyDescent="0.2">
      <c r="A255" s="49">
        <v>162</v>
      </c>
      <c r="B255" s="22" t="s">
        <v>31</v>
      </c>
      <c r="C255" s="22" t="s">
        <v>27</v>
      </c>
      <c r="D255" s="22" t="s">
        <v>28</v>
      </c>
      <c r="E255" s="23">
        <v>43026</v>
      </c>
      <c r="F255" s="22">
        <v>24.9</v>
      </c>
      <c r="G255" s="22">
        <v>31.4</v>
      </c>
      <c r="H255" s="22">
        <v>17.519100000000002</v>
      </c>
      <c r="I255" s="24">
        <v>5.4649999999999999</v>
      </c>
      <c r="J255" s="22">
        <f t="shared" si="72"/>
        <v>-7.0000000000005613E-3</v>
      </c>
      <c r="K255" s="25">
        <f t="shared" si="54"/>
        <v>997.10069892065189</v>
      </c>
      <c r="L255" s="25">
        <f t="shared" si="55"/>
        <v>0.75937868713470669</v>
      </c>
      <c r="M255" s="25">
        <f t="shared" si="56"/>
        <v>-4.2033455460000002E-3</v>
      </c>
      <c r="N255" s="25">
        <f t="shared" si="57"/>
        <v>1020.6819589053092</v>
      </c>
      <c r="O255" s="121">
        <f t="shared" si="60"/>
        <v>1.0206549199250612</v>
      </c>
      <c r="P255" s="26">
        <f t="shared" si="58"/>
        <v>12.273133869436968</v>
      </c>
      <c r="Q255" s="120">
        <f t="shared" si="61"/>
        <v>12.272728847142519</v>
      </c>
      <c r="R255" s="4">
        <f t="shared" si="62"/>
        <v>20.081159674164578</v>
      </c>
      <c r="S255" s="50">
        <f t="shared" si="59"/>
        <v>24.777499999999996</v>
      </c>
      <c r="T255" s="17"/>
      <c r="U255" s="18"/>
      <c r="V255" s="18"/>
      <c r="W255" s="18"/>
      <c r="X255" s="9"/>
      <c r="Y255" s="9"/>
      <c r="Z255" s="9"/>
      <c r="AA255" s="19"/>
      <c r="AB255" s="20"/>
    </row>
    <row r="256" spans="1:28" s="15" customFormat="1" x14ac:dyDescent="0.2">
      <c r="A256" s="49">
        <v>169</v>
      </c>
      <c r="B256" s="22" t="s">
        <v>31</v>
      </c>
      <c r="C256" s="22" t="s">
        <v>27</v>
      </c>
      <c r="D256" s="22" t="s">
        <v>28</v>
      </c>
      <c r="E256" s="23">
        <v>43026</v>
      </c>
      <c r="F256" s="22">
        <v>24.9</v>
      </c>
      <c r="G256" s="22">
        <v>31.4</v>
      </c>
      <c r="H256" s="22">
        <v>17.519100000000002</v>
      </c>
      <c r="I256" s="24">
        <v>3.5190000000000001</v>
      </c>
      <c r="J256" s="22">
        <f t="shared" si="72"/>
        <v>-4.0000000000000036E-3</v>
      </c>
      <c r="K256" s="25">
        <f t="shared" si="54"/>
        <v>997.10069892065189</v>
      </c>
      <c r="L256" s="25">
        <f t="shared" si="55"/>
        <v>0.75937868713470669</v>
      </c>
      <c r="M256" s="25">
        <f t="shared" si="56"/>
        <v>-4.2033455460000002E-3</v>
      </c>
      <c r="N256" s="25">
        <f t="shared" si="57"/>
        <v>1020.6819589053092</v>
      </c>
      <c r="O256" s="121">
        <f t="shared" si="60"/>
        <v>1.0206549199250612</v>
      </c>
      <c r="P256" s="26">
        <f t="shared" si="58"/>
        <v>7.9028651576484341</v>
      </c>
      <c r="Q256" s="120">
        <f t="shared" si="61"/>
        <v>7.902604357382347</v>
      </c>
      <c r="R256" s="4">
        <f t="shared" si="62"/>
        <v>20.081159674164578</v>
      </c>
      <c r="S256" s="50">
        <f t="shared" si="59"/>
        <v>14.0745</v>
      </c>
      <c r="T256" s="17"/>
      <c r="U256" s="18"/>
      <c r="V256" s="18"/>
      <c r="W256" s="18"/>
      <c r="X256" s="9"/>
      <c r="Y256" s="9"/>
      <c r="Z256" s="9"/>
      <c r="AA256" s="19"/>
      <c r="AB256" s="20"/>
    </row>
    <row r="257" spans="1:28" s="15" customFormat="1" x14ac:dyDescent="0.2">
      <c r="A257" s="49">
        <v>261</v>
      </c>
      <c r="B257" s="22" t="s">
        <v>31</v>
      </c>
      <c r="C257" s="22" t="s">
        <v>27</v>
      </c>
      <c r="D257" s="22" t="s">
        <v>28</v>
      </c>
      <c r="E257" s="23">
        <v>43026</v>
      </c>
      <c r="F257" s="22">
        <v>24.9</v>
      </c>
      <c r="G257" s="22">
        <v>31.4</v>
      </c>
      <c r="H257" s="22">
        <v>17.519100000000002</v>
      </c>
      <c r="I257" s="24">
        <v>3.8180000000000001</v>
      </c>
      <c r="J257" s="22">
        <f t="shared" si="72"/>
        <v>-5.9999999999997833E-3</v>
      </c>
      <c r="K257" s="25">
        <f t="shared" si="54"/>
        <v>997.10069892065189</v>
      </c>
      <c r="L257" s="25">
        <f t="shared" si="55"/>
        <v>0.75937868713470669</v>
      </c>
      <c r="M257" s="25">
        <f t="shared" si="56"/>
        <v>-4.2033455460000002E-3</v>
      </c>
      <c r="N257" s="25">
        <f t="shared" si="57"/>
        <v>1020.6819589053092</v>
      </c>
      <c r="O257" s="121">
        <f t="shared" si="60"/>
        <v>1.0206549199250612</v>
      </c>
      <c r="P257" s="26">
        <f t="shared" si="58"/>
        <v>8.5743504324813085</v>
      </c>
      <c r="Q257" s="120">
        <f t="shared" si="61"/>
        <v>8.5740674727154875</v>
      </c>
      <c r="R257" s="4">
        <f t="shared" si="62"/>
        <v>20.081159674164578</v>
      </c>
      <c r="S257" s="50">
        <f t="shared" si="59"/>
        <v>15.718999999999998</v>
      </c>
      <c r="T257" s="17"/>
      <c r="U257" s="18"/>
      <c r="V257" s="18"/>
      <c r="W257" s="18"/>
      <c r="X257" s="9"/>
      <c r="Y257" s="9"/>
      <c r="Z257" s="9"/>
      <c r="AA257" s="19"/>
      <c r="AB257" s="20"/>
    </row>
    <row r="258" spans="1:28" s="15" customFormat="1" x14ac:dyDescent="0.2">
      <c r="A258" s="49">
        <v>267</v>
      </c>
      <c r="B258" s="22" t="s">
        <v>31</v>
      </c>
      <c r="C258" s="22" t="s">
        <v>27</v>
      </c>
      <c r="D258" s="22" t="s">
        <v>28</v>
      </c>
      <c r="E258" s="23">
        <v>43026</v>
      </c>
      <c r="F258" s="22">
        <v>24.9</v>
      </c>
      <c r="G258" s="22">
        <v>31.4</v>
      </c>
      <c r="H258" s="22">
        <v>17.519100000000002</v>
      </c>
      <c r="I258" s="24">
        <v>4.8780000000000001</v>
      </c>
      <c r="J258" s="22">
        <f t="shared" si="72"/>
        <v>-8.0000000000000071E-3</v>
      </c>
      <c r="K258" s="25">
        <f t="shared" ref="K258:K321" si="73">1000*(1-(F258+288.9414)/(508929.2*(F258+68.12963))*(F258-3.9863)^2)</f>
        <v>997.10069892065189</v>
      </c>
      <c r="L258" s="25">
        <f t="shared" ref="L258:L321" si="74">0.824493 - 0.0040899*F258 + 0.000076438*F258^2 -0.00000082467*F258^3 + 0.0000000053675*F258^4</f>
        <v>0.75937868713470669</v>
      </c>
      <c r="M258" s="25">
        <f t="shared" ref="M258:M321" si="75">-0.005724 + 0.00010227*F258 - 0.0000016546*F258^2</f>
        <v>-4.2033455460000002E-3</v>
      </c>
      <c r="N258" s="25">
        <f t="shared" ref="N258:N321" si="76">K258 + (L258*G258) + M258*G258^(3/2) + 0.00048314*G258^2</f>
        <v>1020.6819589053092</v>
      </c>
      <c r="O258" s="121">
        <f t="shared" si="60"/>
        <v>1.0206549199250612</v>
      </c>
      <c r="P258" s="26">
        <f t="shared" ref="P258:P321" si="77">I258*(1/     (1-   (0.001*N258/1.84)))</f>
        <v>10.954866791420592</v>
      </c>
      <c r="Q258" s="120">
        <f t="shared" si="61"/>
        <v>10.954505272893176</v>
      </c>
      <c r="R258" s="4">
        <f t="shared" si="62"/>
        <v>20.081159674164578</v>
      </c>
      <c r="S258" s="50">
        <f t="shared" ref="S258:S321" si="78">-5.28+5.5*I258</f>
        <v>21.548999999999999</v>
      </c>
      <c r="T258" s="17"/>
      <c r="U258" s="18"/>
      <c r="V258" s="18"/>
      <c r="W258" s="18"/>
      <c r="X258" s="9"/>
      <c r="Y258" s="9"/>
      <c r="Z258" s="9"/>
      <c r="AA258" s="19"/>
      <c r="AB258" s="20"/>
    </row>
    <row r="259" spans="1:28" s="15" customFormat="1" x14ac:dyDescent="0.2">
      <c r="A259" s="49">
        <v>273</v>
      </c>
      <c r="B259" s="22" t="s">
        <v>31</v>
      </c>
      <c r="C259" s="22" t="s">
        <v>27</v>
      </c>
      <c r="D259" s="22" t="s">
        <v>28</v>
      </c>
      <c r="E259" s="23">
        <v>43026</v>
      </c>
      <c r="F259" s="22">
        <v>24.9</v>
      </c>
      <c r="G259" s="22">
        <v>31.4</v>
      </c>
      <c r="H259" s="22">
        <v>17.519100000000002</v>
      </c>
      <c r="I259" s="24">
        <v>4.601</v>
      </c>
      <c r="J259" s="22">
        <f t="shared" si="72"/>
        <v>-4.0000000000004476E-3</v>
      </c>
      <c r="K259" s="25">
        <f t="shared" si="73"/>
        <v>997.10069892065189</v>
      </c>
      <c r="L259" s="25">
        <f t="shared" si="74"/>
        <v>0.75937868713470669</v>
      </c>
      <c r="M259" s="25">
        <f t="shared" si="75"/>
        <v>-4.2033455460000002E-3</v>
      </c>
      <c r="N259" s="25">
        <f t="shared" si="76"/>
        <v>1020.6819589053092</v>
      </c>
      <c r="O259" s="121">
        <f t="shared" ref="O259:O322" si="79">(999.842594+0.06793952*(F259)-0.00909529*(F259)^2+0.0001001685*(F259)^3-0.000001120083*(F259)^4+0.000000006536332*(F259)^5+(0.824493-0.0040899*(F259)+0.000076438*(F259)^2-0.00000082467*(F259)^3+0.0000000053875*(F259)^4)*(G259)+(-0.00572466+0.00010227*(F259)-0.0000016546*(F259)^2)*(G259)^1.5+0.00048314*(G259)^2)*0.001</f>
        <v>1.0206549199250612</v>
      </c>
      <c r="P259" s="26">
        <f t="shared" si="77"/>
        <v>10.332788459886459</v>
      </c>
      <c r="Q259" s="120">
        <f t="shared" ref="Q259:Q322" si="80">(I259)*(1/(1-(O259)/1.84))</f>
        <v>10.332447470393912</v>
      </c>
      <c r="R259" s="4">
        <f t="shared" ref="R259:R322" si="81">H259*(1/     (1-   (0.001*N259/8)))</f>
        <v>20.081159674164578</v>
      </c>
      <c r="S259" s="50">
        <f t="shared" si="78"/>
        <v>20.025499999999997</v>
      </c>
      <c r="T259" s="17"/>
      <c r="U259" s="18"/>
      <c r="V259" s="18"/>
      <c r="W259" s="18"/>
      <c r="X259" s="9"/>
      <c r="Y259" s="9"/>
      <c r="Z259" s="9"/>
      <c r="AA259" s="19"/>
      <c r="AB259" s="20"/>
    </row>
    <row r="260" spans="1:28" s="15" customFormat="1" x14ac:dyDescent="0.2">
      <c r="A260" s="49">
        <v>105</v>
      </c>
      <c r="B260" s="22" t="s">
        <v>32</v>
      </c>
      <c r="C260" s="22" t="s">
        <v>27</v>
      </c>
      <c r="D260" s="22" t="s">
        <v>28</v>
      </c>
      <c r="E260" s="23">
        <v>43026</v>
      </c>
      <c r="F260" s="22">
        <v>24.9</v>
      </c>
      <c r="G260" s="22">
        <v>31.4</v>
      </c>
      <c r="H260" s="22">
        <v>17.519100000000002</v>
      </c>
      <c r="I260" s="24">
        <v>3.3530000000000002</v>
      </c>
      <c r="J260" s="22">
        <f t="shared" si="72"/>
        <v>-5.9999999999997833E-3</v>
      </c>
      <c r="K260" s="25">
        <f t="shared" si="73"/>
        <v>997.10069892065189</v>
      </c>
      <c r="L260" s="25">
        <f t="shared" si="74"/>
        <v>0.75937868713470669</v>
      </c>
      <c r="M260" s="25">
        <f t="shared" si="75"/>
        <v>-4.2033455460000002E-3</v>
      </c>
      <c r="N260" s="25">
        <f t="shared" si="76"/>
        <v>1020.6819589053092</v>
      </c>
      <c r="O260" s="121">
        <f t="shared" si="79"/>
        <v>1.0206549199250612</v>
      </c>
      <c r="P260" s="26">
        <f t="shared" si="77"/>
        <v>7.5300673127579429</v>
      </c>
      <c r="Q260" s="120">
        <f t="shared" si="80"/>
        <v>7.5298188150903691</v>
      </c>
      <c r="R260" s="4">
        <f t="shared" si="81"/>
        <v>20.081159674164578</v>
      </c>
      <c r="S260" s="50">
        <f t="shared" si="78"/>
        <v>13.1615</v>
      </c>
      <c r="T260" s="17"/>
      <c r="U260" s="18"/>
      <c r="V260" s="18"/>
      <c r="W260" s="18"/>
      <c r="X260" s="9"/>
      <c r="Y260" s="9"/>
      <c r="Z260" s="9"/>
      <c r="AA260" s="19"/>
      <c r="AB260" s="20"/>
    </row>
    <row r="261" spans="1:28" s="15" customFormat="1" x14ac:dyDescent="0.2">
      <c r="A261" s="49">
        <v>204</v>
      </c>
      <c r="B261" s="22" t="s">
        <v>32</v>
      </c>
      <c r="C261" s="22" t="s">
        <v>27</v>
      </c>
      <c r="D261" s="22" t="s">
        <v>28</v>
      </c>
      <c r="E261" s="23">
        <v>43026</v>
      </c>
      <c r="F261" s="22">
        <v>24.9</v>
      </c>
      <c r="G261" s="22">
        <v>31.4</v>
      </c>
      <c r="H261" s="22">
        <v>17.519100000000002</v>
      </c>
      <c r="I261" s="24">
        <v>3.7639999999999998</v>
      </c>
      <c r="J261" s="22">
        <f t="shared" si="72"/>
        <v>-1.000000000000334E-3</v>
      </c>
      <c r="K261" s="25">
        <f t="shared" si="73"/>
        <v>997.10069892065189</v>
      </c>
      <c r="L261" s="25">
        <f t="shared" si="74"/>
        <v>0.75937868713470669</v>
      </c>
      <c r="M261" s="25">
        <f t="shared" si="75"/>
        <v>-4.2033455460000002E-3</v>
      </c>
      <c r="N261" s="25">
        <f t="shared" si="76"/>
        <v>1020.6819589053092</v>
      </c>
      <c r="O261" s="121">
        <f t="shared" si="79"/>
        <v>1.0206549199250612</v>
      </c>
      <c r="P261" s="26">
        <f t="shared" si="77"/>
        <v>8.4530788443844003</v>
      </c>
      <c r="Q261" s="120">
        <f t="shared" si="80"/>
        <v>8.4527998866686982</v>
      </c>
      <c r="R261" s="4">
        <f t="shared" si="81"/>
        <v>20.081159674164578</v>
      </c>
      <c r="S261" s="50">
        <f t="shared" si="78"/>
        <v>15.421999999999997</v>
      </c>
      <c r="T261" s="17"/>
      <c r="U261" s="18"/>
      <c r="V261" s="18"/>
      <c r="W261" s="18"/>
      <c r="X261" s="9"/>
      <c r="Y261" s="9"/>
      <c r="Z261" s="9"/>
      <c r="AA261" s="19"/>
      <c r="AB261" s="20"/>
    </row>
    <row r="262" spans="1:28" s="15" customFormat="1" x14ac:dyDescent="0.2">
      <c r="A262" s="49">
        <v>143</v>
      </c>
      <c r="B262" s="22" t="s">
        <v>33</v>
      </c>
      <c r="C262" s="22" t="s">
        <v>27</v>
      </c>
      <c r="D262" s="22" t="s">
        <v>28</v>
      </c>
      <c r="E262" s="23">
        <v>43026</v>
      </c>
      <c r="F262" s="22">
        <v>24.9</v>
      </c>
      <c r="G262" s="22">
        <v>31.4</v>
      </c>
      <c r="H262" s="22">
        <v>17.519100000000002</v>
      </c>
      <c r="I262" s="24">
        <v>4.38</v>
      </c>
      <c r="J262" s="22">
        <f t="shared" si="72"/>
        <v>-1.9999999999997797E-3</v>
      </c>
      <c r="K262" s="25">
        <f t="shared" si="73"/>
        <v>997.10069892065189</v>
      </c>
      <c r="L262" s="25">
        <f t="shared" si="74"/>
        <v>0.75937868713470669</v>
      </c>
      <c r="M262" s="25">
        <f t="shared" si="75"/>
        <v>-4.2033455460000002E-3</v>
      </c>
      <c r="N262" s="25">
        <f t="shared" si="76"/>
        <v>1020.6819589053092</v>
      </c>
      <c r="O262" s="121">
        <f t="shared" si="79"/>
        <v>1.0206549199250612</v>
      </c>
      <c r="P262" s="26">
        <f t="shared" si="77"/>
        <v>9.836473256749116</v>
      </c>
      <c r="Q262" s="120">
        <f t="shared" si="80"/>
        <v>9.8361486460172429</v>
      </c>
      <c r="R262" s="4">
        <f t="shared" si="81"/>
        <v>20.081159674164578</v>
      </c>
      <c r="S262" s="50">
        <f t="shared" si="78"/>
        <v>18.809999999999999</v>
      </c>
      <c r="T262" s="17"/>
      <c r="U262" s="18"/>
      <c r="V262" s="18"/>
      <c r="W262" s="18"/>
      <c r="X262" s="9"/>
      <c r="Y262" s="9"/>
      <c r="Z262" s="9"/>
      <c r="AA262" s="19"/>
      <c r="AB262" s="20"/>
    </row>
    <row r="263" spans="1:28" s="15" customFormat="1" x14ac:dyDescent="0.2">
      <c r="A263" s="49">
        <v>177</v>
      </c>
      <c r="B263" s="22" t="s">
        <v>26</v>
      </c>
      <c r="C263" s="22" t="s">
        <v>34</v>
      </c>
      <c r="D263" s="22" t="s">
        <v>28</v>
      </c>
      <c r="E263" s="23">
        <v>43026</v>
      </c>
      <c r="F263" s="22">
        <v>24.9</v>
      </c>
      <c r="G263" s="22">
        <v>31.5</v>
      </c>
      <c r="H263" s="22">
        <v>17.521999999999998</v>
      </c>
      <c r="I263" s="24">
        <v>4.5439999999999996</v>
      </c>
      <c r="J263" s="22">
        <f t="shared" si="72"/>
        <v>-3.0000000000001137E-3</v>
      </c>
      <c r="K263" s="25">
        <f t="shared" si="73"/>
        <v>997.10069892065189</v>
      </c>
      <c r="L263" s="25">
        <f t="shared" si="74"/>
        <v>0.75937868713470669</v>
      </c>
      <c r="M263" s="25">
        <f t="shared" si="75"/>
        <v>-4.2033455460000002E-3</v>
      </c>
      <c r="N263" s="25">
        <f t="shared" si="76"/>
        <v>1020.7573998518337</v>
      </c>
      <c r="O263" s="121">
        <f t="shared" si="79"/>
        <v>1.0207303610852156</v>
      </c>
      <c r="P263" s="26">
        <f t="shared" si="77"/>
        <v>10.205719280818473</v>
      </c>
      <c r="Q263" s="120">
        <f t="shared" si="80"/>
        <v>10.205382456348605</v>
      </c>
      <c r="R263" s="4">
        <f t="shared" si="81"/>
        <v>20.084700881013092</v>
      </c>
      <c r="S263" s="50">
        <f t="shared" si="78"/>
        <v>19.711999999999996</v>
      </c>
      <c r="T263" s="17"/>
      <c r="U263" s="18"/>
      <c r="V263" s="18"/>
      <c r="W263" s="18"/>
      <c r="X263" s="9"/>
      <c r="Y263" s="9"/>
      <c r="Z263" s="9"/>
      <c r="AA263" s="19"/>
      <c r="AB263" s="20"/>
    </row>
    <row r="264" spans="1:28" s="15" customFormat="1" x14ac:dyDescent="0.2">
      <c r="A264" s="49">
        <v>183</v>
      </c>
      <c r="B264" s="22" t="s">
        <v>26</v>
      </c>
      <c r="C264" s="22" t="s">
        <v>34</v>
      </c>
      <c r="D264" s="22" t="s">
        <v>28</v>
      </c>
      <c r="E264" s="23">
        <v>43026</v>
      </c>
      <c r="F264" s="22">
        <v>24.9</v>
      </c>
      <c r="G264" s="22">
        <v>31.5</v>
      </c>
      <c r="H264" s="22">
        <v>17.521999999999998</v>
      </c>
      <c r="I264" s="24">
        <v>3.4449999999999998</v>
      </c>
      <c r="J264" s="22">
        <f t="shared" si="72"/>
        <v>-1.000000000000334E-3</v>
      </c>
      <c r="K264" s="25">
        <f t="shared" si="73"/>
        <v>997.10069892065189</v>
      </c>
      <c r="L264" s="25">
        <f t="shared" si="74"/>
        <v>0.75937868713470669</v>
      </c>
      <c r="M264" s="25">
        <f t="shared" si="75"/>
        <v>-4.2033455460000002E-3</v>
      </c>
      <c r="N264" s="25">
        <f t="shared" si="76"/>
        <v>1020.7573998518337</v>
      </c>
      <c r="O264" s="121">
        <f t="shared" si="79"/>
        <v>1.0207303610852156</v>
      </c>
      <c r="P264" s="26">
        <f t="shared" si="77"/>
        <v>7.7373906079268577</v>
      </c>
      <c r="Q264" s="120">
        <f t="shared" si="80"/>
        <v>7.7371352469456314</v>
      </c>
      <c r="R264" s="4">
        <f t="shared" si="81"/>
        <v>20.084700881013092</v>
      </c>
      <c r="S264" s="50">
        <f t="shared" si="78"/>
        <v>13.667499999999997</v>
      </c>
      <c r="T264" s="17"/>
      <c r="U264" s="18"/>
      <c r="V264" s="18"/>
      <c r="W264" s="18"/>
      <c r="X264" s="9"/>
      <c r="Y264" s="9"/>
      <c r="Z264" s="9"/>
      <c r="AA264" s="19"/>
      <c r="AB264" s="20"/>
    </row>
    <row r="265" spans="1:28" s="15" customFormat="1" x14ac:dyDescent="0.2">
      <c r="A265" s="49">
        <v>190</v>
      </c>
      <c r="B265" s="22" t="s">
        <v>26</v>
      </c>
      <c r="C265" s="22" t="s">
        <v>34</v>
      </c>
      <c r="D265" s="22" t="s">
        <v>28</v>
      </c>
      <c r="E265" s="23">
        <v>43026</v>
      </c>
      <c r="F265" s="22">
        <v>24.9</v>
      </c>
      <c r="G265" s="22">
        <v>31.5</v>
      </c>
      <c r="H265" s="22">
        <v>17.521999999999998</v>
      </c>
      <c r="I265" s="24">
        <v>3.71</v>
      </c>
      <c r="J265" s="22">
        <f t="shared" si="72"/>
        <v>-4.9999999999998934E-3</v>
      </c>
      <c r="K265" s="25">
        <f t="shared" si="73"/>
        <v>997.10069892065189</v>
      </c>
      <c r="L265" s="25">
        <f t="shared" si="74"/>
        <v>0.75937868713470669</v>
      </c>
      <c r="M265" s="25">
        <f t="shared" si="75"/>
        <v>-4.2033455460000002E-3</v>
      </c>
      <c r="N265" s="25">
        <f t="shared" si="76"/>
        <v>1020.7573998518337</v>
      </c>
      <c r="O265" s="121">
        <f t="shared" si="79"/>
        <v>1.0207303610852156</v>
      </c>
      <c r="P265" s="26">
        <f t="shared" si="77"/>
        <v>8.3325745008443075</v>
      </c>
      <c r="Q265" s="120">
        <f t="shared" si="80"/>
        <v>8.3322994967106805</v>
      </c>
      <c r="R265" s="4">
        <f t="shared" si="81"/>
        <v>20.084700881013092</v>
      </c>
      <c r="S265" s="50">
        <f t="shared" si="78"/>
        <v>15.125</v>
      </c>
      <c r="T265" s="17"/>
      <c r="U265" s="18"/>
      <c r="V265" s="18"/>
      <c r="W265" s="18"/>
      <c r="X265" s="9"/>
      <c r="Y265" s="9"/>
      <c r="Z265" s="9"/>
      <c r="AA265" s="19"/>
      <c r="AB265" s="20"/>
    </row>
    <row r="266" spans="1:28" s="15" customFormat="1" x14ac:dyDescent="0.2">
      <c r="A266" s="49">
        <v>282</v>
      </c>
      <c r="B266" s="22" t="s">
        <v>26</v>
      </c>
      <c r="C266" s="22" t="s">
        <v>34</v>
      </c>
      <c r="D266" s="22" t="s">
        <v>28</v>
      </c>
      <c r="E266" s="23">
        <v>43026</v>
      </c>
      <c r="F266" s="22">
        <v>24.9</v>
      </c>
      <c r="G266" s="22">
        <v>31.5</v>
      </c>
      <c r="H266" s="22">
        <v>17.521999999999998</v>
      </c>
      <c r="I266" s="24">
        <v>1.6279999999999999</v>
      </c>
      <c r="J266" s="22">
        <f t="shared" si="72"/>
        <v>-2.0000000000000018E-3</v>
      </c>
      <c r="K266" s="25">
        <f t="shared" si="73"/>
        <v>997.10069892065189</v>
      </c>
      <c r="L266" s="25">
        <f t="shared" si="74"/>
        <v>0.75937868713470669</v>
      </c>
      <c r="M266" s="25">
        <f t="shared" si="75"/>
        <v>-4.2033455460000002E-3</v>
      </c>
      <c r="N266" s="25">
        <f t="shared" si="76"/>
        <v>1020.7573998518337</v>
      </c>
      <c r="O266" s="121">
        <f t="shared" si="79"/>
        <v>1.0207303610852156</v>
      </c>
      <c r="P266" s="26">
        <f t="shared" si="77"/>
        <v>3.6564504817721115</v>
      </c>
      <c r="Q266" s="120">
        <f t="shared" si="80"/>
        <v>3.6563298061037699</v>
      </c>
      <c r="R266" s="4">
        <f t="shared" si="81"/>
        <v>20.084700881013092</v>
      </c>
      <c r="S266" s="50">
        <f t="shared" si="78"/>
        <v>3.6739999999999986</v>
      </c>
      <c r="T266" s="17"/>
      <c r="U266" s="18"/>
      <c r="V266" s="18"/>
      <c r="W266" s="18"/>
      <c r="X266" s="9"/>
      <c r="Y266" s="9"/>
      <c r="Z266" s="9"/>
      <c r="AA266" s="19"/>
      <c r="AB266" s="20"/>
    </row>
    <row r="267" spans="1:28" s="15" customFormat="1" x14ac:dyDescent="0.2">
      <c r="A267" s="49">
        <v>288</v>
      </c>
      <c r="B267" s="22" t="s">
        <v>26</v>
      </c>
      <c r="C267" s="22" t="s">
        <v>34</v>
      </c>
      <c r="D267" s="22" t="s">
        <v>28</v>
      </c>
      <c r="E267" s="23">
        <v>43026</v>
      </c>
      <c r="F267" s="22">
        <v>24.9</v>
      </c>
      <c r="G267" s="22">
        <v>31.5</v>
      </c>
      <c r="H267" s="22">
        <v>17.521999999999998</v>
      </c>
      <c r="I267" s="24">
        <v>5.8460000000000001</v>
      </c>
      <c r="J267" s="22">
        <f t="shared" si="72"/>
        <v>0</v>
      </c>
      <c r="K267" s="25">
        <f t="shared" si="73"/>
        <v>997.10069892065189</v>
      </c>
      <c r="L267" s="25">
        <f t="shared" si="74"/>
        <v>0.75937868713470669</v>
      </c>
      <c r="M267" s="25">
        <f t="shared" si="75"/>
        <v>-4.2033455460000002E-3</v>
      </c>
      <c r="N267" s="25">
        <f t="shared" si="76"/>
        <v>1020.7573998518337</v>
      </c>
      <c r="O267" s="121">
        <f t="shared" si="79"/>
        <v>1.0207303610852156</v>
      </c>
      <c r="P267" s="26">
        <f t="shared" si="77"/>
        <v>13.129981275454401</v>
      </c>
      <c r="Q267" s="120">
        <f t="shared" si="80"/>
        <v>13.129547940099902</v>
      </c>
      <c r="R267" s="4">
        <f t="shared" si="81"/>
        <v>20.084700881013092</v>
      </c>
      <c r="S267" s="50">
        <f t="shared" si="78"/>
        <v>26.872999999999998</v>
      </c>
      <c r="T267" s="17"/>
      <c r="U267" s="18"/>
      <c r="V267" s="18"/>
      <c r="W267" s="18"/>
      <c r="X267" s="9"/>
      <c r="Y267" s="9"/>
      <c r="Z267" s="9"/>
      <c r="AA267" s="19"/>
      <c r="AB267" s="20"/>
    </row>
    <row r="268" spans="1:28" s="15" customFormat="1" x14ac:dyDescent="0.2">
      <c r="A268" s="49">
        <v>117</v>
      </c>
      <c r="B268" s="22" t="s">
        <v>29</v>
      </c>
      <c r="C268" s="22" t="s">
        <v>34</v>
      </c>
      <c r="D268" s="22" t="s">
        <v>28</v>
      </c>
      <c r="E268" s="23">
        <v>43026</v>
      </c>
      <c r="F268" s="22">
        <v>24.9</v>
      </c>
      <c r="G268" s="22">
        <v>31.5</v>
      </c>
      <c r="H268" s="22">
        <v>17.521999999999998</v>
      </c>
      <c r="I268" s="24">
        <v>2.6739999999999999</v>
      </c>
      <c r="J268" s="22">
        <f t="shared" si="72"/>
        <v>-2.0000000000002238E-3</v>
      </c>
      <c r="K268" s="25">
        <f t="shared" si="73"/>
        <v>997.10069892065189</v>
      </c>
      <c r="L268" s="25">
        <f t="shared" si="74"/>
        <v>0.75937868713470669</v>
      </c>
      <c r="M268" s="25">
        <f t="shared" si="75"/>
        <v>-4.2033455460000002E-3</v>
      </c>
      <c r="N268" s="25">
        <f t="shared" si="76"/>
        <v>1020.7573998518337</v>
      </c>
      <c r="O268" s="121">
        <f t="shared" si="79"/>
        <v>1.0207303610852156</v>
      </c>
      <c r="P268" s="26">
        <f t="shared" si="77"/>
        <v>6.0057423760802369</v>
      </c>
      <c r="Q268" s="120">
        <f t="shared" si="80"/>
        <v>6.0055441655537356</v>
      </c>
      <c r="R268" s="4">
        <f t="shared" si="81"/>
        <v>20.084700881013092</v>
      </c>
      <c r="S268" s="50">
        <f t="shared" si="78"/>
        <v>9.4269999999999996</v>
      </c>
      <c r="T268" s="17"/>
      <c r="U268" s="18"/>
      <c r="V268" s="18"/>
      <c r="W268" s="18"/>
      <c r="X268" s="9"/>
      <c r="Y268" s="9"/>
      <c r="Z268" s="9"/>
      <c r="AA268" s="19"/>
      <c r="AB268" s="20"/>
    </row>
    <row r="269" spans="1:28" s="15" customFormat="1" x14ac:dyDescent="0.2">
      <c r="A269" s="49">
        <v>123</v>
      </c>
      <c r="B269" s="22" t="s">
        <v>29</v>
      </c>
      <c r="C269" s="22" t="s">
        <v>34</v>
      </c>
      <c r="D269" s="22" t="s">
        <v>28</v>
      </c>
      <c r="E269" s="23">
        <v>43026</v>
      </c>
      <c r="F269" s="22">
        <v>24.9</v>
      </c>
      <c r="G269" s="22">
        <v>31.5</v>
      </c>
      <c r="H269" s="22">
        <v>17.521999999999998</v>
      </c>
      <c r="I269" s="24">
        <v>4.6900000000000004</v>
      </c>
      <c r="J269" s="22">
        <f t="shared" si="72"/>
        <v>-9.9999999999944578E-4</v>
      </c>
      <c r="K269" s="25">
        <f t="shared" si="73"/>
        <v>997.10069892065189</v>
      </c>
      <c r="L269" s="25">
        <f t="shared" si="74"/>
        <v>0.75937868713470669</v>
      </c>
      <c r="M269" s="25">
        <f t="shared" si="75"/>
        <v>-4.2033455460000002E-3</v>
      </c>
      <c r="N269" s="25">
        <f t="shared" si="76"/>
        <v>1020.7573998518337</v>
      </c>
      <c r="O269" s="121">
        <f t="shared" si="79"/>
        <v>1.0207303610852156</v>
      </c>
      <c r="P269" s="26">
        <f t="shared" si="77"/>
        <v>10.533631916161674</v>
      </c>
      <c r="Q269" s="120">
        <f t="shared" si="80"/>
        <v>10.53328426942671</v>
      </c>
      <c r="R269" s="4">
        <f t="shared" si="81"/>
        <v>20.084700881013092</v>
      </c>
      <c r="S269" s="50">
        <f t="shared" si="78"/>
        <v>20.515000000000001</v>
      </c>
      <c r="T269" s="17"/>
      <c r="U269" s="18"/>
      <c r="V269" s="18"/>
      <c r="W269" s="18"/>
      <c r="X269" s="9"/>
      <c r="Y269" s="9"/>
      <c r="Z269" s="9"/>
      <c r="AA269" s="19"/>
      <c r="AB269" s="20"/>
    </row>
    <row r="270" spans="1:28" s="15" customFormat="1" x14ac:dyDescent="0.2">
      <c r="A270" s="49">
        <v>130</v>
      </c>
      <c r="B270" s="22" t="s">
        <v>29</v>
      </c>
      <c r="C270" s="22" t="s">
        <v>34</v>
      </c>
      <c r="D270" s="22" t="s">
        <v>28</v>
      </c>
      <c r="E270" s="23">
        <v>43026</v>
      </c>
      <c r="F270" s="22">
        <v>24.9</v>
      </c>
      <c r="G270" s="22">
        <v>31.5</v>
      </c>
      <c r="H270" s="22">
        <v>17.521999999999998</v>
      </c>
      <c r="I270" s="24">
        <v>4.2300000000000004</v>
      </c>
      <c r="J270" s="22">
        <f t="shared" si="72"/>
        <v>-7.8999999999999737E-2</v>
      </c>
      <c r="K270" s="25">
        <f t="shared" si="73"/>
        <v>997.10069892065189</v>
      </c>
      <c r="L270" s="25">
        <f t="shared" si="74"/>
        <v>0.75937868713470669</v>
      </c>
      <c r="M270" s="25">
        <f t="shared" si="75"/>
        <v>-4.2033455460000002E-3</v>
      </c>
      <c r="N270" s="25">
        <f t="shared" si="76"/>
        <v>1020.7573998518337</v>
      </c>
      <c r="O270" s="121">
        <f t="shared" si="79"/>
        <v>1.0207303610852156</v>
      </c>
      <c r="P270" s="26">
        <f t="shared" si="77"/>
        <v>9.5004825171351559</v>
      </c>
      <c r="Q270" s="120">
        <f t="shared" si="80"/>
        <v>9.5001689679477579</v>
      </c>
      <c r="R270" s="4">
        <f t="shared" si="81"/>
        <v>20.084700881013092</v>
      </c>
      <c r="S270" s="50">
        <f t="shared" si="78"/>
        <v>17.984999999999999</v>
      </c>
      <c r="T270" s="17"/>
      <c r="U270" s="18"/>
      <c r="V270" s="18"/>
      <c r="W270" s="18"/>
      <c r="X270" s="9"/>
      <c r="Y270" s="9"/>
      <c r="Z270" s="9"/>
      <c r="AA270" s="19"/>
      <c r="AB270" s="20"/>
    </row>
    <row r="271" spans="1:28" s="15" customFormat="1" x14ac:dyDescent="0.2">
      <c r="A271" s="49">
        <v>221</v>
      </c>
      <c r="B271" s="22" t="s">
        <v>29</v>
      </c>
      <c r="C271" s="22" t="s">
        <v>34</v>
      </c>
      <c r="D271" s="22" t="s">
        <v>28</v>
      </c>
      <c r="E271" s="23">
        <v>43026</v>
      </c>
      <c r="F271" s="22">
        <v>24.9</v>
      </c>
      <c r="G271" s="22">
        <v>31.5</v>
      </c>
      <c r="H271" s="22">
        <v>17.521999999999998</v>
      </c>
      <c r="I271" s="24">
        <v>4.07</v>
      </c>
      <c r="J271" s="22">
        <f t="shared" si="72"/>
        <v>-9.1999999999999638E-2</v>
      </c>
      <c r="K271" s="25">
        <f t="shared" si="73"/>
        <v>997.10069892065189</v>
      </c>
      <c r="L271" s="25">
        <f t="shared" si="74"/>
        <v>0.75937868713470669</v>
      </c>
      <c r="M271" s="25">
        <f t="shared" si="75"/>
        <v>-4.2033455460000002E-3</v>
      </c>
      <c r="N271" s="25">
        <f t="shared" si="76"/>
        <v>1020.7573998518337</v>
      </c>
      <c r="O271" s="121">
        <f t="shared" si="79"/>
        <v>1.0207303610852156</v>
      </c>
      <c r="P271" s="26">
        <f t="shared" si="77"/>
        <v>9.1411262044302788</v>
      </c>
      <c r="Q271" s="120">
        <f t="shared" si="80"/>
        <v>9.1408245152594265</v>
      </c>
      <c r="R271" s="4">
        <f t="shared" si="81"/>
        <v>20.084700881013092</v>
      </c>
      <c r="S271" s="50">
        <f t="shared" si="78"/>
        <v>17.105</v>
      </c>
      <c r="T271" s="17"/>
      <c r="U271" s="18"/>
      <c r="V271" s="18"/>
      <c r="W271" s="18"/>
      <c r="X271" s="9"/>
      <c r="Y271" s="9"/>
      <c r="Z271" s="9"/>
      <c r="AA271" s="19"/>
      <c r="AB271" s="20"/>
    </row>
    <row r="272" spans="1:28" s="15" customFormat="1" x14ac:dyDescent="0.2">
      <c r="A272" s="49">
        <v>227</v>
      </c>
      <c r="B272" s="22" t="s">
        <v>29</v>
      </c>
      <c r="C272" s="22" t="s">
        <v>34</v>
      </c>
      <c r="D272" s="22" t="s">
        <v>28</v>
      </c>
      <c r="E272" s="23">
        <v>43026</v>
      </c>
      <c r="F272" s="22">
        <v>24.9</v>
      </c>
      <c r="G272" s="22">
        <v>31.5</v>
      </c>
      <c r="H272" s="22">
        <v>17.521999999999998</v>
      </c>
      <c r="I272" s="24">
        <v>4.5990000000000002</v>
      </c>
      <c r="J272" s="22">
        <f t="shared" si="72"/>
        <v>-3.0000000000001137E-3</v>
      </c>
      <c r="K272" s="25">
        <f t="shared" si="73"/>
        <v>997.10069892065189</v>
      </c>
      <c r="L272" s="25">
        <f t="shared" si="74"/>
        <v>0.75937868713470669</v>
      </c>
      <c r="M272" s="25">
        <f t="shared" si="75"/>
        <v>-4.2033455460000002E-3</v>
      </c>
      <c r="N272" s="25">
        <f t="shared" si="76"/>
        <v>1020.7573998518337</v>
      </c>
      <c r="O272" s="121">
        <f t="shared" si="79"/>
        <v>1.0207303610852156</v>
      </c>
      <c r="P272" s="26">
        <f t="shared" si="77"/>
        <v>10.329248013310774</v>
      </c>
      <c r="Q272" s="120">
        <f t="shared" si="80"/>
        <v>10.328907111960222</v>
      </c>
      <c r="R272" s="4">
        <f t="shared" si="81"/>
        <v>20.084700881013092</v>
      </c>
      <c r="S272" s="50">
        <f t="shared" si="78"/>
        <v>20.014499999999998</v>
      </c>
      <c r="T272" s="17"/>
      <c r="U272" s="18"/>
      <c r="V272" s="18"/>
      <c r="W272" s="18"/>
      <c r="X272" s="9"/>
      <c r="Y272" s="9"/>
      <c r="Z272" s="9"/>
      <c r="AA272" s="19"/>
      <c r="AB272" s="20"/>
    </row>
    <row r="273" spans="1:28" s="15" customFormat="1" x14ac:dyDescent="0.2">
      <c r="A273" s="49">
        <v>150</v>
      </c>
      <c r="B273" s="22" t="s">
        <v>30</v>
      </c>
      <c r="C273" s="22" t="s">
        <v>34</v>
      </c>
      <c r="D273" s="22" t="s">
        <v>28</v>
      </c>
      <c r="E273" s="23">
        <v>43026</v>
      </c>
      <c r="F273" s="22">
        <v>24.9</v>
      </c>
      <c r="G273" s="22">
        <v>31.5</v>
      </c>
      <c r="H273" s="22">
        <v>17.521999999999998</v>
      </c>
      <c r="I273" s="24">
        <v>1.4390000000000001</v>
      </c>
      <c r="J273" s="22">
        <f t="shared" si="72"/>
        <v>-6.0000000000000053E-3</v>
      </c>
      <c r="K273" s="25">
        <f t="shared" si="73"/>
        <v>997.10069892065189</v>
      </c>
      <c r="L273" s="25">
        <f t="shared" si="74"/>
        <v>0.75937868713470669</v>
      </c>
      <c r="M273" s="25">
        <f t="shared" si="75"/>
        <v>-4.2033455460000002E-3</v>
      </c>
      <c r="N273" s="25">
        <f t="shared" si="76"/>
        <v>1020.7573998518337</v>
      </c>
      <c r="O273" s="121">
        <f t="shared" si="79"/>
        <v>1.0207303610852156</v>
      </c>
      <c r="P273" s="26">
        <f t="shared" si="77"/>
        <v>3.2319608373894773</v>
      </c>
      <c r="Q273" s="120">
        <f t="shared" si="80"/>
        <v>3.2318541713656792</v>
      </c>
      <c r="R273" s="4">
        <f t="shared" si="81"/>
        <v>20.084700881013092</v>
      </c>
      <c r="S273" s="50">
        <f t="shared" si="78"/>
        <v>2.6345000000000001</v>
      </c>
      <c r="T273" s="17"/>
      <c r="U273" s="18"/>
      <c r="V273" s="18"/>
      <c r="W273" s="18"/>
      <c r="X273" s="9"/>
      <c r="Y273" s="9"/>
      <c r="Z273" s="9"/>
      <c r="AA273" s="19"/>
      <c r="AB273" s="20"/>
    </row>
    <row r="274" spans="1:28" s="15" customFormat="1" x14ac:dyDescent="0.2">
      <c r="A274" s="49">
        <v>158</v>
      </c>
      <c r="B274" s="22" t="s">
        <v>30</v>
      </c>
      <c r="C274" s="22" t="s">
        <v>34</v>
      </c>
      <c r="D274" s="22" t="s">
        <v>28</v>
      </c>
      <c r="E274" s="23">
        <v>43026</v>
      </c>
      <c r="F274" s="22">
        <v>24.9</v>
      </c>
      <c r="G274" s="22">
        <v>31.5</v>
      </c>
      <c r="H274" s="22">
        <v>17.521999999999998</v>
      </c>
      <c r="I274" s="24">
        <v>4.5960000000000001</v>
      </c>
      <c r="J274" s="22">
        <f t="shared" ref="J274:J305" si="82">I274-I154</f>
        <v>0</v>
      </c>
      <c r="K274" s="25">
        <f t="shared" si="73"/>
        <v>997.10069892065189</v>
      </c>
      <c r="L274" s="25">
        <f t="shared" si="74"/>
        <v>0.75937868713470669</v>
      </c>
      <c r="M274" s="25">
        <f t="shared" si="75"/>
        <v>-4.2033455460000002E-3</v>
      </c>
      <c r="N274" s="25">
        <f t="shared" si="76"/>
        <v>1020.7573998518337</v>
      </c>
      <c r="O274" s="121">
        <f t="shared" si="79"/>
        <v>1.0207303610852156</v>
      </c>
      <c r="P274" s="26">
        <f t="shared" si="77"/>
        <v>10.322510082447559</v>
      </c>
      <c r="Q274" s="120">
        <f t="shared" si="80"/>
        <v>10.322169403472314</v>
      </c>
      <c r="R274" s="4">
        <f t="shared" si="81"/>
        <v>20.084700881013092</v>
      </c>
      <c r="S274" s="50">
        <f t="shared" si="78"/>
        <v>19.997999999999998</v>
      </c>
      <c r="T274" s="17"/>
      <c r="U274" s="18"/>
      <c r="V274" s="18"/>
      <c r="W274" s="18"/>
      <c r="X274" s="9"/>
      <c r="Y274" s="9"/>
      <c r="Z274" s="9"/>
      <c r="AA274" s="19"/>
      <c r="AB274" s="20"/>
    </row>
    <row r="275" spans="1:28" s="15" customFormat="1" x14ac:dyDescent="0.2">
      <c r="A275" s="49">
        <v>249</v>
      </c>
      <c r="B275" s="22" t="s">
        <v>30</v>
      </c>
      <c r="C275" s="22" t="s">
        <v>34</v>
      </c>
      <c r="D275" s="22" t="s">
        <v>28</v>
      </c>
      <c r="E275" s="23">
        <v>43026</v>
      </c>
      <c r="F275" s="22">
        <v>24.9</v>
      </c>
      <c r="G275" s="22">
        <v>31.5</v>
      </c>
      <c r="H275" s="22">
        <v>17.521999999999998</v>
      </c>
      <c r="I275" s="24">
        <v>2.5720000000000001</v>
      </c>
      <c r="J275" s="22">
        <f t="shared" si="82"/>
        <v>-3.0000000000001137E-3</v>
      </c>
      <c r="K275" s="25">
        <f t="shared" si="73"/>
        <v>997.10069892065189</v>
      </c>
      <c r="L275" s="25">
        <f t="shared" si="74"/>
        <v>0.75937868713470669</v>
      </c>
      <c r="M275" s="25">
        <f t="shared" si="75"/>
        <v>-4.2033455460000002E-3</v>
      </c>
      <c r="N275" s="25">
        <f t="shared" si="76"/>
        <v>1020.7573998518337</v>
      </c>
      <c r="O275" s="121">
        <f t="shared" si="79"/>
        <v>1.0207303610852156</v>
      </c>
      <c r="P275" s="26">
        <f t="shared" si="77"/>
        <v>5.7766527267308794</v>
      </c>
      <c r="Q275" s="120">
        <f t="shared" si="80"/>
        <v>5.7764620769649246</v>
      </c>
      <c r="R275" s="4">
        <f t="shared" si="81"/>
        <v>20.084700881013092</v>
      </c>
      <c r="S275" s="50">
        <f t="shared" si="78"/>
        <v>8.8659999999999997</v>
      </c>
      <c r="T275" s="17"/>
      <c r="U275" s="18"/>
      <c r="V275" s="18"/>
      <c r="W275" s="18"/>
      <c r="X275" s="9"/>
      <c r="Y275" s="9"/>
      <c r="Z275" s="9"/>
      <c r="AA275" s="19"/>
      <c r="AB275" s="20"/>
    </row>
    <row r="276" spans="1:28" s="15" customFormat="1" x14ac:dyDescent="0.2">
      <c r="A276" s="49">
        <v>164</v>
      </c>
      <c r="B276" s="22" t="s">
        <v>31</v>
      </c>
      <c r="C276" s="22" t="s">
        <v>34</v>
      </c>
      <c r="D276" s="22" t="s">
        <v>28</v>
      </c>
      <c r="E276" s="23">
        <v>43026</v>
      </c>
      <c r="F276" s="22">
        <v>24.9</v>
      </c>
      <c r="G276" s="22">
        <v>31.5</v>
      </c>
      <c r="H276" s="22">
        <v>17.521999999999998</v>
      </c>
      <c r="I276" s="24">
        <v>1.7949999999999999</v>
      </c>
      <c r="J276" s="22">
        <f t="shared" si="82"/>
        <v>-2.0000000000000018E-3</v>
      </c>
      <c r="K276" s="25">
        <f t="shared" si="73"/>
        <v>997.10069892065189</v>
      </c>
      <c r="L276" s="25">
        <f t="shared" si="74"/>
        <v>0.75937868713470669</v>
      </c>
      <c r="M276" s="25">
        <f t="shared" si="75"/>
        <v>-4.2033455460000002E-3</v>
      </c>
      <c r="N276" s="25">
        <f t="shared" si="76"/>
        <v>1020.7573998518337</v>
      </c>
      <c r="O276" s="121">
        <f t="shared" si="79"/>
        <v>1.0207303610852156</v>
      </c>
      <c r="P276" s="26">
        <f t="shared" si="77"/>
        <v>4.0315286331578255</v>
      </c>
      <c r="Q276" s="120">
        <f t="shared" si="80"/>
        <v>4.0313955785972162</v>
      </c>
      <c r="R276" s="4">
        <f t="shared" si="81"/>
        <v>20.084700881013092</v>
      </c>
      <c r="S276" s="50">
        <f t="shared" si="78"/>
        <v>4.5924999999999985</v>
      </c>
      <c r="T276" s="17"/>
      <c r="U276" s="18"/>
      <c r="V276" s="18"/>
      <c r="W276" s="18"/>
      <c r="X276" s="9"/>
      <c r="Y276" s="9"/>
      <c r="Z276" s="9"/>
      <c r="AA276" s="19"/>
      <c r="AB276" s="20"/>
    </row>
    <row r="277" spans="1:28" s="15" customFormat="1" x14ac:dyDescent="0.2">
      <c r="A277" s="49">
        <v>170</v>
      </c>
      <c r="B277" s="22" t="s">
        <v>31</v>
      </c>
      <c r="C277" s="22" t="s">
        <v>34</v>
      </c>
      <c r="D277" s="22" t="s">
        <v>28</v>
      </c>
      <c r="E277" s="23">
        <v>43026</v>
      </c>
      <c r="F277" s="22">
        <v>24.9</v>
      </c>
      <c r="G277" s="22">
        <v>31.5</v>
      </c>
      <c r="H277" s="22">
        <v>17.521999999999998</v>
      </c>
      <c r="I277" s="24">
        <v>3.9140000000000001</v>
      </c>
      <c r="J277" s="22">
        <f t="shared" si="82"/>
        <v>-2.9999999999996696E-3</v>
      </c>
      <c r="K277" s="25">
        <f t="shared" si="73"/>
        <v>997.10069892065189</v>
      </c>
      <c r="L277" s="25">
        <f t="shared" si="74"/>
        <v>0.75937868713470669</v>
      </c>
      <c r="M277" s="25">
        <f t="shared" si="75"/>
        <v>-4.2033455460000002E-3</v>
      </c>
      <c r="N277" s="25">
        <f t="shared" si="76"/>
        <v>1020.7573998518337</v>
      </c>
      <c r="O277" s="121">
        <f t="shared" si="79"/>
        <v>1.0207303610852156</v>
      </c>
      <c r="P277" s="26">
        <f t="shared" si="77"/>
        <v>8.790753799543026</v>
      </c>
      <c r="Q277" s="120">
        <f t="shared" si="80"/>
        <v>8.7904636738883024</v>
      </c>
      <c r="R277" s="4">
        <f t="shared" si="81"/>
        <v>20.084700881013092</v>
      </c>
      <c r="S277" s="50">
        <f t="shared" si="78"/>
        <v>16.247</v>
      </c>
      <c r="T277" s="17"/>
      <c r="U277" s="18"/>
      <c r="V277" s="18"/>
      <c r="W277" s="18"/>
      <c r="X277" s="9"/>
      <c r="Y277" s="9"/>
      <c r="Z277" s="9"/>
      <c r="AA277" s="19"/>
      <c r="AB277" s="20"/>
    </row>
    <row r="278" spans="1:28" s="15" customFormat="1" x14ac:dyDescent="0.2">
      <c r="A278" s="49">
        <v>262</v>
      </c>
      <c r="B278" s="22" t="s">
        <v>31</v>
      </c>
      <c r="C278" s="22" t="s">
        <v>34</v>
      </c>
      <c r="D278" s="22" t="s">
        <v>28</v>
      </c>
      <c r="E278" s="23">
        <v>43026</v>
      </c>
      <c r="F278" s="22">
        <v>24.9</v>
      </c>
      <c r="G278" s="22">
        <v>31.5</v>
      </c>
      <c r="H278" s="22">
        <v>17.521999999999998</v>
      </c>
      <c r="I278" s="24">
        <v>4.08</v>
      </c>
      <c r="J278" s="22">
        <f t="shared" si="82"/>
        <v>-8.0000000000000071E-3</v>
      </c>
      <c r="K278" s="25">
        <f t="shared" si="73"/>
        <v>997.10069892065189</v>
      </c>
      <c r="L278" s="25">
        <f t="shared" si="74"/>
        <v>0.75937868713470669</v>
      </c>
      <c r="M278" s="25">
        <f t="shared" si="75"/>
        <v>-4.2033455460000002E-3</v>
      </c>
      <c r="N278" s="25">
        <f t="shared" si="76"/>
        <v>1020.7573998518337</v>
      </c>
      <c r="O278" s="121">
        <f t="shared" si="79"/>
        <v>1.0207303610852156</v>
      </c>
      <c r="P278" s="26">
        <f t="shared" si="77"/>
        <v>9.1635859739743335</v>
      </c>
      <c r="Q278" s="120">
        <f t="shared" si="80"/>
        <v>9.1632835435524473</v>
      </c>
      <c r="R278" s="4">
        <f t="shared" si="81"/>
        <v>20.084700881013092</v>
      </c>
      <c r="S278" s="50">
        <f t="shared" si="78"/>
        <v>17.16</v>
      </c>
      <c r="T278" s="17"/>
      <c r="U278" s="18"/>
      <c r="V278" s="18"/>
      <c r="W278" s="18"/>
      <c r="X278" s="9"/>
      <c r="Y278" s="9"/>
      <c r="Z278" s="9"/>
      <c r="AA278" s="19"/>
      <c r="AB278" s="20"/>
    </row>
    <row r="279" spans="1:28" s="15" customFormat="1" x14ac:dyDescent="0.2">
      <c r="A279" s="49">
        <v>268</v>
      </c>
      <c r="B279" s="22" t="s">
        <v>31</v>
      </c>
      <c r="C279" s="22" t="s">
        <v>34</v>
      </c>
      <c r="D279" s="22" t="s">
        <v>28</v>
      </c>
      <c r="E279" s="23">
        <v>43026</v>
      </c>
      <c r="F279" s="22">
        <v>24.9</v>
      </c>
      <c r="G279" s="22">
        <v>31.5</v>
      </c>
      <c r="H279" s="22">
        <v>17.521999999999998</v>
      </c>
      <c r="I279" s="24">
        <v>8.6470000000000002</v>
      </c>
      <c r="J279" s="22">
        <f t="shared" si="82"/>
        <v>-6.0000000000002274E-3</v>
      </c>
      <c r="K279" s="25">
        <f t="shared" si="73"/>
        <v>997.10069892065189</v>
      </c>
      <c r="L279" s="25">
        <f t="shared" si="74"/>
        <v>0.75937868713470669</v>
      </c>
      <c r="M279" s="25">
        <f t="shared" si="75"/>
        <v>-4.2033455460000002E-3</v>
      </c>
      <c r="N279" s="25">
        <f t="shared" si="76"/>
        <v>1020.7573998518337</v>
      </c>
      <c r="O279" s="121">
        <f t="shared" si="79"/>
        <v>1.0207303610852156</v>
      </c>
      <c r="P279" s="26">
        <f t="shared" si="77"/>
        <v>19.420962724744133</v>
      </c>
      <c r="Q279" s="120">
        <f t="shared" si="80"/>
        <v>19.420321764975</v>
      </c>
      <c r="R279" s="4">
        <f t="shared" si="81"/>
        <v>20.084700881013092</v>
      </c>
      <c r="S279" s="50">
        <f t="shared" si="78"/>
        <v>42.278500000000001</v>
      </c>
      <c r="T279" s="17"/>
      <c r="U279" s="18"/>
      <c r="V279" s="18"/>
      <c r="W279" s="18"/>
      <c r="X279" s="9"/>
      <c r="Y279" s="9"/>
      <c r="Z279" s="9"/>
      <c r="AA279" s="19"/>
      <c r="AB279" s="20"/>
    </row>
    <row r="280" spans="1:28" s="15" customFormat="1" x14ac:dyDescent="0.2">
      <c r="A280" s="49">
        <v>274</v>
      </c>
      <c r="B280" s="22" t="s">
        <v>31</v>
      </c>
      <c r="C280" s="22" t="s">
        <v>34</v>
      </c>
      <c r="D280" s="22" t="s">
        <v>28</v>
      </c>
      <c r="E280" s="23">
        <v>43026</v>
      </c>
      <c r="F280" s="22">
        <v>24.9</v>
      </c>
      <c r="G280" s="22">
        <v>31.5</v>
      </c>
      <c r="H280" s="22">
        <v>17.521999999999998</v>
      </c>
      <c r="I280" s="24">
        <v>1.885</v>
      </c>
      <c r="J280" s="22">
        <f t="shared" si="82"/>
        <v>-2.9999999999998916E-3</v>
      </c>
      <c r="K280" s="25">
        <f t="shared" si="73"/>
        <v>997.10069892065189</v>
      </c>
      <c r="L280" s="25">
        <f t="shared" si="74"/>
        <v>0.75937868713470669</v>
      </c>
      <c r="M280" s="25">
        <f t="shared" si="75"/>
        <v>-4.2033455460000002E-3</v>
      </c>
      <c r="N280" s="25">
        <f t="shared" si="76"/>
        <v>1020.7573998518337</v>
      </c>
      <c r="O280" s="121">
        <f t="shared" si="79"/>
        <v>1.0207303610852156</v>
      </c>
      <c r="P280" s="26">
        <f t="shared" si="77"/>
        <v>4.2336665590543188</v>
      </c>
      <c r="Q280" s="120">
        <f t="shared" si="80"/>
        <v>4.2335268332344027</v>
      </c>
      <c r="R280" s="4">
        <f t="shared" si="81"/>
        <v>20.084700881013092</v>
      </c>
      <c r="S280" s="50">
        <f t="shared" si="78"/>
        <v>5.0874999999999995</v>
      </c>
      <c r="T280" s="17"/>
      <c r="U280" s="18"/>
      <c r="V280" s="18"/>
      <c r="W280" s="18"/>
      <c r="X280" s="9"/>
      <c r="Y280" s="9"/>
      <c r="Z280" s="9"/>
      <c r="AA280" s="19"/>
      <c r="AB280" s="20"/>
    </row>
    <row r="281" spans="1:28" s="15" customFormat="1" x14ac:dyDescent="0.2">
      <c r="A281" s="49">
        <v>106</v>
      </c>
      <c r="B281" s="22" t="s">
        <v>32</v>
      </c>
      <c r="C281" s="22" t="s">
        <v>34</v>
      </c>
      <c r="D281" s="22" t="s">
        <v>28</v>
      </c>
      <c r="E281" s="23">
        <v>43026</v>
      </c>
      <c r="F281" s="22">
        <v>24.9</v>
      </c>
      <c r="G281" s="22">
        <v>31.5</v>
      </c>
      <c r="H281" s="22">
        <v>17.521999999999998</v>
      </c>
      <c r="I281" s="24">
        <v>2.677</v>
      </c>
      <c r="J281" s="22">
        <f t="shared" si="82"/>
        <v>-0.18299999999999983</v>
      </c>
      <c r="K281" s="25">
        <f t="shared" si="73"/>
        <v>997.10069892065189</v>
      </c>
      <c r="L281" s="25">
        <f t="shared" si="74"/>
        <v>0.75937868713470669</v>
      </c>
      <c r="M281" s="25">
        <f t="shared" si="75"/>
        <v>-4.2033455460000002E-3</v>
      </c>
      <c r="N281" s="25">
        <f t="shared" si="76"/>
        <v>1020.7573998518337</v>
      </c>
      <c r="O281" s="121">
        <f t="shared" si="79"/>
        <v>1.0207303610852156</v>
      </c>
      <c r="P281" s="26">
        <f t="shared" si="77"/>
        <v>6.0124803069434538</v>
      </c>
      <c r="Q281" s="120">
        <f t="shared" si="80"/>
        <v>6.0122818740416424</v>
      </c>
      <c r="R281" s="4">
        <f t="shared" si="81"/>
        <v>20.084700881013092</v>
      </c>
      <c r="S281" s="50">
        <f t="shared" si="78"/>
        <v>9.4435000000000002</v>
      </c>
      <c r="T281" s="17"/>
      <c r="U281" s="18"/>
      <c r="V281" s="18"/>
      <c r="W281" s="18"/>
      <c r="X281" s="9"/>
      <c r="Y281" s="9"/>
      <c r="Z281" s="9"/>
      <c r="AA281" s="19"/>
      <c r="AB281" s="20"/>
    </row>
    <row r="282" spans="1:28" s="15" customFormat="1" x14ac:dyDescent="0.2">
      <c r="A282" s="49">
        <v>206</v>
      </c>
      <c r="B282" s="22" t="s">
        <v>32</v>
      </c>
      <c r="C282" s="22" t="s">
        <v>34</v>
      </c>
      <c r="D282" s="22" t="s">
        <v>28</v>
      </c>
      <c r="E282" s="23">
        <v>43026</v>
      </c>
      <c r="F282" s="22">
        <v>24.9</v>
      </c>
      <c r="G282" s="22">
        <v>31.5</v>
      </c>
      <c r="H282" s="22">
        <v>17.521999999999998</v>
      </c>
      <c r="I282" s="24">
        <v>2.0230000000000001</v>
      </c>
      <c r="J282" s="22">
        <f t="shared" si="82"/>
        <v>-2.9999999999996696E-3</v>
      </c>
      <c r="K282" s="25">
        <f t="shared" si="73"/>
        <v>997.10069892065189</v>
      </c>
      <c r="L282" s="25">
        <f t="shared" si="74"/>
        <v>0.75937868713470669</v>
      </c>
      <c r="M282" s="25">
        <f t="shared" si="75"/>
        <v>-4.2033455460000002E-3</v>
      </c>
      <c r="N282" s="25">
        <f t="shared" si="76"/>
        <v>1020.7573998518337</v>
      </c>
      <c r="O282" s="121">
        <f t="shared" si="79"/>
        <v>1.0207303610852156</v>
      </c>
      <c r="P282" s="26">
        <f t="shared" si="77"/>
        <v>4.5436113787622743</v>
      </c>
      <c r="Q282" s="120">
        <f t="shared" si="80"/>
        <v>4.5434614236780879</v>
      </c>
      <c r="R282" s="4">
        <f t="shared" si="81"/>
        <v>20.084700881013092</v>
      </c>
      <c r="S282" s="50">
        <f t="shared" si="78"/>
        <v>5.8464999999999998</v>
      </c>
      <c r="T282" s="17"/>
      <c r="U282" s="18"/>
      <c r="V282" s="18"/>
      <c r="W282" s="18"/>
      <c r="X282" s="9"/>
      <c r="Y282" s="9"/>
      <c r="Z282" s="9"/>
      <c r="AA282" s="19"/>
      <c r="AB282" s="20"/>
    </row>
    <row r="283" spans="1:28" s="15" customFormat="1" x14ac:dyDescent="0.2">
      <c r="A283" s="49">
        <v>144</v>
      </c>
      <c r="B283" s="22" t="s">
        <v>33</v>
      </c>
      <c r="C283" s="22" t="s">
        <v>34</v>
      </c>
      <c r="D283" s="22" t="s">
        <v>28</v>
      </c>
      <c r="E283" s="23">
        <v>43026</v>
      </c>
      <c r="F283" s="22">
        <v>24.9</v>
      </c>
      <c r="G283" s="22">
        <v>31.5</v>
      </c>
      <c r="H283" s="22">
        <v>17.521999999999998</v>
      </c>
      <c r="I283" s="24">
        <v>4.1500000000000004</v>
      </c>
      <c r="J283" s="22">
        <f t="shared" si="82"/>
        <v>1.000000000000334E-3</v>
      </c>
      <c r="K283" s="25">
        <f t="shared" si="73"/>
        <v>997.10069892065189</v>
      </c>
      <c r="L283" s="25">
        <f t="shared" si="74"/>
        <v>0.75937868713470669</v>
      </c>
      <c r="M283" s="25">
        <f t="shared" si="75"/>
        <v>-4.2033455460000002E-3</v>
      </c>
      <c r="N283" s="25">
        <f t="shared" si="76"/>
        <v>1020.7573998518337</v>
      </c>
      <c r="O283" s="121">
        <f t="shared" si="79"/>
        <v>1.0207303610852156</v>
      </c>
      <c r="P283" s="26">
        <f t="shared" si="77"/>
        <v>9.3208043607827182</v>
      </c>
      <c r="Q283" s="120">
        <f t="shared" si="80"/>
        <v>9.3204967416035913</v>
      </c>
      <c r="R283" s="4">
        <f t="shared" si="81"/>
        <v>20.084700881013092</v>
      </c>
      <c r="S283" s="50">
        <f t="shared" si="78"/>
        <v>17.545000000000002</v>
      </c>
      <c r="T283" s="17"/>
      <c r="U283" s="18"/>
      <c r="V283" s="18"/>
      <c r="W283" s="18"/>
      <c r="X283" s="9"/>
      <c r="Y283" s="9"/>
      <c r="Z283" s="9"/>
      <c r="AA283" s="19"/>
      <c r="AB283" s="20"/>
    </row>
    <row r="284" spans="1:28" s="15" customFormat="1" x14ac:dyDescent="0.2">
      <c r="A284" s="49">
        <v>178</v>
      </c>
      <c r="B284" s="22" t="s">
        <v>26</v>
      </c>
      <c r="C284" s="22" t="s">
        <v>36</v>
      </c>
      <c r="D284" s="22" t="s">
        <v>28</v>
      </c>
      <c r="E284" s="23">
        <v>43026</v>
      </c>
      <c r="F284" s="22">
        <v>24.6</v>
      </c>
      <c r="G284" s="22">
        <v>31.5</v>
      </c>
      <c r="H284" s="22">
        <v>17.518999999999998</v>
      </c>
      <c r="I284" s="24">
        <v>4.6180000000000003</v>
      </c>
      <c r="J284" s="22">
        <f t="shared" si="82"/>
        <v>4.0000000000004476E-3</v>
      </c>
      <c r="K284" s="25">
        <f t="shared" si="73"/>
        <v>997.17686985458295</v>
      </c>
      <c r="L284" s="25">
        <f t="shared" si="74"/>
        <v>0.75982754904178806</v>
      </c>
      <c r="M284" s="25">
        <f t="shared" si="75"/>
        <v>-4.2094557359999996E-3</v>
      </c>
      <c r="N284" s="25">
        <f t="shared" si="76"/>
        <v>1020.8466296951136</v>
      </c>
      <c r="O284" s="121">
        <f t="shared" si="79"/>
        <v>1.0208195668346063</v>
      </c>
      <c r="P284" s="26">
        <f t="shared" si="77"/>
        <v>10.37305138210858</v>
      </c>
      <c r="Q284" s="120">
        <f t="shared" si="80"/>
        <v>10.372708692719007</v>
      </c>
      <c r="R284" s="4">
        <f t="shared" si="81"/>
        <v>20.081518855327491</v>
      </c>
      <c r="S284" s="50">
        <f t="shared" si="78"/>
        <v>20.119</v>
      </c>
      <c r="T284" s="17"/>
      <c r="U284" s="18"/>
      <c r="V284" s="18"/>
      <c r="W284" s="18"/>
      <c r="X284" s="9"/>
      <c r="Y284" s="9"/>
      <c r="Z284" s="9"/>
      <c r="AA284" s="19"/>
      <c r="AB284" s="20"/>
    </row>
    <row r="285" spans="1:28" s="15" customFormat="1" x14ac:dyDescent="0.2">
      <c r="A285" s="49">
        <v>184</v>
      </c>
      <c r="B285" s="22" t="s">
        <v>26</v>
      </c>
      <c r="C285" s="22" t="s">
        <v>36</v>
      </c>
      <c r="D285" s="22" t="s">
        <v>28</v>
      </c>
      <c r="E285" s="23">
        <v>43026</v>
      </c>
      <c r="F285" s="22">
        <v>24.6</v>
      </c>
      <c r="G285" s="22">
        <v>31.5</v>
      </c>
      <c r="H285" s="22">
        <v>17.518999999999998</v>
      </c>
      <c r="I285" s="24">
        <v>2.6110000000000002</v>
      </c>
      <c r="J285" s="22">
        <f t="shared" si="82"/>
        <v>-1.9999999999997797E-3</v>
      </c>
      <c r="K285" s="25">
        <f t="shared" si="73"/>
        <v>997.17686985458295</v>
      </c>
      <c r="L285" s="25">
        <f t="shared" si="74"/>
        <v>0.75982754904178806</v>
      </c>
      <c r="M285" s="25">
        <f t="shared" si="75"/>
        <v>-4.2094557359999996E-3</v>
      </c>
      <c r="N285" s="25">
        <f t="shared" si="76"/>
        <v>1020.8466296951136</v>
      </c>
      <c r="O285" s="121">
        <f t="shared" si="79"/>
        <v>1.0208195668346063</v>
      </c>
      <c r="P285" s="26">
        <f t="shared" si="77"/>
        <v>5.8648846164325468</v>
      </c>
      <c r="Q285" s="120">
        <f t="shared" si="80"/>
        <v>5.8646908611280484</v>
      </c>
      <c r="R285" s="4">
        <f t="shared" si="81"/>
        <v>20.081518855327491</v>
      </c>
      <c r="S285" s="50">
        <f t="shared" si="78"/>
        <v>9.0805000000000007</v>
      </c>
      <c r="T285" s="17"/>
      <c r="U285" s="18"/>
      <c r="V285" s="18"/>
      <c r="W285" s="18"/>
      <c r="X285" s="9"/>
      <c r="Y285" s="9"/>
      <c r="Z285" s="9"/>
      <c r="AA285" s="19"/>
      <c r="AB285" s="20"/>
    </row>
    <row r="286" spans="1:28" s="15" customFormat="1" x14ac:dyDescent="0.2">
      <c r="A286" s="49">
        <v>276</v>
      </c>
      <c r="B286" s="22" t="s">
        <v>26</v>
      </c>
      <c r="C286" s="22" t="s">
        <v>36</v>
      </c>
      <c r="D286" s="22" t="s">
        <v>28</v>
      </c>
      <c r="E286" s="23">
        <v>43026</v>
      </c>
      <c r="F286" s="22">
        <v>24.6</v>
      </c>
      <c r="G286" s="22">
        <v>31.5</v>
      </c>
      <c r="H286" s="22">
        <v>17.518999999999998</v>
      </c>
      <c r="I286" s="24">
        <v>3.91</v>
      </c>
      <c r="J286" s="22">
        <f t="shared" si="82"/>
        <v>2.0000000000002238E-3</v>
      </c>
      <c r="K286" s="25">
        <f t="shared" si="73"/>
        <v>997.17686985458295</v>
      </c>
      <c r="L286" s="25">
        <f t="shared" si="74"/>
        <v>0.75982754904178806</v>
      </c>
      <c r="M286" s="25">
        <f t="shared" si="75"/>
        <v>-4.2094557359999996E-3</v>
      </c>
      <c r="N286" s="25">
        <f t="shared" si="76"/>
        <v>1020.8466296951136</v>
      </c>
      <c r="O286" s="121">
        <f t="shared" si="79"/>
        <v>1.0208195668346063</v>
      </c>
      <c r="P286" s="26">
        <f t="shared" si="77"/>
        <v>8.7827264842019357</v>
      </c>
      <c r="Q286" s="120">
        <f t="shared" si="80"/>
        <v>8.7824363335927487</v>
      </c>
      <c r="R286" s="4">
        <f t="shared" si="81"/>
        <v>20.081518855327491</v>
      </c>
      <c r="S286" s="50">
        <f t="shared" si="78"/>
        <v>16.225000000000001</v>
      </c>
      <c r="T286" s="17"/>
      <c r="U286" s="18"/>
      <c r="V286" s="18"/>
      <c r="W286" s="18"/>
      <c r="X286" s="9"/>
      <c r="Y286" s="9"/>
      <c r="Z286" s="9"/>
      <c r="AA286" s="19"/>
      <c r="AB286" s="20"/>
    </row>
    <row r="287" spans="1:28" s="15" customFormat="1" x14ac:dyDescent="0.2">
      <c r="A287" s="49">
        <v>283</v>
      </c>
      <c r="B287" s="22" t="s">
        <v>26</v>
      </c>
      <c r="C287" s="22" t="s">
        <v>36</v>
      </c>
      <c r="D287" s="22" t="s">
        <v>28</v>
      </c>
      <c r="E287" s="23">
        <v>43026</v>
      </c>
      <c r="F287" s="22">
        <v>24.6</v>
      </c>
      <c r="G287" s="22">
        <v>31.5</v>
      </c>
      <c r="H287" s="22">
        <v>17.518999999999998</v>
      </c>
      <c r="I287" s="24">
        <v>4.18</v>
      </c>
      <c r="J287" s="22">
        <f t="shared" si="82"/>
        <v>-4.9999999999998934E-3</v>
      </c>
      <c r="K287" s="25">
        <f t="shared" si="73"/>
        <v>997.17686985458295</v>
      </c>
      <c r="L287" s="25">
        <f t="shared" si="74"/>
        <v>0.75982754904178806</v>
      </c>
      <c r="M287" s="25">
        <f t="shared" si="75"/>
        <v>-4.2094557359999996E-3</v>
      </c>
      <c r="N287" s="25">
        <f t="shared" si="76"/>
        <v>1020.8466296951136</v>
      </c>
      <c r="O287" s="121">
        <f t="shared" si="79"/>
        <v>1.0208195668346063</v>
      </c>
      <c r="P287" s="26">
        <f t="shared" si="77"/>
        <v>9.3892063181493839</v>
      </c>
      <c r="Q287" s="120">
        <f t="shared" si="80"/>
        <v>9.3888961315646267</v>
      </c>
      <c r="R287" s="4">
        <f t="shared" si="81"/>
        <v>20.081518855327491</v>
      </c>
      <c r="S287" s="50">
        <f t="shared" si="78"/>
        <v>17.709999999999997</v>
      </c>
      <c r="T287" s="17"/>
      <c r="U287" s="18"/>
      <c r="V287" s="18"/>
      <c r="W287" s="18"/>
      <c r="X287" s="9"/>
      <c r="Y287" s="9"/>
      <c r="Z287" s="9"/>
      <c r="AA287" s="19"/>
      <c r="AB287" s="20"/>
    </row>
    <row r="288" spans="1:28" s="15" customFormat="1" x14ac:dyDescent="0.2">
      <c r="A288" s="49">
        <v>289</v>
      </c>
      <c r="B288" s="22" t="s">
        <v>26</v>
      </c>
      <c r="C288" s="22" t="s">
        <v>36</v>
      </c>
      <c r="D288" s="22" t="s">
        <v>28</v>
      </c>
      <c r="E288" s="23">
        <v>43026</v>
      </c>
      <c r="F288" s="22">
        <v>24.6</v>
      </c>
      <c r="G288" s="22">
        <v>31.5</v>
      </c>
      <c r="H288" s="22">
        <v>17.518999999999998</v>
      </c>
      <c r="I288" s="24">
        <v>4.1050000000000004</v>
      </c>
      <c r="J288" s="22">
        <f t="shared" si="82"/>
        <v>-3.9999999999995595E-3</v>
      </c>
      <c r="K288" s="25">
        <f t="shared" si="73"/>
        <v>997.17686985458295</v>
      </c>
      <c r="L288" s="25">
        <f t="shared" si="74"/>
        <v>0.75982754904178806</v>
      </c>
      <c r="M288" s="25">
        <f t="shared" si="75"/>
        <v>-4.2094557359999996E-3</v>
      </c>
      <c r="N288" s="25">
        <f t="shared" si="76"/>
        <v>1020.8466296951136</v>
      </c>
      <c r="O288" s="121">
        <f t="shared" si="79"/>
        <v>1.0208195668346063</v>
      </c>
      <c r="P288" s="26">
        <f t="shared" si="77"/>
        <v>9.2207396976084279</v>
      </c>
      <c r="Q288" s="120">
        <f t="shared" si="80"/>
        <v>9.2204350765724392</v>
      </c>
      <c r="R288" s="4">
        <f t="shared" si="81"/>
        <v>20.081518855327491</v>
      </c>
      <c r="S288" s="50">
        <f t="shared" si="78"/>
        <v>17.297499999999999</v>
      </c>
      <c r="T288" s="17"/>
      <c r="U288" s="18"/>
      <c r="V288" s="18"/>
      <c r="W288" s="18"/>
      <c r="X288" s="9"/>
      <c r="Y288" s="9"/>
      <c r="Z288" s="9"/>
      <c r="AA288" s="19"/>
      <c r="AB288" s="20"/>
    </row>
    <row r="289" spans="1:28" s="15" customFormat="1" x14ac:dyDescent="0.2">
      <c r="A289" s="49">
        <v>118</v>
      </c>
      <c r="B289" s="22" t="s">
        <v>29</v>
      </c>
      <c r="C289" s="22" t="s">
        <v>36</v>
      </c>
      <c r="D289" s="22" t="s">
        <v>28</v>
      </c>
      <c r="E289" s="23">
        <v>43026</v>
      </c>
      <c r="F289" s="22">
        <v>24.6</v>
      </c>
      <c r="G289" s="22">
        <v>31.5</v>
      </c>
      <c r="H289" s="22">
        <v>17.518999999999998</v>
      </c>
      <c r="I289" s="24">
        <v>4.3289999999999997</v>
      </c>
      <c r="J289" s="22">
        <f t="shared" si="82"/>
        <v>-4.0000000000004476E-3</v>
      </c>
      <c r="K289" s="25">
        <f t="shared" si="73"/>
        <v>997.17686985458295</v>
      </c>
      <c r="L289" s="25">
        <f t="shared" si="74"/>
        <v>0.75982754904178806</v>
      </c>
      <c r="M289" s="25">
        <f t="shared" si="75"/>
        <v>-4.2094557359999996E-3</v>
      </c>
      <c r="N289" s="25">
        <f t="shared" si="76"/>
        <v>1020.8466296951136</v>
      </c>
      <c r="O289" s="121">
        <f t="shared" si="79"/>
        <v>1.0208195668346063</v>
      </c>
      <c r="P289" s="26">
        <f t="shared" si="77"/>
        <v>9.7238933376240873</v>
      </c>
      <c r="Q289" s="120">
        <f t="shared" si="80"/>
        <v>9.7235720941491071</v>
      </c>
      <c r="R289" s="4">
        <f t="shared" si="81"/>
        <v>20.081518855327491</v>
      </c>
      <c r="S289" s="50">
        <f t="shared" si="78"/>
        <v>18.529499999999999</v>
      </c>
      <c r="T289" s="17"/>
      <c r="U289" s="18"/>
      <c r="V289" s="18"/>
      <c r="W289" s="18"/>
      <c r="X289" s="9"/>
      <c r="Y289" s="9"/>
      <c r="Z289" s="9"/>
      <c r="AA289" s="19"/>
      <c r="AB289" s="20"/>
    </row>
    <row r="290" spans="1:28" s="15" customFormat="1" x14ac:dyDescent="0.2">
      <c r="A290" s="49">
        <v>124</v>
      </c>
      <c r="B290" s="22" t="s">
        <v>29</v>
      </c>
      <c r="C290" s="22" t="s">
        <v>36</v>
      </c>
      <c r="D290" s="22" t="s">
        <v>28</v>
      </c>
      <c r="E290" s="23">
        <v>43026</v>
      </c>
      <c r="F290" s="22">
        <v>24.6</v>
      </c>
      <c r="G290" s="22">
        <v>31.5</v>
      </c>
      <c r="H290" s="22">
        <v>17.518999999999998</v>
      </c>
      <c r="I290" s="24">
        <v>3.3919999999999999</v>
      </c>
      <c r="J290" s="22">
        <f t="shared" si="82"/>
        <v>-2.0000000000002238E-3</v>
      </c>
      <c r="K290" s="25">
        <f t="shared" si="73"/>
        <v>997.17686985458295</v>
      </c>
      <c r="L290" s="25">
        <f t="shared" si="74"/>
        <v>0.75982754904178806</v>
      </c>
      <c r="M290" s="25">
        <f t="shared" si="75"/>
        <v>-4.2094557359999996E-3</v>
      </c>
      <c r="N290" s="25">
        <f t="shared" si="76"/>
        <v>1020.8466296951136</v>
      </c>
      <c r="O290" s="121">
        <f t="shared" si="79"/>
        <v>1.0208195668346063</v>
      </c>
      <c r="P290" s="26">
        <f t="shared" si="77"/>
        <v>7.6191836916657207</v>
      </c>
      <c r="Q290" s="120">
        <f t="shared" si="80"/>
        <v>7.6189319804467015</v>
      </c>
      <c r="R290" s="4">
        <f t="shared" si="81"/>
        <v>20.081518855327491</v>
      </c>
      <c r="S290" s="50">
        <f t="shared" si="78"/>
        <v>13.375999999999998</v>
      </c>
      <c r="T290" s="17"/>
      <c r="U290" s="18"/>
      <c r="V290" s="18"/>
      <c r="W290" s="18"/>
      <c r="X290" s="9"/>
      <c r="Y290" s="9"/>
      <c r="Z290" s="9"/>
      <c r="AA290" s="19"/>
      <c r="AB290" s="20"/>
    </row>
    <row r="291" spans="1:28" s="15" customFormat="1" x14ac:dyDescent="0.2">
      <c r="A291" s="49">
        <v>216</v>
      </c>
      <c r="B291" s="22" t="s">
        <v>29</v>
      </c>
      <c r="C291" s="22" t="s">
        <v>36</v>
      </c>
      <c r="D291" s="22" t="s">
        <v>28</v>
      </c>
      <c r="E291" s="23">
        <v>43026</v>
      </c>
      <c r="F291" s="22">
        <v>24.6</v>
      </c>
      <c r="G291" s="22">
        <v>31.5</v>
      </c>
      <c r="H291" s="22">
        <v>17.518999999999998</v>
      </c>
      <c r="I291" s="24">
        <v>3.7650000000000001</v>
      </c>
      <c r="J291" s="22">
        <f t="shared" si="82"/>
        <v>1.000000000000334E-3</v>
      </c>
      <c r="K291" s="25">
        <f t="shared" si="73"/>
        <v>997.17686985458295</v>
      </c>
      <c r="L291" s="25">
        <f t="shared" si="74"/>
        <v>0.75982754904178806</v>
      </c>
      <c r="M291" s="25">
        <f t="shared" si="75"/>
        <v>-4.2094557359999996E-3</v>
      </c>
      <c r="N291" s="25">
        <f t="shared" si="76"/>
        <v>1020.8466296951136</v>
      </c>
      <c r="O291" s="121">
        <f t="shared" si="79"/>
        <v>1.0208195668346063</v>
      </c>
      <c r="P291" s="26">
        <f t="shared" si="77"/>
        <v>8.4570243511560843</v>
      </c>
      <c r="Q291" s="120">
        <f t="shared" si="80"/>
        <v>8.4567449606078515</v>
      </c>
      <c r="R291" s="4">
        <f t="shared" si="81"/>
        <v>20.081518855327491</v>
      </c>
      <c r="S291" s="50">
        <f t="shared" si="78"/>
        <v>15.427499999999998</v>
      </c>
      <c r="T291" s="17"/>
      <c r="U291" s="18"/>
      <c r="V291" s="18"/>
      <c r="W291" s="18"/>
      <c r="X291" s="9"/>
      <c r="Y291" s="9"/>
      <c r="Z291" s="9"/>
      <c r="AA291" s="19"/>
      <c r="AB291" s="20"/>
    </row>
    <row r="292" spans="1:28" s="15" customFormat="1" x14ac:dyDescent="0.2">
      <c r="A292" s="49">
        <v>222</v>
      </c>
      <c r="B292" s="22" t="s">
        <v>29</v>
      </c>
      <c r="C292" s="22" t="s">
        <v>36</v>
      </c>
      <c r="D292" s="22" t="s">
        <v>28</v>
      </c>
      <c r="E292" s="23">
        <v>43026</v>
      </c>
      <c r="F292" s="22">
        <v>24.6</v>
      </c>
      <c r="G292" s="22">
        <v>31.5</v>
      </c>
      <c r="H292" s="22">
        <v>17.518999999999998</v>
      </c>
      <c r="I292" s="24">
        <v>1.923</v>
      </c>
      <c r="J292" s="22">
        <f t="shared" si="82"/>
        <v>-2.0000000000000018E-3</v>
      </c>
      <c r="K292" s="25">
        <f t="shared" si="73"/>
        <v>997.17686985458295</v>
      </c>
      <c r="L292" s="25">
        <f t="shared" si="74"/>
        <v>0.75982754904178806</v>
      </c>
      <c r="M292" s="25">
        <f t="shared" si="75"/>
        <v>-4.2094557359999996E-3</v>
      </c>
      <c r="N292" s="25">
        <f t="shared" si="76"/>
        <v>1020.8466296951136</v>
      </c>
      <c r="O292" s="121">
        <f t="shared" si="79"/>
        <v>1.0208195668346063</v>
      </c>
      <c r="P292" s="26">
        <f t="shared" si="77"/>
        <v>4.3194841506701591</v>
      </c>
      <c r="Q292" s="120">
        <f t="shared" si="80"/>
        <v>4.3193414499997074</v>
      </c>
      <c r="R292" s="4">
        <f t="shared" si="81"/>
        <v>20.081518855327491</v>
      </c>
      <c r="S292" s="50">
        <f t="shared" si="78"/>
        <v>5.2964999999999991</v>
      </c>
      <c r="T292" s="17"/>
      <c r="U292" s="18"/>
      <c r="V292" s="18"/>
      <c r="W292" s="18"/>
      <c r="X292" s="9"/>
      <c r="Y292" s="9"/>
      <c r="Z292" s="9"/>
      <c r="AA292" s="19"/>
      <c r="AB292" s="20"/>
    </row>
    <row r="293" spans="1:28" s="15" customFormat="1" x14ac:dyDescent="0.2">
      <c r="A293" s="49">
        <v>228</v>
      </c>
      <c r="B293" s="22" t="s">
        <v>29</v>
      </c>
      <c r="C293" s="22" t="s">
        <v>36</v>
      </c>
      <c r="D293" s="22" t="s">
        <v>28</v>
      </c>
      <c r="E293" s="23">
        <v>43026</v>
      </c>
      <c r="F293" s="22">
        <v>24.6</v>
      </c>
      <c r="G293" s="22">
        <v>31.5</v>
      </c>
      <c r="H293" s="22">
        <v>17.518999999999998</v>
      </c>
      <c r="I293" s="24">
        <v>2.7269999999999999</v>
      </c>
      <c r="J293" s="22">
        <f t="shared" si="82"/>
        <v>-2.0000000000002238E-3</v>
      </c>
      <c r="K293" s="25">
        <f t="shared" si="73"/>
        <v>997.17686985458295</v>
      </c>
      <c r="L293" s="25">
        <f t="shared" si="74"/>
        <v>0.75982754904178806</v>
      </c>
      <c r="M293" s="25">
        <f t="shared" si="75"/>
        <v>-4.2094557359999996E-3</v>
      </c>
      <c r="N293" s="25">
        <f t="shared" si="76"/>
        <v>1020.8466296951136</v>
      </c>
      <c r="O293" s="121">
        <f t="shared" si="79"/>
        <v>1.0208195668346063</v>
      </c>
      <c r="P293" s="26">
        <f t="shared" si="77"/>
        <v>6.1254463228692275</v>
      </c>
      <c r="Q293" s="120">
        <f t="shared" si="80"/>
        <v>6.1252439595159656</v>
      </c>
      <c r="R293" s="4">
        <f t="shared" si="81"/>
        <v>20.081518855327491</v>
      </c>
      <c r="S293" s="50">
        <f t="shared" si="78"/>
        <v>9.7184999999999988</v>
      </c>
      <c r="T293" s="17"/>
      <c r="U293" s="18"/>
      <c r="V293" s="18"/>
      <c r="W293" s="18"/>
      <c r="X293" s="9"/>
      <c r="Y293" s="9"/>
      <c r="Z293" s="9"/>
      <c r="AA293" s="19"/>
      <c r="AB293" s="20"/>
    </row>
    <row r="294" spans="1:28" s="15" customFormat="1" x14ac:dyDescent="0.2">
      <c r="A294" s="49">
        <v>151</v>
      </c>
      <c r="B294" s="22" t="s">
        <v>30</v>
      </c>
      <c r="C294" s="22" t="s">
        <v>36</v>
      </c>
      <c r="D294" s="22" t="s">
        <v>28</v>
      </c>
      <c r="E294" s="23">
        <v>43026</v>
      </c>
      <c r="F294" s="22">
        <v>24.6</v>
      </c>
      <c r="G294" s="22">
        <v>31.5</v>
      </c>
      <c r="H294" s="22">
        <v>17.518999999999998</v>
      </c>
      <c r="I294" s="24">
        <v>1.5209999999999999</v>
      </c>
      <c r="J294" s="22">
        <f t="shared" si="82"/>
        <v>9.9999999999988987E-4</v>
      </c>
      <c r="K294" s="25">
        <f t="shared" si="73"/>
        <v>997.17686985458295</v>
      </c>
      <c r="L294" s="25">
        <f t="shared" si="74"/>
        <v>0.75982754904178806</v>
      </c>
      <c r="M294" s="25">
        <f t="shared" si="75"/>
        <v>-4.2094557359999996E-3</v>
      </c>
      <c r="N294" s="25">
        <f t="shared" si="76"/>
        <v>1020.8466296951136</v>
      </c>
      <c r="O294" s="121">
        <f t="shared" si="79"/>
        <v>1.0208195668346063</v>
      </c>
      <c r="P294" s="26">
        <f t="shared" si="77"/>
        <v>3.4165030645706249</v>
      </c>
      <c r="Q294" s="120">
        <f t="shared" si="80"/>
        <v>3.4163901952415778</v>
      </c>
      <c r="R294" s="4">
        <f t="shared" si="81"/>
        <v>20.081518855327491</v>
      </c>
      <c r="S294" s="50">
        <f t="shared" si="78"/>
        <v>3.0854999999999988</v>
      </c>
      <c r="T294" s="17"/>
      <c r="U294" s="18"/>
      <c r="V294" s="18"/>
      <c r="W294" s="18"/>
      <c r="X294" s="9"/>
      <c r="Y294" s="9"/>
      <c r="Z294" s="9"/>
      <c r="AA294" s="19"/>
      <c r="AB294" s="20"/>
    </row>
    <row r="295" spans="1:28" s="15" customFormat="1" x14ac:dyDescent="0.2">
      <c r="A295" s="49">
        <v>159</v>
      </c>
      <c r="B295" s="22" t="s">
        <v>30</v>
      </c>
      <c r="C295" s="22" t="s">
        <v>36</v>
      </c>
      <c r="D295" s="22" t="s">
        <v>28</v>
      </c>
      <c r="E295" s="23">
        <v>43026</v>
      </c>
      <c r="F295" s="22">
        <v>24.6</v>
      </c>
      <c r="G295" s="22">
        <v>31.5</v>
      </c>
      <c r="H295" s="22">
        <v>17.518999999999998</v>
      </c>
      <c r="I295" s="24">
        <v>3.798</v>
      </c>
      <c r="J295" s="22">
        <f t="shared" si="82"/>
        <v>-3.0000000000001137E-3</v>
      </c>
      <c r="K295" s="25">
        <f t="shared" si="73"/>
        <v>997.17686985458295</v>
      </c>
      <c r="L295" s="25">
        <f t="shared" si="74"/>
        <v>0.75982754904178806</v>
      </c>
      <c r="M295" s="25">
        <f t="shared" si="75"/>
        <v>-4.2094557359999996E-3</v>
      </c>
      <c r="N295" s="25">
        <f t="shared" si="76"/>
        <v>1020.8466296951136</v>
      </c>
      <c r="O295" s="121">
        <f t="shared" si="79"/>
        <v>1.0208195668346063</v>
      </c>
      <c r="P295" s="26">
        <f t="shared" si="77"/>
        <v>8.5311496641941051</v>
      </c>
      <c r="Q295" s="120">
        <f t="shared" si="80"/>
        <v>8.5308678248044139</v>
      </c>
      <c r="R295" s="4">
        <f t="shared" si="81"/>
        <v>20.081518855327491</v>
      </c>
      <c r="S295" s="50">
        <f t="shared" si="78"/>
        <v>15.608999999999998</v>
      </c>
      <c r="T295" s="17"/>
      <c r="U295" s="18"/>
      <c r="V295" s="18"/>
      <c r="W295" s="18"/>
      <c r="X295" s="9"/>
      <c r="Y295" s="9"/>
      <c r="Z295" s="9"/>
      <c r="AA295" s="19"/>
      <c r="AB295" s="20"/>
    </row>
    <row r="296" spans="1:28" s="15" customFormat="1" x14ac:dyDescent="0.2">
      <c r="A296" s="49">
        <v>250</v>
      </c>
      <c r="B296" s="22" t="s">
        <v>30</v>
      </c>
      <c r="C296" s="22" t="s">
        <v>36</v>
      </c>
      <c r="D296" s="22" t="s">
        <v>28</v>
      </c>
      <c r="E296" s="23">
        <v>43026</v>
      </c>
      <c r="F296" s="22">
        <v>24.6</v>
      </c>
      <c r="G296" s="22">
        <v>31.5</v>
      </c>
      <c r="H296" s="22">
        <v>17.518999999999998</v>
      </c>
      <c r="I296" s="24">
        <v>3.762</v>
      </c>
      <c r="J296" s="22">
        <f t="shared" si="82"/>
        <v>-9.9999999999988987E-4</v>
      </c>
      <c r="K296" s="25">
        <f t="shared" si="73"/>
        <v>997.17686985458295</v>
      </c>
      <c r="L296" s="25">
        <f t="shared" si="74"/>
        <v>0.75982754904178806</v>
      </c>
      <c r="M296" s="25">
        <f t="shared" si="75"/>
        <v>-4.2094557359999996E-3</v>
      </c>
      <c r="N296" s="25">
        <f t="shared" si="76"/>
        <v>1020.8466296951136</v>
      </c>
      <c r="O296" s="121">
        <f t="shared" si="79"/>
        <v>1.0208195668346063</v>
      </c>
      <c r="P296" s="26">
        <f t="shared" si="77"/>
        <v>8.4502856863344462</v>
      </c>
      <c r="Q296" s="120">
        <f t="shared" si="80"/>
        <v>8.4500065184081645</v>
      </c>
      <c r="R296" s="4">
        <f t="shared" si="81"/>
        <v>20.081518855327491</v>
      </c>
      <c r="S296" s="50">
        <f t="shared" si="78"/>
        <v>15.410999999999998</v>
      </c>
      <c r="T296" s="17"/>
      <c r="U296" s="18"/>
      <c r="V296" s="18"/>
      <c r="W296" s="18"/>
      <c r="X296" s="9"/>
      <c r="Y296" s="9"/>
      <c r="Z296" s="9"/>
      <c r="AA296" s="19"/>
      <c r="AB296" s="20"/>
    </row>
    <row r="297" spans="1:28" s="15" customFormat="1" x14ac:dyDescent="0.2">
      <c r="A297" s="49">
        <v>165</v>
      </c>
      <c r="B297" s="22" t="s">
        <v>31</v>
      </c>
      <c r="C297" s="22" t="s">
        <v>36</v>
      </c>
      <c r="D297" s="22" t="s">
        <v>28</v>
      </c>
      <c r="E297" s="23">
        <v>43026</v>
      </c>
      <c r="F297" s="22">
        <v>24.6</v>
      </c>
      <c r="G297" s="22">
        <v>31.5</v>
      </c>
      <c r="H297" s="22">
        <v>17.518999999999998</v>
      </c>
      <c r="I297" s="24">
        <v>5.3490000000000002</v>
      </c>
      <c r="J297" s="22">
        <f t="shared" si="82"/>
        <v>-1.2999999999999901E-2</v>
      </c>
      <c r="K297" s="25">
        <f t="shared" si="73"/>
        <v>997.17686985458295</v>
      </c>
      <c r="L297" s="25">
        <f t="shared" si="74"/>
        <v>0.75982754904178806</v>
      </c>
      <c r="M297" s="25">
        <f t="shared" si="75"/>
        <v>-4.2094557359999996E-3</v>
      </c>
      <c r="N297" s="25">
        <f t="shared" si="76"/>
        <v>1020.8466296951136</v>
      </c>
      <c r="O297" s="121">
        <f t="shared" si="79"/>
        <v>1.0208195668346063</v>
      </c>
      <c r="P297" s="26">
        <f t="shared" si="77"/>
        <v>12.015039376981115</v>
      </c>
      <c r="Q297" s="120">
        <f t="shared" si="80"/>
        <v>12.014642442042868</v>
      </c>
      <c r="R297" s="4">
        <f t="shared" si="81"/>
        <v>20.081518855327491</v>
      </c>
      <c r="S297" s="50">
        <f t="shared" si="78"/>
        <v>24.139499999999998</v>
      </c>
      <c r="T297" s="17"/>
      <c r="U297" s="18"/>
      <c r="V297" s="18"/>
      <c r="W297" s="18"/>
      <c r="X297" s="9"/>
      <c r="Y297" s="9"/>
      <c r="Z297" s="9"/>
      <c r="AA297" s="19"/>
      <c r="AB297" s="20"/>
    </row>
    <row r="298" spans="1:28" s="15" customFormat="1" x14ac:dyDescent="0.2">
      <c r="A298" s="49">
        <v>171</v>
      </c>
      <c r="B298" s="22" t="s">
        <v>31</v>
      </c>
      <c r="C298" s="22" t="s">
        <v>36</v>
      </c>
      <c r="D298" s="22" t="s">
        <v>28</v>
      </c>
      <c r="E298" s="23">
        <v>43026</v>
      </c>
      <c r="F298" s="22">
        <v>24.6</v>
      </c>
      <c r="G298" s="22">
        <v>31.5</v>
      </c>
      <c r="H298" s="22">
        <v>17.518999999999998</v>
      </c>
      <c r="I298" s="24">
        <v>1.8480000000000001</v>
      </c>
      <c r="J298" s="22">
        <f t="shared" si="82"/>
        <v>-2.9999999999998916E-3</v>
      </c>
      <c r="K298" s="25">
        <f t="shared" si="73"/>
        <v>997.17686985458295</v>
      </c>
      <c r="L298" s="25">
        <f t="shared" si="74"/>
        <v>0.75982754904178806</v>
      </c>
      <c r="M298" s="25">
        <f t="shared" si="75"/>
        <v>-4.2094557359999996E-3</v>
      </c>
      <c r="N298" s="25">
        <f t="shared" si="76"/>
        <v>1020.8466296951136</v>
      </c>
      <c r="O298" s="121">
        <f t="shared" si="79"/>
        <v>1.0208195668346063</v>
      </c>
      <c r="P298" s="26">
        <f t="shared" si="77"/>
        <v>4.1510175301292014</v>
      </c>
      <c r="Q298" s="120">
        <f t="shared" si="80"/>
        <v>4.150880395007519</v>
      </c>
      <c r="R298" s="4">
        <f t="shared" si="81"/>
        <v>20.081518855327491</v>
      </c>
      <c r="S298" s="50">
        <f t="shared" si="78"/>
        <v>4.8839999999999995</v>
      </c>
      <c r="T298" s="17"/>
      <c r="U298" s="18"/>
      <c r="V298" s="18"/>
      <c r="W298" s="18"/>
      <c r="X298" s="9"/>
      <c r="Y298" s="9"/>
      <c r="Z298" s="9"/>
      <c r="AA298" s="19"/>
      <c r="AB298" s="20"/>
    </row>
    <row r="299" spans="1:28" s="15" customFormat="1" x14ac:dyDescent="0.2">
      <c r="A299" s="49">
        <v>263</v>
      </c>
      <c r="B299" s="22" t="s">
        <v>31</v>
      </c>
      <c r="C299" s="22" t="s">
        <v>36</v>
      </c>
      <c r="D299" s="22" t="s">
        <v>28</v>
      </c>
      <c r="E299" s="23">
        <v>43026</v>
      </c>
      <c r="F299" s="22">
        <v>24.6</v>
      </c>
      <c r="G299" s="22">
        <v>31.5</v>
      </c>
      <c r="H299" s="22">
        <v>17.518999999999998</v>
      </c>
      <c r="I299" s="24">
        <v>1.079</v>
      </c>
      <c r="J299" s="22">
        <f t="shared" si="82"/>
        <v>-1.0000000000001119E-3</v>
      </c>
      <c r="K299" s="25">
        <f t="shared" si="73"/>
        <v>997.17686985458295</v>
      </c>
      <c r="L299" s="25">
        <f t="shared" si="74"/>
        <v>0.75982754904178806</v>
      </c>
      <c r="M299" s="25">
        <f t="shared" si="75"/>
        <v>-4.2094557359999996E-3</v>
      </c>
      <c r="N299" s="25">
        <f t="shared" si="76"/>
        <v>1020.8466296951136</v>
      </c>
      <c r="O299" s="121">
        <f t="shared" si="79"/>
        <v>1.0208195668346063</v>
      </c>
      <c r="P299" s="26">
        <f t="shared" si="77"/>
        <v>2.4236731141825802</v>
      </c>
      <c r="Q299" s="120">
        <f t="shared" si="80"/>
        <v>2.4235930444876153</v>
      </c>
      <c r="R299" s="4">
        <f t="shared" si="81"/>
        <v>20.081518855327491</v>
      </c>
      <c r="S299" s="50">
        <f t="shared" si="78"/>
        <v>0.65449999999999964</v>
      </c>
      <c r="T299" s="17"/>
      <c r="U299" s="18"/>
      <c r="V299" s="18"/>
      <c r="W299" s="18"/>
      <c r="X299" s="9"/>
      <c r="Y299" s="9"/>
      <c r="Z299" s="9"/>
      <c r="AA299" s="19"/>
      <c r="AB299" s="20"/>
    </row>
    <row r="300" spans="1:28" s="15" customFormat="1" x14ac:dyDescent="0.2">
      <c r="A300" s="49">
        <v>269</v>
      </c>
      <c r="B300" s="22" t="s">
        <v>31</v>
      </c>
      <c r="C300" s="22" t="s">
        <v>36</v>
      </c>
      <c r="D300" s="22" t="s">
        <v>28</v>
      </c>
      <c r="E300" s="23">
        <v>43026</v>
      </c>
      <c r="F300" s="22">
        <v>24.6</v>
      </c>
      <c r="G300" s="22">
        <v>31.5</v>
      </c>
      <c r="H300" s="22">
        <v>17.518999999999998</v>
      </c>
      <c r="I300" s="24">
        <v>4.8730000000000002</v>
      </c>
      <c r="J300" s="22">
        <f t="shared" si="82"/>
        <v>-1.9999999999997797E-3</v>
      </c>
      <c r="K300" s="25">
        <f t="shared" si="73"/>
        <v>997.17686985458295</v>
      </c>
      <c r="L300" s="25">
        <f t="shared" si="74"/>
        <v>0.75982754904178806</v>
      </c>
      <c r="M300" s="25">
        <f t="shared" si="75"/>
        <v>-4.2094557359999996E-3</v>
      </c>
      <c r="N300" s="25">
        <f t="shared" si="76"/>
        <v>1020.8466296951136</v>
      </c>
      <c r="O300" s="121">
        <f t="shared" si="79"/>
        <v>1.0208195668346063</v>
      </c>
      <c r="P300" s="26">
        <f t="shared" si="77"/>
        <v>10.945837891947836</v>
      </c>
      <c r="Q300" s="120">
        <f t="shared" si="80"/>
        <v>10.945476279692446</v>
      </c>
      <c r="R300" s="4">
        <f t="shared" si="81"/>
        <v>20.081518855327491</v>
      </c>
      <c r="S300" s="50">
        <f t="shared" si="78"/>
        <v>21.5215</v>
      </c>
      <c r="T300" s="17"/>
      <c r="U300" s="18"/>
      <c r="V300" s="18"/>
      <c r="W300" s="18"/>
      <c r="X300" s="9"/>
      <c r="Y300" s="9"/>
      <c r="Z300" s="9"/>
      <c r="AA300" s="19"/>
      <c r="AB300" s="20"/>
    </row>
    <row r="301" spans="1:28" s="15" customFormat="1" x14ac:dyDescent="0.2">
      <c r="A301" s="49">
        <v>101</v>
      </c>
      <c r="B301" s="22" t="s">
        <v>32</v>
      </c>
      <c r="C301" s="22" t="s">
        <v>36</v>
      </c>
      <c r="D301" s="22" t="s">
        <v>28</v>
      </c>
      <c r="E301" s="23">
        <v>43026</v>
      </c>
      <c r="F301" s="22">
        <v>24.6</v>
      </c>
      <c r="G301" s="22">
        <v>31.5</v>
      </c>
      <c r="H301" s="22">
        <v>17.518999999999998</v>
      </c>
      <c r="I301" s="24">
        <v>3.415</v>
      </c>
      <c r="J301" s="22">
        <f t="shared" si="82"/>
        <v>-3.0000000000001137E-3</v>
      </c>
      <c r="K301" s="25">
        <f t="shared" si="73"/>
        <v>997.17686985458295</v>
      </c>
      <c r="L301" s="25">
        <f t="shared" si="74"/>
        <v>0.75982754904178806</v>
      </c>
      <c r="M301" s="25">
        <f t="shared" si="75"/>
        <v>-4.2094557359999996E-3</v>
      </c>
      <c r="N301" s="25">
        <f t="shared" si="76"/>
        <v>1020.8466296951136</v>
      </c>
      <c r="O301" s="121">
        <f t="shared" si="79"/>
        <v>1.0208195668346063</v>
      </c>
      <c r="P301" s="26">
        <f t="shared" si="77"/>
        <v>7.6708467886316143</v>
      </c>
      <c r="Q301" s="120">
        <f t="shared" si="80"/>
        <v>7.6705933706443066</v>
      </c>
      <c r="R301" s="4">
        <f t="shared" si="81"/>
        <v>20.081518855327491</v>
      </c>
      <c r="S301" s="50">
        <f t="shared" si="78"/>
        <v>13.502499999999998</v>
      </c>
      <c r="T301" s="17"/>
      <c r="U301" s="18"/>
      <c r="V301" s="18"/>
      <c r="W301" s="18"/>
      <c r="X301" s="9"/>
      <c r="Y301" s="9"/>
      <c r="Z301" s="9"/>
      <c r="AA301" s="19"/>
      <c r="AB301" s="20"/>
    </row>
    <row r="302" spans="1:28" s="15" customFormat="1" x14ac:dyDescent="0.2">
      <c r="A302" s="49">
        <v>107</v>
      </c>
      <c r="B302" s="22" t="s">
        <v>32</v>
      </c>
      <c r="C302" s="22" t="s">
        <v>36</v>
      </c>
      <c r="D302" s="22" t="s">
        <v>28</v>
      </c>
      <c r="E302" s="23">
        <v>43026</v>
      </c>
      <c r="F302" s="22">
        <v>24.6</v>
      </c>
      <c r="G302" s="22">
        <v>31.5</v>
      </c>
      <c r="H302" s="22">
        <v>17.518999999999998</v>
      </c>
      <c r="I302" s="24">
        <v>2.9689999999999999</v>
      </c>
      <c r="J302" s="22">
        <f t="shared" si="82"/>
        <v>0</v>
      </c>
      <c r="K302" s="25">
        <f t="shared" si="73"/>
        <v>997.17686985458295</v>
      </c>
      <c r="L302" s="25">
        <f t="shared" si="74"/>
        <v>0.75982754904178806</v>
      </c>
      <c r="M302" s="25">
        <f t="shared" si="75"/>
        <v>-4.2094557359999996E-3</v>
      </c>
      <c r="N302" s="25">
        <f t="shared" si="76"/>
        <v>1020.8466296951136</v>
      </c>
      <c r="O302" s="121">
        <f t="shared" si="79"/>
        <v>1.0208195668346063</v>
      </c>
      <c r="P302" s="26">
        <f t="shared" si="77"/>
        <v>6.6690319518147181</v>
      </c>
      <c r="Q302" s="120">
        <f t="shared" si="80"/>
        <v>6.6688116302907599</v>
      </c>
      <c r="R302" s="4">
        <f t="shared" si="81"/>
        <v>20.081518855327491</v>
      </c>
      <c r="S302" s="50">
        <f t="shared" si="78"/>
        <v>11.049499999999998</v>
      </c>
      <c r="T302" s="17"/>
      <c r="U302" s="18"/>
      <c r="V302" s="18"/>
      <c r="W302" s="18"/>
      <c r="X302" s="9"/>
      <c r="Y302" s="9"/>
      <c r="Z302" s="9"/>
      <c r="AA302" s="19"/>
      <c r="AB302" s="20"/>
    </row>
    <row r="303" spans="1:28" s="15" customFormat="1" x14ac:dyDescent="0.2">
      <c r="A303" s="49">
        <v>300</v>
      </c>
      <c r="B303" s="22" t="s">
        <v>32</v>
      </c>
      <c r="C303" s="22" t="s">
        <v>36</v>
      </c>
      <c r="D303" s="22" t="s">
        <v>28</v>
      </c>
      <c r="E303" s="23">
        <v>43026</v>
      </c>
      <c r="F303" s="22">
        <v>24.6</v>
      </c>
      <c r="G303" s="22">
        <v>31.5</v>
      </c>
      <c r="H303" s="22">
        <v>17.518999999999998</v>
      </c>
      <c r="I303" s="24">
        <v>0.97</v>
      </c>
      <c r="J303" s="22">
        <f t="shared" si="82"/>
        <v>0</v>
      </c>
      <c r="K303" s="25">
        <f t="shared" si="73"/>
        <v>997.17686985458295</v>
      </c>
      <c r="L303" s="25">
        <f t="shared" si="74"/>
        <v>0.75982754904178806</v>
      </c>
      <c r="M303" s="25">
        <f t="shared" si="75"/>
        <v>-4.2094557359999996E-3</v>
      </c>
      <c r="N303" s="25">
        <f t="shared" si="76"/>
        <v>1020.8466296951136</v>
      </c>
      <c r="O303" s="121">
        <f t="shared" si="79"/>
        <v>1.0208195668346063</v>
      </c>
      <c r="P303" s="26">
        <f t="shared" si="77"/>
        <v>2.1788349589963882</v>
      </c>
      <c r="Q303" s="120">
        <f t="shared" si="80"/>
        <v>2.1787629778989683</v>
      </c>
      <c r="R303" s="4">
        <f t="shared" si="81"/>
        <v>20.081518855327491</v>
      </c>
      <c r="S303" s="50">
        <f t="shared" si="78"/>
        <v>5.4999999999999716E-2</v>
      </c>
      <c r="T303" s="17"/>
      <c r="U303" s="18"/>
      <c r="V303" s="18"/>
      <c r="W303" s="18"/>
      <c r="X303" s="9"/>
      <c r="Y303" s="9"/>
      <c r="Z303" s="9"/>
      <c r="AA303" s="19"/>
      <c r="AB303" s="20"/>
    </row>
    <row r="304" spans="1:28" s="15" customFormat="1" x14ac:dyDescent="0.2">
      <c r="A304" s="49">
        <v>145</v>
      </c>
      <c r="B304" s="22" t="s">
        <v>33</v>
      </c>
      <c r="C304" s="22" t="s">
        <v>36</v>
      </c>
      <c r="D304" s="22" t="s">
        <v>28</v>
      </c>
      <c r="E304" s="23">
        <v>43026</v>
      </c>
      <c r="F304" s="22">
        <v>24.6</v>
      </c>
      <c r="G304" s="22">
        <v>31.5</v>
      </c>
      <c r="H304" s="22">
        <v>17.518999999999998</v>
      </c>
      <c r="I304" s="24">
        <v>1.587</v>
      </c>
      <c r="J304" s="22">
        <f t="shared" si="82"/>
        <v>-1.0000000000001119E-3</v>
      </c>
      <c r="K304" s="25">
        <f t="shared" si="73"/>
        <v>997.17686985458295</v>
      </c>
      <c r="L304" s="25">
        <f t="shared" si="74"/>
        <v>0.75982754904178806</v>
      </c>
      <c r="M304" s="25">
        <f t="shared" si="75"/>
        <v>-4.2094557359999996E-3</v>
      </c>
      <c r="N304" s="25">
        <f t="shared" si="76"/>
        <v>1020.8466296951136</v>
      </c>
      <c r="O304" s="121">
        <f t="shared" si="79"/>
        <v>1.0208195668346063</v>
      </c>
      <c r="P304" s="26">
        <f t="shared" si="77"/>
        <v>3.5647536906466684</v>
      </c>
      <c r="Q304" s="120">
        <f t="shared" si="80"/>
        <v>3.5646359236347038</v>
      </c>
      <c r="R304" s="4">
        <f t="shared" si="81"/>
        <v>20.081518855327491</v>
      </c>
      <c r="S304" s="50">
        <f t="shared" si="78"/>
        <v>3.4485000000000001</v>
      </c>
      <c r="T304" s="17"/>
      <c r="U304" s="18"/>
      <c r="V304" s="18"/>
      <c r="W304" s="18"/>
      <c r="X304" s="9"/>
      <c r="Y304" s="9"/>
      <c r="Z304" s="9"/>
      <c r="AA304" s="19"/>
      <c r="AB304" s="20"/>
    </row>
    <row r="305" spans="1:28" s="15" customFormat="1" x14ac:dyDescent="0.2">
      <c r="A305" s="49">
        <v>179</v>
      </c>
      <c r="B305" s="22" t="s">
        <v>26</v>
      </c>
      <c r="C305" s="22" t="s">
        <v>27</v>
      </c>
      <c r="D305" s="22" t="s">
        <v>37</v>
      </c>
      <c r="E305" s="23">
        <v>43026</v>
      </c>
      <c r="F305" s="22">
        <v>24.1</v>
      </c>
      <c r="G305" s="22">
        <v>31.5</v>
      </c>
      <c r="H305" s="22">
        <v>17.521000000000001</v>
      </c>
      <c r="I305" s="24">
        <v>4.2409999999999997</v>
      </c>
      <c r="J305" s="22">
        <f t="shared" si="82"/>
        <v>-5.0000000000007816E-3</v>
      </c>
      <c r="K305" s="25">
        <f t="shared" si="73"/>
        <v>997.301901019105</v>
      </c>
      <c r="L305" s="25">
        <f t="shared" si="74"/>
        <v>0.76058970296154682</v>
      </c>
      <c r="M305" s="25">
        <f t="shared" si="75"/>
        <v>-4.2203012260000001E-3</v>
      </c>
      <c r="N305" s="25">
        <f t="shared" si="76"/>
        <v>1020.9937512980159</v>
      </c>
      <c r="O305" s="121">
        <f t="shared" si="79"/>
        <v>1.0209666484896529</v>
      </c>
      <c r="P305" s="26">
        <f t="shared" si="77"/>
        <v>9.5279370729678945</v>
      </c>
      <c r="Q305" s="120">
        <f t="shared" si="80"/>
        <v>9.5276217819579418</v>
      </c>
      <c r="R305" s="4">
        <f t="shared" si="81"/>
        <v>20.084234775698853</v>
      </c>
      <c r="S305" s="50">
        <f t="shared" si="78"/>
        <v>18.045499999999997</v>
      </c>
      <c r="T305" s="17"/>
      <c r="U305" s="18"/>
      <c r="V305" s="18"/>
      <c r="W305" s="18"/>
      <c r="X305" s="9"/>
      <c r="Y305" s="9"/>
      <c r="Z305" s="9"/>
      <c r="AA305" s="19"/>
      <c r="AB305" s="20"/>
    </row>
    <row r="306" spans="1:28" s="15" customFormat="1" x14ac:dyDescent="0.2">
      <c r="A306" s="49">
        <v>186</v>
      </c>
      <c r="B306" s="22" t="s">
        <v>26</v>
      </c>
      <c r="C306" s="22" t="s">
        <v>27</v>
      </c>
      <c r="D306" s="22" t="s">
        <v>37</v>
      </c>
      <c r="E306" s="23">
        <v>43026</v>
      </c>
      <c r="F306" s="22">
        <v>24.1</v>
      </c>
      <c r="G306" s="22">
        <v>31.5</v>
      </c>
      <c r="H306" s="22">
        <v>17.521000000000001</v>
      </c>
      <c r="I306" s="24">
        <v>3.0369999999999999</v>
      </c>
      <c r="J306" s="22">
        <f t="shared" ref="J306:J337" si="83">I306-I186</f>
        <v>-4.0000000000000036E-3</v>
      </c>
      <c r="K306" s="25">
        <f t="shared" si="73"/>
        <v>997.301901019105</v>
      </c>
      <c r="L306" s="25">
        <f t="shared" si="74"/>
        <v>0.76058970296154682</v>
      </c>
      <c r="M306" s="25">
        <f t="shared" si="75"/>
        <v>-4.2203012260000001E-3</v>
      </c>
      <c r="N306" s="25">
        <f t="shared" si="76"/>
        <v>1020.9937512980159</v>
      </c>
      <c r="O306" s="121">
        <f t="shared" si="79"/>
        <v>1.0209666484896529</v>
      </c>
      <c r="P306" s="26">
        <f t="shared" si="77"/>
        <v>6.8230004457919122</v>
      </c>
      <c r="Q306" s="120">
        <f t="shared" si="80"/>
        <v>6.8227746644202485</v>
      </c>
      <c r="R306" s="4">
        <f t="shared" si="81"/>
        <v>20.084234775698853</v>
      </c>
      <c r="S306" s="50">
        <f t="shared" si="78"/>
        <v>11.423499999999997</v>
      </c>
      <c r="T306" s="17"/>
      <c r="U306" s="18"/>
      <c r="V306" s="18"/>
      <c r="W306" s="18"/>
      <c r="X306" s="9"/>
      <c r="Y306" s="9"/>
      <c r="Z306" s="9"/>
      <c r="AA306" s="19"/>
      <c r="AB306" s="20"/>
    </row>
    <row r="307" spans="1:28" s="15" customFormat="1" x14ac:dyDescent="0.2">
      <c r="A307" s="49">
        <v>277</v>
      </c>
      <c r="B307" s="22" t="s">
        <v>26</v>
      </c>
      <c r="C307" s="22" t="s">
        <v>27</v>
      </c>
      <c r="D307" s="22" t="s">
        <v>37</v>
      </c>
      <c r="E307" s="23">
        <v>43026</v>
      </c>
      <c r="F307" s="22">
        <v>24.1</v>
      </c>
      <c r="G307" s="22">
        <v>31.5</v>
      </c>
      <c r="H307" s="22">
        <v>17.521000000000001</v>
      </c>
      <c r="I307" s="24">
        <v>3.806</v>
      </c>
      <c r="J307" s="22">
        <f t="shared" si="83"/>
        <v>-1.9999999999997797E-3</v>
      </c>
      <c r="K307" s="25">
        <f t="shared" si="73"/>
        <v>997.301901019105</v>
      </c>
      <c r="L307" s="25">
        <f t="shared" si="74"/>
        <v>0.76058970296154682</v>
      </c>
      <c r="M307" s="25">
        <f t="shared" si="75"/>
        <v>-4.2203012260000001E-3</v>
      </c>
      <c r="N307" s="25">
        <f t="shared" si="76"/>
        <v>1020.9937512980159</v>
      </c>
      <c r="O307" s="121">
        <f t="shared" si="79"/>
        <v>1.0209666484896529</v>
      </c>
      <c r="P307" s="26">
        <f t="shared" si="77"/>
        <v>8.5506551520197629</v>
      </c>
      <c r="Q307" s="120">
        <f t="shared" si="80"/>
        <v>8.5503722004555378</v>
      </c>
      <c r="R307" s="4">
        <f t="shared" si="81"/>
        <v>20.084234775698853</v>
      </c>
      <c r="S307" s="50">
        <f t="shared" si="78"/>
        <v>15.652999999999999</v>
      </c>
      <c r="T307" s="17"/>
      <c r="U307" s="18"/>
      <c r="V307" s="18"/>
      <c r="W307" s="18"/>
      <c r="X307" s="9"/>
      <c r="Y307" s="9"/>
      <c r="Z307" s="9"/>
      <c r="AA307" s="19"/>
      <c r="AB307" s="20"/>
    </row>
    <row r="308" spans="1:28" s="15" customFormat="1" x14ac:dyDescent="0.2">
      <c r="A308" s="49">
        <v>284</v>
      </c>
      <c r="B308" s="22" t="s">
        <v>26</v>
      </c>
      <c r="C308" s="22" t="s">
        <v>27</v>
      </c>
      <c r="D308" s="22" t="s">
        <v>37</v>
      </c>
      <c r="E308" s="23">
        <v>43026</v>
      </c>
      <c r="F308" s="22">
        <v>24.1</v>
      </c>
      <c r="G308" s="22">
        <v>31.5</v>
      </c>
      <c r="H308" s="22">
        <v>17.521000000000001</v>
      </c>
      <c r="I308" s="24">
        <v>3.875</v>
      </c>
      <c r="J308" s="22">
        <f t="shared" si="83"/>
        <v>3.0000000000001137E-3</v>
      </c>
      <c r="K308" s="25">
        <f t="shared" si="73"/>
        <v>997.301901019105</v>
      </c>
      <c r="L308" s="25">
        <f t="shared" si="74"/>
        <v>0.76058970296154682</v>
      </c>
      <c r="M308" s="25">
        <f t="shared" si="75"/>
        <v>-4.2203012260000001E-3</v>
      </c>
      <c r="N308" s="25">
        <f t="shared" si="76"/>
        <v>1020.9937512980159</v>
      </c>
      <c r="O308" s="121">
        <f t="shared" si="79"/>
        <v>1.0209666484896529</v>
      </c>
      <c r="P308" s="26">
        <f t="shared" si="77"/>
        <v>8.7056722843080863</v>
      </c>
      <c r="Q308" s="120">
        <f t="shared" si="80"/>
        <v>8.7053842030386779</v>
      </c>
      <c r="R308" s="4">
        <f t="shared" si="81"/>
        <v>20.084234775698853</v>
      </c>
      <c r="S308" s="50">
        <f t="shared" si="78"/>
        <v>16.032499999999999</v>
      </c>
      <c r="T308" s="17"/>
      <c r="U308" s="18"/>
      <c r="V308" s="18"/>
      <c r="W308" s="18"/>
      <c r="X308" s="9"/>
      <c r="Y308" s="9"/>
      <c r="Z308" s="9"/>
      <c r="AA308" s="19"/>
      <c r="AB308" s="20"/>
    </row>
    <row r="309" spans="1:28" s="15" customFormat="1" x14ac:dyDescent="0.2">
      <c r="A309" s="49">
        <v>290</v>
      </c>
      <c r="B309" s="22" t="s">
        <v>26</v>
      </c>
      <c r="C309" s="22" t="s">
        <v>27</v>
      </c>
      <c r="D309" s="22" t="s">
        <v>37</v>
      </c>
      <c r="E309" s="23">
        <v>43026</v>
      </c>
      <c r="F309" s="22">
        <v>24.1</v>
      </c>
      <c r="G309" s="22">
        <v>31.5</v>
      </c>
      <c r="H309" s="22">
        <v>17.521000000000001</v>
      </c>
      <c r="I309" s="24">
        <v>5.0259999999999998</v>
      </c>
      <c r="J309" s="22">
        <f t="shared" si="83"/>
        <v>-1.000000000000334E-3</v>
      </c>
      <c r="K309" s="25">
        <f t="shared" si="73"/>
        <v>997.301901019105</v>
      </c>
      <c r="L309" s="25">
        <f t="shared" si="74"/>
        <v>0.76058970296154682</v>
      </c>
      <c r="M309" s="25">
        <f t="shared" si="75"/>
        <v>-4.2203012260000001E-3</v>
      </c>
      <c r="N309" s="25">
        <f t="shared" si="76"/>
        <v>1020.9937512980159</v>
      </c>
      <c r="O309" s="121">
        <f t="shared" si="79"/>
        <v>1.0209666484896529</v>
      </c>
      <c r="P309" s="26">
        <f t="shared" si="77"/>
        <v>11.291537780885792</v>
      </c>
      <c r="Q309" s="120">
        <f t="shared" si="80"/>
        <v>11.291164130186424</v>
      </c>
      <c r="R309" s="4">
        <f t="shared" si="81"/>
        <v>20.084234775698853</v>
      </c>
      <c r="S309" s="50">
        <f t="shared" si="78"/>
        <v>22.363</v>
      </c>
      <c r="T309" s="17"/>
      <c r="U309" s="18"/>
      <c r="V309" s="18"/>
      <c r="W309" s="18"/>
      <c r="X309" s="9"/>
      <c r="Y309" s="9"/>
      <c r="Z309" s="9"/>
      <c r="AA309" s="19"/>
      <c r="AB309" s="20"/>
    </row>
    <row r="310" spans="1:28" s="15" customFormat="1" x14ac:dyDescent="0.2">
      <c r="A310" s="49">
        <v>119</v>
      </c>
      <c r="B310" s="22" t="s">
        <v>29</v>
      </c>
      <c r="C310" s="22" t="s">
        <v>27</v>
      </c>
      <c r="D310" s="22" t="s">
        <v>37</v>
      </c>
      <c r="E310" s="23">
        <v>43026</v>
      </c>
      <c r="F310" s="22">
        <v>24.1</v>
      </c>
      <c r="G310" s="22">
        <v>31.5</v>
      </c>
      <c r="H310" s="22">
        <v>17.521000000000001</v>
      </c>
      <c r="I310" s="24">
        <v>3.488</v>
      </c>
      <c r="J310" s="22">
        <f t="shared" si="83"/>
        <v>-3.0000000000001137E-3</v>
      </c>
      <c r="K310" s="25">
        <f t="shared" si="73"/>
        <v>997.301901019105</v>
      </c>
      <c r="L310" s="25">
        <f t="shared" si="74"/>
        <v>0.76058970296154682</v>
      </c>
      <c r="M310" s="25">
        <f t="shared" si="75"/>
        <v>-4.2203012260000001E-3</v>
      </c>
      <c r="N310" s="25">
        <f t="shared" si="76"/>
        <v>1020.9937512980159</v>
      </c>
      <c r="O310" s="121">
        <f t="shared" si="79"/>
        <v>1.0209666484896529</v>
      </c>
      <c r="P310" s="26">
        <f t="shared" si="77"/>
        <v>7.836228368430092</v>
      </c>
      <c r="Q310" s="120">
        <f t="shared" si="80"/>
        <v>7.8359690581158468</v>
      </c>
      <c r="R310" s="4">
        <f t="shared" si="81"/>
        <v>20.084234775698853</v>
      </c>
      <c r="S310" s="50">
        <f t="shared" si="78"/>
        <v>13.904</v>
      </c>
      <c r="T310" s="17"/>
      <c r="U310" s="18"/>
      <c r="V310" s="18"/>
      <c r="W310" s="18"/>
      <c r="X310" s="9"/>
      <c r="Y310" s="9"/>
      <c r="Z310" s="9"/>
      <c r="AA310" s="19"/>
      <c r="AB310" s="20"/>
    </row>
    <row r="311" spans="1:28" s="15" customFormat="1" x14ac:dyDescent="0.2">
      <c r="A311" s="49">
        <v>125</v>
      </c>
      <c r="B311" s="22" t="s">
        <v>29</v>
      </c>
      <c r="C311" s="22" t="s">
        <v>27</v>
      </c>
      <c r="D311" s="22" t="s">
        <v>37</v>
      </c>
      <c r="E311" s="23">
        <v>43026</v>
      </c>
      <c r="F311" s="22">
        <v>24.1</v>
      </c>
      <c r="G311" s="22">
        <v>31.5</v>
      </c>
      <c r="H311" s="22">
        <v>17.521000000000001</v>
      </c>
      <c r="I311" s="24">
        <v>3.0129999999999999</v>
      </c>
      <c r="J311" s="22">
        <f t="shared" si="83"/>
        <v>-3.0000000000001137E-3</v>
      </c>
      <c r="K311" s="25">
        <f t="shared" si="73"/>
        <v>997.301901019105</v>
      </c>
      <c r="L311" s="25">
        <f t="shared" si="74"/>
        <v>0.76058970296154682</v>
      </c>
      <c r="M311" s="25">
        <f t="shared" si="75"/>
        <v>-4.2203012260000001E-3</v>
      </c>
      <c r="N311" s="25">
        <f t="shared" si="76"/>
        <v>1020.9937512980159</v>
      </c>
      <c r="O311" s="121">
        <f t="shared" si="79"/>
        <v>1.0209666484896529</v>
      </c>
      <c r="P311" s="26">
        <f t="shared" si="77"/>
        <v>6.7690814432568427</v>
      </c>
      <c r="Q311" s="120">
        <f t="shared" si="80"/>
        <v>6.7688574461304603</v>
      </c>
      <c r="R311" s="4">
        <f t="shared" si="81"/>
        <v>20.084234775698853</v>
      </c>
      <c r="S311" s="50">
        <f t="shared" si="78"/>
        <v>11.291499999999999</v>
      </c>
      <c r="T311" s="17"/>
      <c r="U311" s="18"/>
      <c r="V311" s="18"/>
      <c r="W311" s="18"/>
      <c r="X311" s="9"/>
      <c r="Y311" s="9"/>
      <c r="Z311" s="9"/>
      <c r="AA311" s="19"/>
      <c r="AB311" s="20"/>
    </row>
    <row r="312" spans="1:28" s="15" customFormat="1" x14ac:dyDescent="0.2">
      <c r="A312" s="49">
        <v>217</v>
      </c>
      <c r="B312" s="22" t="s">
        <v>29</v>
      </c>
      <c r="C312" s="22" t="s">
        <v>27</v>
      </c>
      <c r="D312" s="22" t="s">
        <v>37</v>
      </c>
      <c r="E312" s="23">
        <v>43026</v>
      </c>
      <c r="F312" s="22">
        <v>24.1</v>
      </c>
      <c r="G312" s="22">
        <v>31.5</v>
      </c>
      <c r="H312" s="22">
        <v>17.521000000000001</v>
      </c>
      <c r="I312" s="24">
        <v>4.7439999999999998</v>
      </c>
      <c r="J312" s="22">
        <f t="shared" si="83"/>
        <v>-2.0000000000006679E-3</v>
      </c>
      <c r="K312" s="25">
        <f t="shared" si="73"/>
        <v>997.301901019105</v>
      </c>
      <c r="L312" s="25">
        <f t="shared" si="74"/>
        <v>0.76058970296154682</v>
      </c>
      <c r="M312" s="25">
        <f t="shared" si="75"/>
        <v>-4.2203012260000001E-3</v>
      </c>
      <c r="N312" s="25">
        <f t="shared" si="76"/>
        <v>1020.9937512980159</v>
      </c>
      <c r="O312" s="121">
        <f t="shared" si="79"/>
        <v>1.0209666484896529</v>
      </c>
      <c r="P312" s="26">
        <f t="shared" si="77"/>
        <v>10.657989501098726</v>
      </c>
      <c r="Q312" s="120">
        <f t="shared" si="80"/>
        <v>10.657636815281414</v>
      </c>
      <c r="R312" s="4">
        <f t="shared" si="81"/>
        <v>20.084234775698853</v>
      </c>
      <c r="S312" s="50">
        <f t="shared" si="78"/>
        <v>20.811999999999998</v>
      </c>
      <c r="T312" s="17"/>
      <c r="U312" s="18"/>
      <c r="V312" s="18"/>
      <c r="W312" s="18"/>
      <c r="X312" s="9"/>
      <c r="Y312" s="9"/>
      <c r="Z312" s="9"/>
      <c r="AA312" s="19"/>
      <c r="AB312" s="20"/>
    </row>
    <row r="313" spans="1:28" s="15" customFormat="1" x14ac:dyDescent="0.2">
      <c r="A313" s="49">
        <v>223</v>
      </c>
      <c r="B313" s="22" t="s">
        <v>29</v>
      </c>
      <c r="C313" s="22" t="s">
        <v>27</v>
      </c>
      <c r="D313" s="22" t="s">
        <v>37</v>
      </c>
      <c r="E313" s="23">
        <v>43026</v>
      </c>
      <c r="F313" s="22">
        <v>24.1</v>
      </c>
      <c r="G313" s="22">
        <v>31.5</v>
      </c>
      <c r="H313" s="22">
        <v>17.521000000000001</v>
      </c>
      <c r="I313" s="24">
        <v>3.371</v>
      </c>
      <c r="J313" s="22">
        <f t="shared" si="83"/>
        <v>1.9999999999997797E-3</v>
      </c>
      <c r="K313" s="25">
        <f t="shared" si="73"/>
        <v>997.301901019105</v>
      </c>
      <c r="L313" s="25">
        <f t="shared" si="74"/>
        <v>0.76058970296154682</v>
      </c>
      <c r="M313" s="25">
        <f t="shared" si="75"/>
        <v>-4.2203012260000001E-3</v>
      </c>
      <c r="N313" s="25">
        <f t="shared" si="76"/>
        <v>1020.9937512980159</v>
      </c>
      <c r="O313" s="121">
        <f t="shared" si="79"/>
        <v>1.0209666484896529</v>
      </c>
      <c r="P313" s="26">
        <f t="shared" si="77"/>
        <v>7.5733732310716286</v>
      </c>
      <c r="Q313" s="120">
        <f t="shared" si="80"/>
        <v>7.5731226189531302</v>
      </c>
      <c r="R313" s="4">
        <f t="shared" si="81"/>
        <v>20.084234775698853</v>
      </c>
      <c r="S313" s="50">
        <f t="shared" si="78"/>
        <v>13.2605</v>
      </c>
      <c r="T313" s="17"/>
      <c r="U313" s="18"/>
      <c r="V313" s="18"/>
      <c r="W313" s="18"/>
      <c r="X313" s="9"/>
      <c r="Y313" s="9"/>
      <c r="Z313" s="9"/>
      <c r="AA313" s="19"/>
      <c r="AB313" s="20"/>
    </row>
    <row r="314" spans="1:28" s="15" customFormat="1" x14ac:dyDescent="0.2">
      <c r="A314" s="49">
        <v>152</v>
      </c>
      <c r="B314" s="22" t="s">
        <v>30</v>
      </c>
      <c r="C314" s="22" t="s">
        <v>27</v>
      </c>
      <c r="D314" s="22" t="s">
        <v>37</v>
      </c>
      <c r="E314" s="23">
        <v>43026</v>
      </c>
      <c r="F314" s="22">
        <v>24.1</v>
      </c>
      <c r="G314" s="22">
        <v>31.5</v>
      </c>
      <c r="H314" s="22">
        <v>17.521000000000001</v>
      </c>
      <c r="I314" s="24">
        <v>4.6589999999999998</v>
      </c>
      <c r="J314" s="22">
        <f t="shared" si="83"/>
        <v>8.0000000000000071E-3</v>
      </c>
      <c r="K314" s="25">
        <f t="shared" si="73"/>
        <v>997.301901019105</v>
      </c>
      <c r="L314" s="25">
        <f t="shared" si="74"/>
        <v>0.76058970296154682</v>
      </c>
      <c r="M314" s="25">
        <f t="shared" si="75"/>
        <v>-4.2203012260000001E-3</v>
      </c>
      <c r="N314" s="25">
        <f t="shared" si="76"/>
        <v>1020.9937512980159</v>
      </c>
      <c r="O314" s="121">
        <f t="shared" si="79"/>
        <v>1.0209666484896529</v>
      </c>
      <c r="P314" s="26">
        <f t="shared" si="77"/>
        <v>10.467026367120354</v>
      </c>
      <c r="Q314" s="120">
        <f t="shared" si="80"/>
        <v>10.466680000505082</v>
      </c>
      <c r="R314" s="4">
        <f t="shared" si="81"/>
        <v>20.084234775698853</v>
      </c>
      <c r="S314" s="50">
        <f t="shared" si="78"/>
        <v>20.344499999999996</v>
      </c>
      <c r="T314" s="17"/>
      <c r="U314" s="18"/>
      <c r="V314" s="18"/>
      <c r="W314" s="18"/>
      <c r="X314" s="9"/>
      <c r="Y314" s="9"/>
      <c r="Z314" s="9"/>
      <c r="AA314" s="19"/>
      <c r="AB314" s="20"/>
    </row>
    <row r="315" spans="1:28" s="15" customFormat="1" x14ac:dyDescent="0.2">
      <c r="A315" s="49">
        <v>160</v>
      </c>
      <c r="B315" s="22" t="s">
        <v>30</v>
      </c>
      <c r="C315" s="22" t="s">
        <v>27</v>
      </c>
      <c r="D315" s="22" t="s">
        <v>37</v>
      </c>
      <c r="E315" s="23">
        <v>43026</v>
      </c>
      <c r="F315" s="22">
        <v>24.1</v>
      </c>
      <c r="G315" s="22">
        <v>31.5</v>
      </c>
      <c r="H315" s="22">
        <v>17.521000000000001</v>
      </c>
      <c r="I315" s="24">
        <v>3.742</v>
      </c>
      <c r="J315" s="22">
        <f t="shared" si="83"/>
        <v>0</v>
      </c>
      <c r="K315" s="25">
        <f t="shared" si="73"/>
        <v>997.301901019105</v>
      </c>
      <c r="L315" s="25">
        <f t="shared" si="74"/>
        <v>0.76058970296154682</v>
      </c>
      <c r="M315" s="25">
        <f t="shared" si="75"/>
        <v>-4.2203012260000001E-3</v>
      </c>
      <c r="N315" s="25">
        <f t="shared" si="76"/>
        <v>1020.9937512980159</v>
      </c>
      <c r="O315" s="121">
        <f t="shared" si="79"/>
        <v>1.0209666484896529</v>
      </c>
      <c r="P315" s="26">
        <f t="shared" si="77"/>
        <v>8.4068711452595775</v>
      </c>
      <c r="Q315" s="120">
        <f t="shared" si="80"/>
        <v>8.4065929516827698</v>
      </c>
      <c r="R315" s="4">
        <f t="shared" si="81"/>
        <v>20.084234775698853</v>
      </c>
      <c r="S315" s="50">
        <f t="shared" si="78"/>
        <v>15.300999999999998</v>
      </c>
      <c r="T315" s="17"/>
      <c r="U315" s="18"/>
      <c r="V315" s="18"/>
      <c r="W315" s="18"/>
      <c r="X315" s="9"/>
      <c r="Y315" s="9"/>
      <c r="Z315" s="9"/>
      <c r="AA315" s="19"/>
      <c r="AB315" s="20"/>
    </row>
    <row r="316" spans="1:28" s="15" customFormat="1" x14ac:dyDescent="0.2">
      <c r="A316" s="49">
        <v>166</v>
      </c>
      <c r="B316" s="22" t="s">
        <v>31</v>
      </c>
      <c r="C316" s="22" t="s">
        <v>27</v>
      </c>
      <c r="D316" s="22" t="s">
        <v>37</v>
      </c>
      <c r="E316" s="23">
        <v>43026</v>
      </c>
      <c r="F316" s="22">
        <v>24.1</v>
      </c>
      <c r="G316" s="22">
        <v>31.5</v>
      </c>
      <c r="H316" s="22">
        <v>17.521000000000001</v>
      </c>
      <c r="I316" s="24">
        <v>3.964</v>
      </c>
      <c r="J316" s="22">
        <f t="shared" si="83"/>
        <v>-9.9999999999988987E-4</v>
      </c>
      <c r="K316" s="25">
        <f t="shared" si="73"/>
        <v>997.301901019105</v>
      </c>
      <c r="L316" s="25">
        <f t="shared" si="74"/>
        <v>0.76058970296154682</v>
      </c>
      <c r="M316" s="25">
        <f t="shared" si="75"/>
        <v>-4.2203012260000001E-3</v>
      </c>
      <c r="N316" s="25">
        <f t="shared" si="76"/>
        <v>1020.9937512980159</v>
      </c>
      <c r="O316" s="121">
        <f t="shared" si="79"/>
        <v>1.0209666484896529</v>
      </c>
      <c r="P316" s="26">
        <f t="shared" si="77"/>
        <v>8.9056219187089702</v>
      </c>
      <c r="Q316" s="120">
        <f t="shared" si="80"/>
        <v>8.9053272208633079</v>
      </c>
      <c r="R316" s="4">
        <f t="shared" si="81"/>
        <v>20.084234775698853</v>
      </c>
      <c r="S316" s="50">
        <f t="shared" si="78"/>
        <v>16.521999999999998</v>
      </c>
      <c r="T316" s="17"/>
      <c r="U316" s="18"/>
      <c r="V316" s="18"/>
      <c r="W316" s="18"/>
      <c r="X316" s="9"/>
      <c r="Y316" s="9"/>
      <c r="Z316" s="9"/>
      <c r="AA316" s="19"/>
      <c r="AB316" s="20"/>
    </row>
    <row r="317" spans="1:28" s="15" customFormat="1" x14ac:dyDescent="0.2">
      <c r="A317" s="49">
        <v>173</v>
      </c>
      <c r="B317" s="22" t="s">
        <v>31</v>
      </c>
      <c r="C317" s="22" t="s">
        <v>27</v>
      </c>
      <c r="D317" s="22" t="s">
        <v>37</v>
      </c>
      <c r="E317" s="23">
        <v>43026</v>
      </c>
      <c r="F317" s="22">
        <v>24.1</v>
      </c>
      <c r="G317" s="22">
        <v>31.5</v>
      </c>
      <c r="H317" s="22">
        <v>17.521000000000001</v>
      </c>
      <c r="I317" s="24">
        <v>4.07</v>
      </c>
      <c r="J317" s="22">
        <f t="shared" si="83"/>
        <v>0</v>
      </c>
      <c r="K317" s="25">
        <f t="shared" si="73"/>
        <v>997.301901019105</v>
      </c>
      <c r="L317" s="25">
        <f t="shared" si="74"/>
        <v>0.76058970296154682</v>
      </c>
      <c r="M317" s="25">
        <f t="shared" si="75"/>
        <v>-4.2203012260000001E-3</v>
      </c>
      <c r="N317" s="25">
        <f t="shared" si="76"/>
        <v>1020.9937512980159</v>
      </c>
      <c r="O317" s="121">
        <f t="shared" si="79"/>
        <v>1.0209666484896529</v>
      </c>
      <c r="P317" s="26">
        <f t="shared" si="77"/>
        <v>9.143764179905526</v>
      </c>
      <c r="Q317" s="120">
        <f t="shared" si="80"/>
        <v>9.1434616016432049</v>
      </c>
      <c r="R317" s="4">
        <f t="shared" si="81"/>
        <v>20.084234775698853</v>
      </c>
      <c r="S317" s="50">
        <f t="shared" si="78"/>
        <v>17.105</v>
      </c>
      <c r="T317" s="17"/>
      <c r="U317" s="18"/>
      <c r="V317" s="18"/>
      <c r="W317" s="18"/>
      <c r="X317" s="9"/>
      <c r="Y317" s="9"/>
      <c r="Z317" s="9"/>
      <c r="AA317" s="19"/>
      <c r="AB317" s="20"/>
    </row>
    <row r="318" spans="1:28" s="15" customFormat="1" x14ac:dyDescent="0.2">
      <c r="A318" s="49">
        <v>264</v>
      </c>
      <c r="B318" s="22" t="s">
        <v>31</v>
      </c>
      <c r="C318" s="22" t="s">
        <v>27</v>
      </c>
      <c r="D318" s="22" t="s">
        <v>37</v>
      </c>
      <c r="E318" s="23">
        <v>43026</v>
      </c>
      <c r="F318" s="22">
        <v>24.1</v>
      </c>
      <c r="G318" s="22">
        <v>31.5</v>
      </c>
      <c r="H318" s="22">
        <v>17.521000000000001</v>
      </c>
      <c r="I318" s="24">
        <v>3.8940000000000001</v>
      </c>
      <c r="J318" s="22">
        <f t="shared" si="83"/>
        <v>0</v>
      </c>
      <c r="K318" s="25">
        <f t="shared" si="73"/>
        <v>997.301901019105</v>
      </c>
      <c r="L318" s="25">
        <f t="shared" si="74"/>
        <v>0.76058970296154682</v>
      </c>
      <c r="M318" s="25">
        <f t="shared" si="75"/>
        <v>-4.2203012260000001E-3</v>
      </c>
      <c r="N318" s="25">
        <f t="shared" si="76"/>
        <v>1020.9937512980159</v>
      </c>
      <c r="O318" s="121">
        <f t="shared" si="79"/>
        <v>1.0209666484896529</v>
      </c>
      <c r="P318" s="26">
        <f t="shared" si="77"/>
        <v>8.7483581613150179</v>
      </c>
      <c r="Q318" s="120">
        <f t="shared" si="80"/>
        <v>8.7480686675180923</v>
      </c>
      <c r="R318" s="4">
        <f t="shared" si="81"/>
        <v>20.084234775698853</v>
      </c>
      <c r="S318" s="50">
        <f t="shared" si="78"/>
        <v>16.137</v>
      </c>
      <c r="T318" s="17"/>
      <c r="U318" s="18"/>
      <c r="V318" s="18"/>
      <c r="W318" s="18"/>
      <c r="X318" s="9"/>
      <c r="Y318" s="9"/>
      <c r="Z318" s="9"/>
      <c r="AA318" s="19"/>
      <c r="AB318" s="20"/>
    </row>
    <row r="319" spans="1:28" s="15" customFormat="1" x14ac:dyDescent="0.2">
      <c r="A319" s="49">
        <v>270</v>
      </c>
      <c r="B319" s="22" t="s">
        <v>31</v>
      </c>
      <c r="C319" s="22" t="s">
        <v>27</v>
      </c>
      <c r="D319" s="22" t="s">
        <v>37</v>
      </c>
      <c r="E319" s="23">
        <v>43026</v>
      </c>
      <c r="F319" s="22">
        <v>24.1</v>
      </c>
      <c r="G319" s="22">
        <v>31.5</v>
      </c>
      <c r="H319" s="22">
        <v>17.521000000000001</v>
      </c>
      <c r="I319" s="24">
        <v>5.1360000000000001</v>
      </c>
      <c r="J319" s="22">
        <f t="shared" si="83"/>
        <v>-3.9999999999995595E-3</v>
      </c>
      <c r="K319" s="25">
        <f t="shared" si="73"/>
        <v>997.301901019105</v>
      </c>
      <c r="L319" s="25">
        <f t="shared" si="74"/>
        <v>0.76058970296154682</v>
      </c>
      <c r="M319" s="25">
        <f t="shared" si="75"/>
        <v>-4.2203012260000001E-3</v>
      </c>
      <c r="N319" s="25">
        <f t="shared" si="76"/>
        <v>1020.9937512980159</v>
      </c>
      <c r="O319" s="121">
        <f t="shared" si="79"/>
        <v>1.0209666484896529</v>
      </c>
      <c r="P319" s="26">
        <f t="shared" si="77"/>
        <v>11.538666542504862</v>
      </c>
      <c r="Q319" s="120">
        <f t="shared" si="80"/>
        <v>11.538284714014619</v>
      </c>
      <c r="R319" s="4">
        <f t="shared" si="81"/>
        <v>20.084234775698853</v>
      </c>
      <c r="S319" s="50">
        <f t="shared" si="78"/>
        <v>22.968</v>
      </c>
      <c r="T319" s="17"/>
      <c r="U319" s="18"/>
      <c r="V319" s="18"/>
      <c r="W319" s="18"/>
      <c r="X319" s="9"/>
      <c r="Y319" s="9"/>
      <c r="Z319" s="9"/>
      <c r="AA319" s="19"/>
      <c r="AB319" s="20"/>
    </row>
    <row r="320" spans="1:28" s="15" customFormat="1" x14ac:dyDescent="0.2">
      <c r="A320" s="49">
        <v>102</v>
      </c>
      <c r="B320" s="22" t="s">
        <v>32</v>
      </c>
      <c r="C320" s="22" t="s">
        <v>27</v>
      </c>
      <c r="D320" s="22" t="s">
        <v>37</v>
      </c>
      <c r="E320" s="23">
        <v>43026</v>
      </c>
      <c r="F320" s="22">
        <v>24.1</v>
      </c>
      <c r="G320" s="22">
        <v>31.5</v>
      </c>
      <c r="H320" s="22">
        <v>17.521000000000001</v>
      </c>
      <c r="I320" s="24">
        <v>3.306</v>
      </c>
      <c r="J320" s="22">
        <f t="shared" si="83"/>
        <v>-4.0000000000000036E-3</v>
      </c>
      <c r="K320" s="25">
        <f t="shared" si="73"/>
        <v>997.301901019105</v>
      </c>
      <c r="L320" s="25">
        <f t="shared" si="74"/>
        <v>0.76058970296154682</v>
      </c>
      <c r="M320" s="25">
        <f t="shared" si="75"/>
        <v>-4.2203012260000001E-3</v>
      </c>
      <c r="N320" s="25">
        <f t="shared" si="76"/>
        <v>1020.9937512980159</v>
      </c>
      <c r="O320" s="121">
        <f t="shared" si="79"/>
        <v>1.0209666484896529</v>
      </c>
      <c r="P320" s="26">
        <f t="shared" si="77"/>
        <v>7.427342599205816</v>
      </c>
      <c r="Q320" s="120">
        <f t="shared" si="80"/>
        <v>7.4270968194182885</v>
      </c>
      <c r="R320" s="4">
        <f t="shared" si="81"/>
        <v>20.084234775698853</v>
      </c>
      <c r="S320" s="50">
        <f t="shared" si="78"/>
        <v>12.902999999999999</v>
      </c>
      <c r="T320" s="17"/>
      <c r="U320" s="18"/>
      <c r="V320" s="18"/>
      <c r="W320" s="18"/>
      <c r="X320" s="9"/>
      <c r="Y320" s="9"/>
      <c r="Z320" s="9"/>
      <c r="AA320" s="19"/>
      <c r="AB320" s="20"/>
    </row>
    <row r="321" spans="1:28" s="15" customFormat="1" x14ac:dyDescent="0.2">
      <c r="A321" s="49">
        <v>108</v>
      </c>
      <c r="B321" s="22" t="s">
        <v>32</v>
      </c>
      <c r="C321" s="22" t="s">
        <v>27</v>
      </c>
      <c r="D321" s="22" t="s">
        <v>37</v>
      </c>
      <c r="E321" s="23">
        <v>43026</v>
      </c>
      <c r="F321" s="22">
        <v>24.1</v>
      </c>
      <c r="G321" s="22">
        <v>31.5</v>
      </c>
      <c r="H321" s="22">
        <v>17.521000000000001</v>
      </c>
      <c r="I321" s="24">
        <v>3.4689999999999999</v>
      </c>
      <c r="J321" s="22">
        <f t="shared" si="83"/>
        <v>-2.0000000000002238E-3</v>
      </c>
      <c r="K321" s="25">
        <f t="shared" si="73"/>
        <v>997.301901019105</v>
      </c>
      <c r="L321" s="25">
        <f t="shared" si="74"/>
        <v>0.76058970296154682</v>
      </c>
      <c r="M321" s="25">
        <f t="shared" si="75"/>
        <v>-4.2203012260000001E-3</v>
      </c>
      <c r="N321" s="25">
        <f t="shared" si="76"/>
        <v>1020.9937512980159</v>
      </c>
      <c r="O321" s="121">
        <f t="shared" si="79"/>
        <v>1.0209666484896529</v>
      </c>
      <c r="P321" s="26">
        <f t="shared" si="77"/>
        <v>7.7935424914231621</v>
      </c>
      <c r="Q321" s="120">
        <f t="shared" si="80"/>
        <v>7.7932845936364306</v>
      </c>
      <c r="R321" s="4">
        <f t="shared" si="81"/>
        <v>20.084234775698853</v>
      </c>
      <c r="S321" s="50">
        <f t="shared" si="78"/>
        <v>13.799499999999998</v>
      </c>
      <c r="T321" s="17"/>
      <c r="U321" s="18"/>
      <c r="V321" s="18"/>
      <c r="W321" s="18"/>
      <c r="X321" s="9"/>
      <c r="Y321" s="9"/>
      <c r="Z321" s="9"/>
      <c r="AA321" s="19"/>
      <c r="AB321" s="20"/>
    </row>
    <row r="322" spans="1:28" s="15" customFormat="1" x14ac:dyDescent="0.2">
      <c r="A322" s="49">
        <v>231</v>
      </c>
      <c r="B322" s="22" t="s">
        <v>33</v>
      </c>
      <c r="C322" s="22" t="s">
        <v>27</v>
      </c>
      <c r="D322" s="22" t="s">
        <v>37</v>
      </c>
      <c r="E322" s="23">
        <v>43026</v>
      </c>
      <c r="F322" s="22">
        <v>24.1</v>
      </c>
      <c r="G322" s="22">
        <v>31.5</v>
      </c>
      <c r="H322" s="22">
        <v>17.521000000000001</v>
      </c>
      <c r="I322" s="24">
        <v>2.6480000000000001</v>
      </c>
      <c r="J322" s="22">
        <f t="shared" si="83"/>
        <v>0</v>
      </c>
      <c r="K322" s="25">
        <f t="shared" ref="K322:K385" si="84">1000*(1-(F322+288.9414)/(508929.2*(F322+68.12963))*(F322-3.9863)^2)</f>
        <v>997.301901019105</v>
      </c>
      <c r="L322" s="25">
        <f t="shared" ref="L322:L385" si="85">0.824493 - 0.0040899*F322 + 0.000076438*F322^2 -0.00000082467*F322^3 + 0.0000000053675*F322^4</f>
        <v>0.76058970296154682</v>
      </c>
      <c r="M322" s="25">
        <f t="shared" ref="M322:M385" si="86">-0.005724 + 0.00010227*F322 - 0.0000016546*F322^2</f>
        <v>-4.2203012260000001E-3</v>
      </c>
      <c r="N322" s="25">
        <f t="shared" ref="N322:N385" si="87">K322 + (L322*G322) + M322*G322^(3/2) + 0.00048314*G322^2</f>
        <v>1020.9937512980159</v>
      </c>
      <c r="O322" s="121">
        <f t="shared" si="79"/>
        <v>1.0209666484896529</v>
      </c>
      <c r="P322" s="26">
        <f t="shared" ref="P322:P385" si="88">I322*(1/     (1-   (0.001*N322/1.84)))</f>
        <v>5.9490632797026617</v>
      </c>
      <c r="Q322" s="120">
        <f t="shared" si="80"/>
        <v>5.9488664179732691</v>
      </c>
      <c r="R322" s="4">
        <f t="shared" si="81"/>
        <v>20.084234775698853</v>
      </c>
      <c r="S322" s="50">
        <f t="shared" ref="S322:S385" si="89">-5.28+5.5*I322</f>
        <v>9.2839999999999989</v>
      </c>
      <c r="T322" s="17"/>
      <c r="U322" s="18"/>
      <c r="V322" s="18"/>
      <c r="W322" s="18"/>
      <c r="X322" s="9"/>
      <c r="Y322" s="9"/>
      <c r="Z322" s="9"/>
      <c r="AA322" s="19"/>
      <c r="AB322" s="20"/>
    </row>
    <row r="323" spans="1:28" s="15" customFormat="1" x14ac:dyDescent="0.2">
      <c r="A323" s="49">
        <v>180</v>
      </c>
      <c r="B323" s="22" t="s">
        <v>26</v>
      </c>
      <c r="C323" s="22" t="s">
        <v>34</v>
      </c>
      <c r="D323" s="22" t="s">
        <v>37</v>
      </c>
      <c r="E323" s="23">
        <v>43026</v>
      </c>
      <c r="F323" s="22">
        <v>24.1</v>
      </c>
      <c r="G323" s="22">
        <v>31.6</v>
      </c>
      <c r="H323" s="22">
        <v>17.521999999999998</v>
      </c>
      <c r="I323" s="24">
        <v>2.8730000000000002</v>
      </c>
      <c r="J323" s="22">
        <f t="shared" si="83"/>
        <v>-2.9999999999996696E-3</v>
      </c>
      <c r="K323" s="25">
        <f t="shared" si="84"/>
        <v>997.301901019105</v>
      </c>
      <c r="L323" s="25">
        <f t="shared" si="85"/>
        <v>0.76058970296154682</v>
      </c>
      <c r="M323" s="25">
        <f t="shared" si="86"/>
        <v>-4.2203012260000001E-3</v>
      </c>
      <c r="N323" s="25">
        <f t="shared" si="87"/>
        <v>1021.0693031061121</v>
      </c>
      <c r="O323" s="121">
        <f t="shared" ref="O323:O386" si="90">(999.842594+0.06793952*(F323)-0.00909529*(F323)^2+0.0001001685*(F323)^3-0.000001120083*(F323)^4+0.000000006536332*(F323)^5+(0.824493-0.0040899*(F323)+0.000076438*(F323)^2-0.00000082467*(F323)^3+0.0000000053875*(F323)^4)*(G323)+(-0.00572466+0.00010227*(F323)-0.0000016546*(F323)^2)*(G323)^1.5+0.00048314*(G323)^2)*0.001</f>
        <v>1.0210422004163526</v>
      </c>
      <c r="P323" s="26">
        <f t="shared" si="88"/>
        <v>6.4551494040343327</v>
      </c>
      <c r="Q323" s="120">
        <f t="shared" ref="Q323:Q386" si="91">(I323)*(1/(1-(O323)/1.84))</f>
        <v>6.4549357765290587</v>
      </c>
      <c r="R323" s="4">
        <f t="shared" ref="R323:R386" si="92">H323*(1/     (1-   (0.001*N323/8)))</f>
        <v>20.085598509007706</v>
      </c>
      <c r="S323" s="50">
        <f t="shared" si="89"/>
        <v>10.5215</v>
      </c>
      <c r="T323" s="17"/>
      <c r="U323" s="18"/>
      <c r="V323" s="18"/>
      <c r="W323" s="18"/>
      <c r="X323" s="9"/>
      <c r="Y323" s="9"/>
      <c r="Z323" s="9"/>
      <c r="AA323" s="19"/>
      <c r="AB323" s="20"/>
    </row>
    <row r="324" spans="1:28" s="15" customFormat="1" x14ac:dyDescent="0.2">
      <c r="A324" s="49">
        <v>187</v>
      </c>
      <c r="B324" s="22" t="s">
        <v>26</v>
      </c>
      <c r="C324" s="22" t="s">
        <v>34</v>
      </c>
      <c r="D324" s="22" t="s">
        <v>37</v>
      </c>
      <c r="E324" s="23">
        <v>43026</v>
      </c>
      <c r="F324" s="22">
        <v>24.1</v>
      </c>
      <c r="G324" s="22">
        <v>31.6</v>
      </c>
      <c r="H324" s="22">
        <v>17.521999999999998</v>
      </c>
      <c r="I324" s="24">
        <v>0.67300000000000004</v>
      </c>
      <c r="J324" s="22">
        <f t="shared" si="83"/>
        <v>0</v>
      </c>
      <c r="K324" s="25">
        <f t="shared" si="84"/>
        <v>997.301901019105</v>
      </c>
      <c r="L324" s="25">
        <f t="shared" si="85"/>
        <v>0.76058970296154682</v>
      </c>
      <c r="M324" s="25">
        <f t="shared" si="86"/>
        <v>-4.2203012260000001E-3</v>
      </c>
      <c r="N324" s="25">
        <f t="shared" si="87"/>
        <v>1021.0693031061121</v>
      </c>
      <c r="O324" s="121">
        <f t="shared" si="90"/>
        <v>1.0210422004163526</v>
      </c>
      <c r="P324" s="26">
        <f t="shared" si="88"/>
        <v>1.5121181861869495</v>
      </c>
      <c r="Q324" s="120">
        <f t="shared" si="91"/>
        <v>1.5120681439624284</v>
      </c>
      <c r="R324" s="4">
        <f t="shared" si="92"/>
        <v>20.085598509007706</v>
      </c>
      <c r="S324" s="50">
        <f t="shared" si="89"/>
        <v>-1.5785</v>
      </c>
      <c r="T324" s="17"/>
      <c r="U324" s="18"/>
      <c r="V324" s="18"/>
      <c r="W324" s="18"/>
      <c r="X324" s="9"/>
      <c r="Y324" s="9"/>
      <c r="Z324" s="9"/>
      <c r="AA324" s="19"/>
      <c r="AB324" s="20"/>
    </row>
    <row r="325" spans="1:28" s="15" customFormat="1" x14ac:dyDescent="0.2">
      <c r="A325" s="49">
        <v>278</v>
      </c>
      <c r="B325" s="22" t="s">
        <v>26</v>
      </c>
      <c r="C325" s="22" t="s">
        <v>34</v>
      </c>
      <c r="D325" s="22" t="s">
        <v>37</v>
      </c>
      <c r="E325" s="23">
        <v>43026</v>
      </c>
      <c r="F325" s="22">
        <v>24.1</v>
      </c>
      <c r="G325" s="22">
        <v>31.6</v>
      </c>
      <c r="H325" s="22">
        <v>17.521999999999998</v>
      </c>
      <c r="I325" s="24">
        <v>3.4260000000000002</v>
      </c>
      <c r="J325" s="22">
        <f t="shared" si="83"/>
        <v>-9.9999999999988987E-4</v>
      </c>
      <c r="K325" s="25">
        <f t="shared" si="84"/>
        <v>997.301901019105</v>
      </c>
      <c r="L325" s="25">
        <f t="shared" si="85"/>
        <v>0.76058970296154682</v>
      </c>
      <c r="M325" s="25">
        <f t="shared" si="86"/>
        <v>-4.2203012260000001E-3</v>
      </c>
      <c r="N325" s="25">
        <f t="shared" si="87"/>
        <v>1021.0693031061121</v>
      </c>
      <c r="O325" s="121">
        <f t="shared" si="90"/>
        <v>1.0210422004163526</v>
      </c>
      <c r="P325" s="26">
        <f t="shared" si="88"/>
        <v>7.6976477056114243</v>
      </c>
      <c r="Q325" s="120">
        <f t="shared" si="91"/>
        <v>7.6973929587151257</v>
      </c>
      <c r="R325" s="4">
        <f t="shared" si="92"/>
        <v>20.085598509007706</v>
      </c>
      <c r="S325" s="50">
        <f t="shared" si="89"/>
        <v>13.562999999999999</v>
      </c>
      <c r="T325" s="17"/>
      <c r="U325" s="18"/>
      <c r="V325" s="18"/>
      <c r="W325" s="18"/>
      <c r="X325" s="9"/>
      <c r="Y325" s="9"/>
      <c r="Z325" s="9"/>
      <c r="AA325" s="19"/>
      <c r="AB325" s="20"/>
    </row>
    <row r="326" spans="1:28" s="15" customFormat="1" x14ac:dyDescent="0.2">
      <c r="A326" s="49">
        <v>285</v>
      </c>
      <c r="B326" s="22" t="s">
        <v>26</v>
      </c>
      <c r="C326" s="22" t="s">
        <v>34</v>
      </c>
      <c r="D326" s="22" t="s">
        <v>37</v>
      </c>
      <c r="E326" s="23">
        <v>43026</v>
      </c>
      <c r="F326" s="22">
        <v>24.1</v>
      </c>
      <c r="G326" s="22">
        <v>31.6</v>
      </c>
      <c r="H326" s="22">
        <v>17.521999999999998</v>
      </c>
      <c r="I326" s="24">
        <v>2.14</v>
      </c>
      <c r="J326" s="22">
        <f t="shared" si="83"/>
        <v>-4.9999999999998934E-3</v>
      </c>
      <c r="K326" s="25">
        <f t="shared" si="84"/>
        <v>997.301901019105</v>
      </c>
      <c r="L326" s="25">
        <f t="shared" si="85"/>
        <v>0.76058970296154682</v>
      </c>
      <c r="M326" s="25">
        <f t="shared" si="86"/>
        <v>-4.2203012260000001E-3</v>
      </c>
      <c r="N326" s="25">
        <f t="shared" si="87"/>
        <v>1021.0693031061121</v>
      </c>
      <c r="O326" s="121">
        <f t="shared" si="90"/>
        <v>1.0210422004163526</v>
      </c>
      <c r="P326" s="26">
        <f t="shared" si="88"/>
        <v>4.8082212755424543</v>
      </c>
      <c r="Q326" s="120">
        <f t="shared" si="91"/>
        <v>4.8080621516784499</v>
      </c>
      <c r="R326" s="4">
        <f t="shared" si="92"/>
        <v>20.085598509007706</v>
      </c>
      <c r="S326" s="50">
        <f t="shared" si="89"/>
        <v>6.4900000000000011</v>
      </c>
      <c r="T326" s="17"/>
      <c r="U326" s="18"/>
      <c r="V326" s="18"/>
      <c r="W326" s="18"/>
      <c r="X326" s="9"/>
      <c r="Y326" s="9"/>
      <c r="Z326" s="9"/>
      <c r="AA326" s="19"/>
      <c r="AB326" s="20"/>
    </row>
    <row r="327" spans="1:28" s="15" customFormat="1" x14ac:dyDescent="0.2">
      <c r="A327" s="49">
        <v>120</v>
      </c>
      <c r="B327" s="22" t="s">
        <v>29</v>
      </c>
      <c r="C327" s="22" t="s">
        <v>34</v>
      </c>
      <c r="D327" s="22" t="s">
        <v>37</v>
      </c>
      <c r="E327" s="23">
        <v>43026</v>
      </c>
      <c r="F327" s="22">
        <v>24.1</v>
      </c>
      <c r="G327" s="22">
        <v>31.6</v>
      </c>
      <c r="H327" s="22">
        <v>17.521999999999998</v>
      </c>
      <c r="I327" s="24">
        <v>4.2649999999999997</v>
      </c>
      <c r="J327" s="22">
        <f t="shared" si="83"/>
        <v>-4.0000000000004476E-3</v>
      </c>
      <c r="K327" s="25">
        <f t="shared" si="84"/>
        <v>997.301901019105</v>
      </c>
      <c r="L327" s="25">
        <f t="shared" si="85"/>
        <v>0.76058970296154682</v>
      </c>
      <c r="M327" s="25">
        <f t="shared" si="86"/>
        <v>-4.2203012260000001E-3</v>
      </c>
      <c r="N327" s="25">
        <f t="shared" si="87"/>
        <v>1021.0693031061121</v>
      </c>
      <c r="O327" s="121">
        <f t="shared" si="90"/>
        <v>1.0210422004163526</v>
      </c>
      <c r="P327" s="26">
        <f t="shared" si="88"/>
        <v>9.5827400655086752</v>
      </c>
      <c r="Q327" s="120">
        <f t="shared" si="91"/>
        <v>9.5824229331348523</v>
      </c>
      <c r="R327" s="4">
        <f t="shared" si="92"/>
        <v>20.085598509007706</v>
      </c>
      <c r="S327" s="50">
        <f t="shared" si="89"/>
        <v>18.177499999999998</v>
      </c>
      <c r="T327" s="17"/>
      <c r="U327" s="18"/>
      <c r="V327" s="18"/>
      <c r="W327" s="18"/>
      <c r="X327" s="9"/>
      <c r="Y327" s="9"/>
      <c r="Z327" s="9"/>
      <c r="AA327" s="19"/>
      <c r="AB327" s="20"/>
    </row>
    <row r="328" spans="1:28" s="15" customFormat="1" x14ac:dyDescent="0.2">
      <c r="A328" s="49">
        <v>126</v>
      </c>
      <c r="B328" s="22" t="s">
        <v>29</v>
      </c>
      <c r="C328" s="22" t="s">
        <v>34</v>
      </c>
      <c r="D328" s="22" t="s">
        <v>37</v>
      </c>
      <c r="E328" s="23">
        <v>43026</v>
      </c>
      <c r="F328" s="22">
        <v>24.1</v>
      </c>
      <c r="G328" s="22">
        <v>31.6</v>
      </c>
      <c r="H328" s="22">
        <v>17.521999999999998</v>
      </c>
      <c r="I328" s="24">
        <v>1.833</v>
      </c>
      <c r="J328" s="22">
        <f t="shared" si="83"/>
        <v>-4.0000000000000036E-3</v>
      </c>
      <c r="K328" s="25">
        <f t="shared" si="84"/>
        <v>997.301901019105</v>
      </c>
      <c r="L328" s="25">
        <f t="shared" si="85"/>
        <v>0.76058970296154682</v>
      </c>
      <c r="M328" s="25">
        <f t="shared" si="86"/>
        <v>-4.2203012260000001E-3</v>
      </c>
      <c r="N328" s="25">
        <f t="shared" si="87"/>
        <v>1021.0693031061121</v>
      </c>
      <c r="O328" s="121">
        <f t="shared" si="90"/>
        <v>1.0210422004163526</v>
      </c>
      <c r="P328" s="26">
        <f t="shared" si="88"/>
        <v>4.1184437374155696</v>
      </c>
      <c r="Q328" s="120">
        <f t="shared" si="91"/>
        <v>4.1183074411339238</v>
      </c>
      <c r="R328" s="4">
        <f t="shared" si="92"/>
        <v>20.085598509007706</v>
      </c>
      <c r="S328" s="50">
        <f t="shared" si="89"/>
        <v>4.8014999999999999</v>
      </c>
      <c r="T328" s="17"/>
      <c r="U328" s="18"/>
      <c r="V328" s="18"/>
      <c r="W328" s="18"/>
      <c r="X328" s="9"/>
      <c r="Y328" s="9"/>
      <c r="Z328" s="9"/>
      <c r="AA328" s="19"/>
      <c r="AB328" s="20"/>
    </row>
    <row r="329" spans="1:28" s="15" customFormat="1" x14ac:dyDescent="0.2">
      <c r="A329" s="49">
        <v>218</v>
      </c>
      <c r="B329" s="22" t="s">
        <v>29</v>
      </c>
      <c r="C329" s="22" t="s">
        <v>34</v>
      </c>
      <c r="D329" s="22" t="s">
        <v>37</v>
      </c>
      <c r="E329" s="23">
        <v>43026</v>
      </c>
      <c r="F329" s="22">
        <v>24.1</v>
      </c>
      <c r="G329" s="22">
        <v>31.6</v>
      </c>
      <c r="H329" s="22">
        <v>17.521999999999998</v>
      </c>
      <c r="I329" s="24">
        <v>4.1520000000000001</v>
      </c>
      <c r="J329" s="22">
        <f t="shared" si="83"/>
        <v>-3.9999999999995595E-3</v>
      </c>
      <c r="K329" s="25">
        <f t="shared" si="84"/>
        <v>997.301901019105</v>
      </c>
      <c r="L329" s="25">
        <f t="shared" si="85"/>
        <v>0.76058970296154682</v>
      </c>
      <c r="M329" s="25">
        <f t="shared" si="86"/>
        <v>-4.2203012260000001E-3</v>
      </c>
      <c r="N329" s="25">
        <f t="shared" si="87"/>
        <v>1021.0693031061121</v>
      </c>
      <c r="O329" s="121">
        <f t="shared" si="90"/>
        <v>1.0210422004163526</v>
      </c>
      <c r="P329" s="26">
        <f t="shared" si="88"/>
        <v>9.32884800750106</v>
      </c>
      <c r="Q329" s="120">
        <f t="shared" si="91"/>
        <v>9.328539277462113</v>
      </c>
      <c r="R329" s="4">
        <f t="shared" si="92"/>
        <v>20.085598509007706</v>
      </c>
      <c r="S329" s="50">
        <f t="shared" si="89"/>
        <v>17.556000000000001</v>
      </c>
      <c r="T329" s="17"/>
      <c r="U329" s="18"/>
      <c r="V329" s="18"/>
      <c r="W329" s="18"/>
      <c r="X329" s="9"/>
      <c r="Y329" s="9"/>
      <c r="Z329" s="9"/>
      <c r="AA329" s="19"/>
      <c r="AB329" s="20"/>
    </row>
    <row r="330" spans="1:28" s="15" customFormat="1" x14ac:dyDescent="0.2">
      <c r="A330" s="49">
        <v>224</v>
      </c>
      <c r="B330" s="22" t="s">
        <v>29</v>
      </c>
      <c r="C330" s="22" t="s">
        <v>34</v>
      </c>
      <c r="D330" s="22" t="s">
        <v>37</v>
      </c>
      <c r="E330" s="23">
        <v>43026</v>
      </c>
      <c r="F330" s="22">
        <v>24.1</v>
      </c>
      <c r="G330" s="22">
        <v>31.6</v>
      </c>
      <c r="H330" s="22">
        <v>17.521999999999998</v>
      </c>
      <c r="I330" s="24">
        <v>3.4239999999999999</v>
      </c>
      <c r="J330" s="22">
        <f t="shared" si="83"/>
        <v>-3.0000000000001137E-3</v>
      </c>
      <c r="K330" s="25">
        <f t="shared" si="84"/>
        <v>997.301901019105</v>
      </c>
      <c r="L330" s="25">
        <f t="shared" si="85"/>
        <v>0.76058970296154682</v>
      </c>
      <c r="M330" s="25">
        <f t="shared" si="86"/>
        <v>-4.2203012260000001E-3</v>
      </c>
      <c r="N330" s="25">
        <f t="shared" si="87"/>
        <v>1021.0693031061121</v>
      </c>
      <c r="O330" s="121">
        <f t="shared" si="90"/>
        <v>1.0210422004163526</v>
      </c>
      <c r="P330" s="26">
        <f t="shared" si="88"/>
        <v>7.6931540408679266</v>
      </c>
      <c r="Q330" s="120">
        <f t="shared" si="91"/>
        <v>7.6928994426855191</v>
      </c>
      <c r="R330" s="4">
        <f t="shared" si="92"/>
        <v>20.085598509007706</v>
      </c>
      <c r="S330" s="50">
        <f t="shared" si="89"/>
        <v>13.552</v>
      </c>
      <c r="T330" s="17"/>
      <c r="U330" s="18"/>
      <c r="V330" s="18"/>
      <c r="W330" s="18"/>
      <c r="X330" s="9"/>
      <c r="Y330" s="9"/>
      <c r="Z330" s="9"/>
      <c r="AA330" s="19"/>
      <c r="AB330" s="20"/>
    </row>
    <row r="331" spans="1:28" s="15" customFormat="1" x14ac:dyDescent="0.2">
      <c r="A331" s="49">
        <v>230</v>
      </c>
      <c r="B331" s="22" t="s">
        <v>29</v>
      </c>
      <c r="C331" s="22" t="s">
        <v>34</v>
      </c>
      <c r="D331" s="22" t="s">
        <v>37</v>
      </c>
      <c r="E331" s="23">
        <v>43026</v>
      </c>
      <c r="F331" s="22">
        <v>24.1</v>
      </c>
      <c r="G331" s="22">
        <v>31.6</v>
      </c>
      <c r="H331" s="22">
        <v>17.521999999999998</v>
      </c>
      <c r="I331" s="24">
        <v>2.1539999999999999</v>
      </c>
      <c r="J331" s="22">
        <f t="shared" si="83"/>
        <v>-3.0000000000001137E-3</v>
      </c>
      <c r="K331" s="25">
        <f t="shared" si="84"/>
        <v>997.301901019105</v>
      </c>
      <c r="L331" s="25">
        <f t="shared" si="85"/>
        <v>0.76058970296154682</v>
      </c>
      <c r="M331" s="25">
        <f t="shared" si="86"/>
        <v>-4.2203012260000001E-3</v>
      </c>
      <c r="N331" s="25">
        <f t="shared" si="87"/>
        <v>1021.0693031061121</v>
      </c>
      <c r="O331" s="121">
        <f t="shared" si="90"/>
        <v>1.0210422004163526</v>
      </c>
      <c r="P331" s="26">
        <f t="shared" si="88"/>
        <v>4.839676928746937</v>
      </c>
      <c r="Q331" s="120">
        <f t="shared" si="91"/>
        <v>4.8395167638856913</v>
      </c>
      <c r="R331" s="4">
        <f t="shared" si="92"/>
        <v>20.085598509007706</v>
      </c>
      <c r="S331" s="50">
        <f t="shared" si="89"/>
        <v>6.5669999999999993</v>
      </c>
      <c r="T331" s="17"/>
      <c r="U331" s="18"/>
      <c r="V331" s="18"/>
      <c r="W331" s="18"/>
      <c r="X331" s="9"/>
      <c r="Y331" s="9"/>
      <c r="Z331" s="9"/>
      <c r="AA331" s="19"/>
      <c r="AB331" s="20"/>
    </row>
    <row r="332" spans="1:28" s="15" customFormat="1" x14ac:dyDescent="0.2">
      <c r="A332" s="49">
        <v>154</v>
      </c>
      <c r="B332" s="22" t="s">
        <v>30</v>
      </c>
      <c r="C332" s="22" t="s">
        <v>34</v>
      </c>
      <c r="D332" s="22" t="s">
        <v>37</v>
      </c>
      <c r="E332" s="23">
        <v>43026</v>
      </c>
      <c r="F332" s="22">
        <v>24.1</v>
      </c>
      <c r="G332" s="22">
        <v>31.6</v>
      </c>
      <c r="H332" s="22">
        <v>17.521999999999998</v>
      </c>
      <c r="I332" s="24">
        <v>3.1989999999999998</v>
      </c>
      <c r="J332" s="22">
        <f t="shared" si="83"/>
        <v>-2.0000000000002238E-3</v>
      </c>
      <c r="K332" s="25">
        <f t="shared" si="84"/>
        <v>997.301901019105</v>
      </c>
      <c r="L332" s="25">
        <f t="shared" si="85"/>
        <v>0.76058970296154682</v>
      </c>
      <c r="M332" s="25">
        <f t="shared" si="86"/>
        <v>-4.2203012260000001E-3</v>
      </c>
      <c r="N332" s="25">
        <f t="shared" si="87"/>
        <v>1021.0693031061121</v>
      </c>
      <c r="O332" s="121">
        <f t="shared" si="90"/>
        <v>1.0210422004163526</v>
      </c>
      <c r="P332" s="26">
        <f t="shared" si="88"/>
        <v>7.1876167572244443</v>
      </c>
      <c r="Q332" s="120">
        <f t="shared" si="91"/>
        <v>7.1873788893548403</v>
      </c>
      <c r="R332" s="4">
        <f t="shared" si="92"/>
        <v>20.085598509007706</v>
      </c>
      <c r="S332" s="50">
        <f t="shared" si="89"/>
        <v>12.314499999999999</v>
      </c>
      <c r="T332" s="17"/>
      <c r="U332" s="18"/>
      <c r="V332" s="18"/>
      <c r="W332" s="18"/>
      <c r="X332" s="9"/>
      <c r="Y332" s="9"/>
      <c r="Z332" s="9"/>
      <c r="AA332" s="19"/>
      <c r="AB332" s="20"/>
    </row>
    <row r="333" spans="1:28" s="15" customFormat="1" x14ac:dyDescent="0.2">
      <c r="A333" s="49">
        <v>246</v>
      </c>
      <c r="B333" s="22" t="s">
        <v>30</v>
      </c>
      <c r="C333" s="22" t="s">
        <v>34</v>
      </c>
      <c r="D333" s="22" t="s">
        <v>37</v>
      </c>
      <c r="E333" s="23">
        <v>43026</v>
      </c>
      <c r="F333" s="22">
        <v>24.1</v>
      </c>
      <c r="G333" s="22">
        <v>31.6</v>
      </c>
      <c r="H333" s="22">
        <v>17.521999999999998</v>
      </c>
      <c r="I333" s="24">
        <v>3.7719999999999998</v>
      </c>
      <c r="J333" s="22">
        <f t="shared" si="83"/>
        <v>-3.0000000000001137E-3</v>
      </c>
      <c r="K333" s="25">
        <f t="shared" si="84"/>
        <v>997.301901019105</v>
      </c>
      <c r="L333" s="25">
        <f t="shared" si="85"/>
        <v>0.76058970296154682</v>
      </c>
      <c r="M333" s="25">
        <f t="shared" si="86"/>
        <v>-4.2203012260000001E-3</v>
      </c>
      <c r="N333" s="25">
        <f t="shared" si="87"/>
        <v>1021.0693031061121</v>
      </c>
      <c r="O333" s="121">
        <f t="shared" si="90"/>
        <v>1.0210422004163526</v>
      </c>
      <c r="P333" s="26">
        <f t="shared" si="88"/>
        <v>8.4750517062365116</v>
      </c>
      <c r="Q333" s="120">
        <f t="shared" si="91"/>
        <v>8.4747712318369679</v>
      </c>
      <c r="R333" s="4">
        <f t="shared" si="92"/>
        <v>20.085598509007706</v>
      </c>
      <c r="S333" s="50">
        <f t="shared" si="89"/>
        <v>15.465999999999998</v>
      </c>
      <c r="T333" s="17"/>
      <c r="U333" s="18"/>
      <c r="V333" s="18"/>
      <c r="W333" s="18"/>
      <c r="X333" s="9"/>
      <c r="Y333" s="9"/>
      <c r="Z333" s="9"/>
      <c r="AA333" s="19"/>
      <c r="AB333" s="20"/>
    </row>
    <row r="334" spans="1:28" s="15" customFormat="1" x14ac:dyDescent="0.2">
      <c r="A334" s="49">
        <v>299</v>
      </c>
      <c r="B334" s="22" t="s">
        <v>30</v>
      </c>
      <c r="C334" s="22" t="s">
        <v>34</v>
      </c>
      <c r="D334" s="22" t="s">
        <v>37</v>
      </c>
      <c r="E334" s="23">
        <v>43026</v>
      </c>
      <c r="F334" s="22">
        <v>24.1</v>
      </c>
      <c r="G334" s="22">
        <v>31.6</v>
      </c>
      <c r="H334" s="22">
        <v>17.521999999999998</v>
      </c>
      <c r="I334" s="24">
        <v>0.64500000000000002</v>
      </c>
      <c r="J334" s="22">
        <f t="shared" si="83"/>
        <v>0</v>
      </c>
      <c r="K334" s="25">
        <f t="shared" si="84"/>
        <v>997.301901019105</v>
      </c>
      <c r="L334" s="25">
        <f t="shared" si="85"/>
        <v>0.76058970296154682</v>
      </c>
      <c r="M334" s="25">
        <f t="shared" si="86"/>
        <v>-4.2203012260000001E-3</v>
      </c>
      <c r="N334" s="25">
        <f t="shared" si="87"/>
        <v>1021.0693031061121</v>
      </c>
      <c r="O334" s="121">
        <f t="shared" si="90"/>
        <v>1.0210422004163526</v>
      </c>
      <c r="P334" s="26">
        <f t="shared" si="88"/>
        <v>1.4492068797779827</v>
      </c>
      <c r="Q334" s="120">
        <f t="shared" si="91"/>
        <v>1.449158919547944</v>
      </c>
      <c r="R334" s="4">
        <f t="shared" si="92"/>
        <v>20.085598509007706</v>
      </c>
      <c r="S334" s="50">
        <f t="shared" si="89"/>
        <v>-1.7324999999999999</v>
      </c>
      <c r="T334" s="17"/>
      <c r="U334" s="18"/>
      <c r="V334" s="18"/>
      <c r="W334" s="18"/>
      <c r="X334" s="9"/>
      <c r="Y334" s="9"/>
      <c r="Z334" s="9"/>
      <c r="AA334" s="19"/>
      <c r="AB334" s="20"/>
    </row>
    <row r="335" spans="1:28" s="15" customFormat="1" x14ac:dyDescent="0.2">
      <c r="A335" s="49">
        <v>167</v>
      </c>
      <c r="B335" s="22" t="s">
        <v>31</v>
      </c>
      <c r="C335" s="22" t="s">
        <v>34</v>
      </c>
      <c r="D335" s="22" t="s">
        <v>37</v>
      </c>
      <c r="E335" s="23">
        <v>43026</v>
      </c>
      <c r="F335" s="22">
        <v>24.1</v>
      </c>
      <c r="G335" s="22">
        <v>31.6</v>
      </c>
      <c r="H335" s="22">
        <v>17.521999999999998</v>
      </c>
      <c r="I335" s="24">
        <v>3.4159999999999999</v>
      </c>
      <c r="J335" s="22">
        <f t="shared" si="83"/>
        <v>1.399999999999979E-2</v>
      </c>
      <c r="K335" s="25">
        <f t="shared" si="84"/>
        <v>997.301901019105</v>
      </c>
      <c r="L335" s="25">
        <f t="shared" si="85"/>
        <v>0.76058970296154682</v>
      </c>
      <c r="M335" s="25">
        <f t="shared" si="86"/>
        <v>-4.2203012260000001E-3</v>
      </c>
      <c r="N335" s="25">
        <f t="shared" si="87"/>
        <v>1021.0693031061121</v>
      </c>
      <c r="O335" s="121">
        <f t="shared" si="90"/>
        <v>1.0210422004163526</v>
      </c>
      <c r="P335" s="26">
        <f t="shared" si="88"/>
        <v>7.675179381893936</v>
      </c>
      <c r="Q335" s="120">
        <f t="shared" si="91"/>
        <v>7.674925378567095</v>
      </c>
      <c r="R335" s="4">
        <f t="shared" si="92"/>
        <v>20.085598509007706</v>
      </c>
      <c r="S335" s="50">
        <f t="shared" si="89"/>
        <v>13.507999999999999</v>
      </c>
      <c r="T335" s="17"/>
      <c r="U335" s="18"/>
      <c r="V335" s="18"/>
      <c r="W335" s="18"/>
      <c r="X335" s="9"/>
      <c r="Y335" s="9"/>
      <c r="Z335" s="9"/>
      <c r="AA335" s="19"/>
      <c r="AB335" s="20"/>
    </row>
    <row r="336" spans="1:28" s="15" customFormat="1" x14ac:dyDescent="0.2">
      <c r="A336" s="49">
        <v>174</v>
      </c>
      <c r="B336" s="22" t="s">
        <v>31</v>
      </c>
      <c r="C336" s="22" t="s">
        <v>34</v>
      </c>
      <c r="D336" s="22" t="s">
        <v>37</v>
      </c>
      <c r="E336" s="23">
        <v>43026</v>
      </c>
      <c r="F336" s="22">
        <v>24.1</v>
      </c>
      <c r="G336" s="22">
        <v>31.6</v>
      </c>
      <c r="H336" s="22">
        <v>17.521999999999998</v>
      </c>
      <c r="I336" s="24">
        <v>2.7250000000000001</v>
      </c>
      <c r="J336" s="22">
        <f t="shared" si="83"/>
        <v>-1.7999999999999794E-2</v>
      </c>
      <c r="K336" s="25">
        <f t="shared" si="84"/>
        <v>997.301901019105</v>
      </c>
      <c r="L336" s="25">
        <f t="shared" si="85"/>
        <v>0.76058970296154682</v>
      </c>
      <c r="M336" s="25">
        <f t="shared" si="86"/>
        <v>-4.2203012260000001E-3</v>
      </c>
      <c r="N336" s="25">
        <f t="shared" si="87"/>
        <v>1021.0693031061121</v>
      </c>
      <c r="O336" s="121">
        <f t="shared" si="90"/>
        <v>1.0210422004163526</v>
      </c>
      <c r="P336" s="26">
        <f t="shared" si="88"/>
        <v>6.1226182130155085</v>
      </c>
      <c r="Q336" s="120">
        <f t="shared" si="91"/>
        <v>6.1224155903382123</v>
      </c>
      <c r="R336" s="4">
        <f t="shared" si="92"/>
        <v>20.085598509007706</v>
      </c>
      <c r="S336" s="50">
        <f t="shared" si="89"/>
        <v>9.7074999999999996</v>
      </c>
      <c r="T336" s="17"/>
      <c r="U336" s="18"/>
      <c r="V336" s="18"/>
      <c r="W336" s="18"/>
      <c r="X336" s="9"/>
      <c r="Y336" s="9"/>
      <c r="Z336" s="9"/>
      <c r="AA336" s="19"/>
      <c r="AB336" s="20"/>
    </row>
    <row r="337" spans="1:28" s="15" customFormat="1" x14ac:dyDescent="0.2">
      <c r="A337" s="49">
        <v>265</v>
      </c>
      <c r="B337" s="22" t="s">
        <v>31</v>
      </c>
      <c r="C337" s="22" t="s">
        <v>34</v>
      </c>
      <c r="D337" s="22" t="s">
        <v>37</v>
      </c>
      <c r="E337" s="23">
        <v>43026</v>
      </c>
      <c r="F337" s="22">
        <v>24.1</v>
      </c>
      <c r="G337" s="22">
        <v>31.6</v>
      </c>
      <c r="H337" s="22">
        <v>17.521999999999998</v>
      </c>
      <c r="I337" s="24">
        <v>3.52</v>
      </c>
      <c r="J337" s="22">
        <f t="shared" si="83"/>
        <v>-1.9999999999997797E-3</v>
      </c>
      <c r="K337" s="25">
        <f t="shared" si="84"/>
        <v>997.301901019105</v>
      </c>
      <c r="L337" s="25">
        <f t="shared" si="85"/>
        <v>0.76058970296154682</v>
      </c>
      <c r="M337" s="25">
        <f t="shared" si="86"/>
        <v>-4.2203012260000001E-3</v>
      </c>
      <c r="N337" s="25">
        <f t="shared" si="87"/>
        <v>1021.0693031061121</v>
      </c>
      <c r="O337" s="121">
        <f t="shared" si="90"/>
        <v>1.0210422004163526</v>
      </c>
      <c r="P337" s="26">
        <f t="shared" si="88"/>
        <v>7.9088499485558126</v>
      </c>
      <c r="Q337" s="120">
        <f t="shared" si="91"/>
        <v>7.9085882121066087</v>
      </c>
      <c r="R337" s="4">
        <f t="shared" si="92"/>
        <v>20.085598509007706</v>
      </c>
      <c r="S337" s="50">
        <f t="shared" si="89"/>
        <v>14.079999999999998</v>
      </c>
      <c r="T337" s="17"/>
      <c r="U337" s="18"/>
      <c r="V337" s="18"/>
      <c r="W337" s="18"/>
      <c r="X337" s="9"/>
      <c r="Y337" s="9"/>
      <c r="Z337" s="9"/>
      <c r="AA337" s="19"/>
      <c r="AB337" s="20"/>
    </row>
    <row r="338" spans="1:28" s="15" customFormat="1" x14ac:dyDescent="0.2">
      <c r="A338" s="49">
        <v>271</v>
      </c>
      <c r="B338" s="22" t="s">
        <v>31</v>
      </c>
      <c r="C338" s="22" t="s">
        <v>34</v>
      </c>
      <c r="D338" s="22" t="s">
        <v>37</v>
      </c>
      <c r="E338" s="23">
        <v>43026</v>
      </c>
      <c r="F338" s="22">
        <v>24.1</v>
      </c>
      <c r="G338" s="22">
        <v>31.6</v>
      </c>
      <c r="H338" s="22">
        <v>17.521999999999998</v>
      </c>
      <c r="I338" s="24">
        <v>7.1079999999999997</v>
      </c>
      <c r="J338" s="22">
        <f t="shared" ref="J338:J369" si="93">I338-I218</f>
        <v>-5.0000000000007816E-3</v>
      </c>
      <c r="K338" s="25">
        <f t="shared" si="84"/>
        <v>997.301901019105</v>
      </c>
      <c r="L338" s="25">
        <f t="shared" si="85"/>
        <v>0.76058970296154682</v>
      </c>
      <c r="M338" s="25">
        <f t="shared" si="86"/>
        <v>-4.2203012260000001E-3</v>
      </c>
      <c r="N338" s="25">
        <f t="shared" si="87"/>
        <v>1021.0693031061121</v>
      </c>
      <c r="O338" s="121">
        <f t="shared" si="90"/>
        <v>1.0210422004163526</v>
      </c>
      <c r="P338" s="26">
        <f t="shared" si="88"/>
        <v>15.970484498390544</v>
      </c>
      <c r="Q338" s="120">
        <f t="shared" si="91"/>
        <v>15.969955969219821</v>
      </c>
      <c r="R338" s="4">
        <f t="shared" si="92"/>
        <v>20.085598509007706</v>
      </c>
      <c r="S338" s="50">
        <f t="shared" si="89"/>
        <v>33.814</v>
      </c>
      <c r="T338" s="17"/>
      <c r="U338" s="18"/>
      <c r="V338" s="18"/>
      <c r="W338" s="18"/>
      <c r="X338" s="9"/>
      <c r="Y338" s="9"/>
      <c r="Z338" s="9"/>
      <c r="AA338" s="19"/>
      <c r="AB338" s="20"/>
    </row>
    <row r="339" spans="1:28" s="15" customFormat="1" x14ac:dyDescent="0.2">
      <c r="A339" s="49">
        <v>103</v>
      </c>
      <c r="B339" s="22" t="s">
        <v>32</v>
      </c>
      <c r="C339" s="22" t="s">
        <v>34</v>
      </c>
      <c r="D339" s="22" t="s">
        <v>37</v>
      </c>
      <c r="E339" s="23">
        <v>43026</v>
      </c>
      <c r="F339" s="22">
        <v>24.1</v>
      </c>
      <c r="G339" s="22">
        <v>31.6</v>
      </c>
      <c r="H339" s="22">
        <v>17.521999999999998</v>
      </c>
      <c r="I339" s="24">
        <v>2.7370000000000001</v>
      </c>
      <c r="J339" s="22">
        <f t="shared" si="93"/>
        <v>3.0000000000001137E-3</v>
      </c>
      <c r="K339" s="25">
        <f t="shared" si="84"/>
        <v>997.301901019105</v>
      </c>
      <c r="L339" s="25">
        <f t="shared" si="85"/>
        <v>0.76058970296154682</v>
      </c>
      <c r="M339" s="25">
        <f t="shared" si="86"/>
        <v>-4.2203012260000001E-3</v>
      </c>
      <c r="N339" s="25">
        <f t="shared" si="87"/>
        <v>1021.0693031061121</v>
      </c>
      <c r="O339" s="121">
        <f t="shared" si="90"/>
        <v>1.0210422004163526</v>
      </c>
      <c r="P339" s="26">
        <f t="shared" si="88"/>
        <v>6.1495802014764944</v>
      </c>
      <c r="Q339" s="120">
        <f t="shared" si="91"/>
        <v>6.1493766865158488</v>
      </c>
      <c r="R339" s="4">
        <f t="shared" si="92"/>
        <v>20.085598509007706</v>
      </c>
      <c r="S339" s="50">
        <f t="shared" si="89"/>
        <v>9.7734999999999985</v>
      </c>
      <c r="T339" s="17"/>
      <c r="U339" s="18"/>
      <c r="V339" s="18"/>
      <c r="W339" s="18"/>
      <c r="X339" s="9"/>
      <c r="Y339" s="9"/>
      <c r="Z339" s="9"/>
      <c r="AA339" s="19"/>
      <c r="AB339" s="20"/>
    </row>
    <row r="340" spans="1:28" s="15" customFormat="1" x14ac:dyDescent="0.2">
      <c r="A340" s="49">
        <v>109</v>
      </c>
      <c r="B340" s="22" t="s">
        <v>32</v>
      </c>
      <c r="C340" s="22" t="s">
        <v>34</v>
      </c>
      <c r="D340" s="22" t="s">
        <v>37</v>
      </c>
      <c r="E340" s="23">
        <v>43026</v>
      </c>
      <c r="F340" s="22">
        <v>24.1</v>
      </c>
      <c r="G340" s="22">
        <v>31.6</v>
      </c>
      <c r="H340" s="22">
        <v>17.521999999999998</v>
      </c>
      <c r="I340" s="24">
        <v>3.18</v>
      </c>
      <c r="J340" s="22">
        <f t="shared" si="93"/>
        <v>-9.9999999999988987E-4</v>
      </c>
      <c r="K340" s="25">
        <f t="shared" si="84"/>
        <v>997.301901019105</v>
      </c>
      <c r="L340" s="25">
        <f t="shared" si="85"/>
        <v>0.76058970296154682</v>
      </c>
      <c r="M340" s="25">
        <f t="shared" si="86"/>
        <v>-4.2203012260000001E-3</v>
      </c>
      <c r="N340" s="25">
        <f t="shared" si="87"/>
        <v>1021.0693031061121</v>
      </c>
      <c r="O340" s="121">
        <f t="shared" si="90"/>
        <v>1.0210422004163526</v>
      </c>
      <c r="P340" s="26">
        <f t="shared" si="88"/>
        <v>7.1449269421612174</v>
      </c>
      <c r="Q340" s="120">
        <f t="shared" si="91"/>
        <v>7.1446904870735839</v>
      </c>
      <c r="R340" s="4">
        <f t="shared" si="92"/>
        <v>20.085598509007706</v>
      </c>
      <c r="S340" s="50">
        <f t="shared" si="89"/>
        <v>12.21</v>
      </c>
      <c r="T340" s="17"/>
      <c r="U340" s="18"/>
      <c r="V340" s="18"/>
      <c r="W340" s="18"/>
      <c r="X340" s="9"/>
      <c r="Y340" s="9"/>
      <c r="Z340" s="9"/>
      <c r="AA340" s="19"/>
      <c r="AB340" s="20"/>
    </row>
    <row r="341" spans="1:28" s="15" customFormat="1" x14ac:dyDescent="0.2">
      <c r="A341" s="49">
        <v>232</v>
      </c>
      <c r="B341" s="22" t="s">
        <v>33</v>
      </c>
      <c r="C341" s="22" t="s">
        <v>34</v>
      </c>
      <c r="D341" s="22" t="s">
        <v>37</v>
      </c>
      <c r="E341" s="23">
        <v>43026</v>
      </c>
      <c r="F341" s="22">
        <v>24.1</v>
      </c>
      <c r="G341" s="22">
        <v>31.6</v>
      </c>
      <c r="H341" s="22">
        <v>17.521999999999998</v>
      </c>
      <c r="I341" s="24">
        <v>4.0369999999999999</v>
      </c>
      <c r="J341" s="22">
        <f t="shared" si="93"/>
        <v>1.000000000000334E-3</v>
      </c>
      <c r="K341" s="25">
        <f t="shared" si="84"/>
        <v>997.301901019105</v>
      </c>
      <c r="L341" s="25">
        <f t="shared" si="85"/>
        <v>0.76058970296154682</v>
      </c>
      <c r="M341" s="25">
        <f t="shared" si="86"/>
        <v>-4.2203012260000001E-3</v>
      </c>
      <c r="N341" s="25">
        <f t="shared" si="87"/>
        <v>1021.0693031061121</v>
      </c>
      <c r="O341" s="121">
        <f t="shared" si="90"/>
        <v>1.0210422004163526</v>
      </c>
      <c r="P341" s="26">
        <f t="shared" si="88"/>
        <v>9.0704622847499472</v>
      </c>
      <c r="Q341" s="120">
        <f t="shared" si="91"/>
        <v>9.070162105759767</v>
      </c>
      <c r="R341" s="4">
        <f t="shared" si="92"/>
        <v>20.085598509007706</v>
      </c>
      <c r="S341" s="50">
        <f t="shared" si="89"/>
        <v>16.923499999999997</v>
      </c>
      <c r="T341" s="17"/>
      <c r="U341" s="18"/>
      <c r="V341" s="18"/>
      <c r="W341" s="18"/>
      <c r="X341" s="9"/>
      <c r="Y341" s="9"/>
      <c r="Z341" s="9"/>
      <c r="AA341" s="19"/>
      <c r="AB341" s="20"/>
    </row>
    <row r="342" spans="1:28" s="15" customFormat="1" x14ac:dyDescent="0.2">
      <c r="A342" s="49">
        <v>234</v>
      </c>
      <c r="B342" s="22" t="s">
        <v>33</v>
      </c>
      <c r="C342" s="22" t="s">
        <v>34</v>
      </c>
      <c r="D342" s="22" t="s">
        <v>37</v>
      </c>
      <c r="E342" s="23">
        <v>43026</v>
      </c>
      <c r="F342" s="22">
        <v>24.1</v>
      </c>
      <c r="G342" s="22">
        <v>31.6</v>
      </c>
      <c r="H342" s="22">
        <v>17.521999999999998</v>
      </c>
      <c r="I342" s="24">
        <v>4.3760000000000003</v>
      </c>
      <c r="J342" s="22">
        <f t="shared" si="93"/>
        <v>-2.9999999999992255E-3</v>
      </c>
      <c r="K342" s="25">
        <f t="shared" si="84"/>
        <v>997.301901019105</v>
      </c>
      <c r="L342" s="25">
        <f t="shared" si="85"/>
        <v>0.76058970296154682</v>
      </c>
      <c r="M342" s="25">
        <f t="shared" si="86"/>
        <v>-4.2203012260000001E-3</v>
      </c>
      <c r="N342" s="25">
        <f t="shared" si="87"/>
        <v>1021.0693031061121</v>
      </c>
      <c r="O342" s="121">
        <f t="shared" si="90"/>
        <v>1.0210422004163526</v>
      </c>
      <c r="P342" s="26">
        <f t="shared" si="88"/>
        <v>9.8321384587727945</v>
      </c>
      <c r="Q342" s="120">
        <f t="shared" si="91"/>
        <v>9.8318130727779884</v>
      </c>
      <c r="R342" s="4">
        <f t="shared" si="92"/>
        <v>20.085598509007706</v>
      </c>
      <c r="S342" s="50">
        <f t="shared" si="89"/>
        <v>18.788</v>
      </c>
      <c r="T342" s="17"/>
      <c r="U342" s="18"/>
      <c r="V342" s="18"/>
      <c r="W342" s="18"/>
      <c r="X342" s="9"/>
      <c r="Y342" s="9"/>
      <c r="Z342" s="9"/>
      <c r="AA342" s="19"/>
      <c r="AB342" s="20"/>
    </row>
    <row r="343" spans="1:28" s="15" customFormat="1" x14ac:dyDescent="0.2">
      <c r="A343" s="49">
        <v>181</v>
      </c>
      <c r="B343" s="22" t="s">
        <v>26</v>
      </c>
      <c r="C343" s="22" t="s">
        <v>36</v>
      </c>
      <c r="D343" s="22" t="s">
        <v>37</v>
      </c>
      <c r="E343" s="23">
        <v>43026</v>
      </c>
      <c r="F343" s="22">
        <v>23.7</v>
      </c>
      <c r="G343" s="22">
        <v>31.7</v>
      </c>
      <c r="H343" s="22">
        <v>17.527999999999999</v>
      </c>
      <c r="I343" s="24">
        <v>3.06</v>
      </c>
      <c r="J343" s="22">
        <f t="shared" si="93"/>
        <v>0</v>
      </c>
      <c r="K343" s="25">
        <f t="shared" si="84"/>
        <v>997.40018425598942</v>
      </c>
      <c r="L343" s="25">
        <f t="shared" si="85"/>
        <v>0.76121220240660681</v>
      </c>
      <c r="M343" s="25">
        <f t="shared" si="86"/>
        <v>-4.2295732740000001E-3</v>
      </c>
      <c r="N343" s="25">
        <f t="shared" si="87"/>
        <v>1021.2612205430163</v>
      </c>
      <c r="O343" s="121">
        <f t="shared" si="90"/>
        <v>1.0212340865276741</v>
      </c>
      <c r="P343" s="26">
        <f t="shared" si="88"/>
        <v>6.8769186720754556</v>
      </c>
      <c r="Q343" s="120">
        <f t="shared" si="91"/>
        <v>6.8766907700418161</v>
      </c>
      <c r="R343" s="4">
        <f t="shared" si="92"/>
        <v>20.093028902696773</v>
      </c>
      <c r="S343" s="50">
        <f t="shared" si="89"/>
        <v>11.55</v>
      </c>
      <c r="T343" s="17"/>
      <c r="U343" s="18"/>
      <c r="V343" s="18"/>
      <c r="W343" s="18"/>
      <c r="X343" s="9"/>
      <c r="Y343" s="9"/>
      <c r="Z343" s="9"/>
      <c r="AA343" s="19"/>
      <c r="AB343" s="20"/>
    </row>
    <row r="344" spans="1:28" s="15" customFormat="1" x14ac:dyDescent="0.2">
      <c r="A344" s="49">
        <v>188</v>
      </c>
      <c r="B344" s="22" t="s">
        <v>26</v>
      </c>
      <c r="C344" s="22" t="s">
        <v>36</v>
      </c>
      <c r="D344" s="22" t="s">
        <v>37</v>
      </c>
      <c r="E344" s="23">
        <v>43026</v>
      </c>
      <c r="F344" s="22">
        <v>23.7</v>
      </c>
      <c r="G344" s="22">
        <v>31.7</v>
      </c>
      <c r="H344" s="22">
        <v>17.527999999999999</v>
      </c>
      <c r="I344" s="24">
        <v>8.7680000000000007</v>
      </c>
      <c r="J344" s="22">
        <f t="shared" si="93"/>
        <v>0</v>
      </c>
      <c r="K344" s="25">
        <f t="shared" si="84"/>
        <v>997.40018425598942</v>
      </c>
      <c r="L344" s="25">
        <f t="shared" si="85"/>
        <v>0.76121220240660681</v>
      </c>
      <c r="M344" s="25">
        <f t="shared" si="86"/>
        <v>-4.2295732740000001E-3</v>
      </c>
      <c r="N344" s="25">
        <f t="shared" si="87"/>
        <v>1021.2612205430163</v>
      </c>
      <c r="O344" s="121">
        <f t="shared" si="90"/>
        <v>1.0212340865276741</v>
      </c>
      <c r="P344" s="26">
        <f t="shared" si="88"/>
        <v>19.704844090443657</v>
      </c>
      <c r="Q344" s="120">
        <f t="shared" si="91"/>
        <v>19.704191069191715</v>
      </c>
      <c r="R344" s="4">
        <f t="shared" si="92"/>
        <v>20.093028902696773</v>
      </c>
      <c r="S344" s="50">
        <f t="shared" si="89"/>
        <v>42.944000000000003</v>
      </c>
      <c r="T344" s="17"/>
      <c r="U344" s="18"/>
      <c r="V344" s="18"/>
      <c r="W344" s="18"/>
      <c r="X344" s="9"/>
      <c r="Y344" s="9"/>
      <c r="Z344" s="9"/>
      <c r="AA344" s="19"/>
      <c r="AB344" s="20"/>
    </row>
    <row r="345" spans="1:28" s="15" customFormat="1" x14ac:dyDescent="0.2">
      <c r="A345" s="49">
        <v>280</v>
      </c>
      <c r="B345" s="22" t="s">
        <v>26</v>
      </c>
      <c r="C345" s="22" t="s">
        <v>36</v>
      </c>
      <c r="D345" s="22" t="s">
        <v>37</v>
      </c>
      <c r="E345" s="23">
        <v>43026</v>
      </c>
      <c r="F345" s="22">
        <v>23.7</v>
      </c>
      <c r="G345" s="22">
        <v>31.7</v>
      </c>
      <c r="H345" s="22">
        <v>17.527999999999999</v>
      </c>
      <c r="I345" s="24">
        <v>3.2719999999999998</v>
      </c>
      <c r="J345" s="22">
        <f t="shared" si="93"/>
        <v>-5.0000000000003375E-3</v>
      </c>
      <c r="K345" s="25">
        <f t="shared" si="84"/>
        <v>997.40018425598942</v>
      </c>
      <c r="L345" s="25">
        <f t="shared" si="85"/>
        <v>0.76121220240660681</v>
      </c>
      <c r="M345" s="25">
        <f t="shared" si="86"/>
        <v>-4.2295732740000001E-3</v>
      </c>
      <c r="N345" s="25">
        <f t="shared" si="87"/>
        <v>1021.2612205430163</v>
      </c>
      <c r="O345" s="121">
        <f t="shared" si="90"/>
        <v>1.0212340865276741</v>
      </c>
      <c r="P345" s="26">
        <f t="shared" si="88"/>
        <v>7.3533587892257808</v>
      </c>
      <c r="Q345" s="120">
        <f t="shared" si="91"/>
        <v>7.3531150979009219</v>
      </c>
      <c r="R345" s="4">
        <f t="shared" si="92"/>
        <v>20.093028902696773</v>
      </c>
      <c r="S345" s="50">
        <f t="shared" si="89"/>
        <v>12.715999999999998</v>
      </c>
      <c r="T345" s="17"/>
      <c r="U345" s="18"/>
      <c r="V345" s="18"/>
      <c r="W345" s="18"/>
      <c r="X345" s="9"/>
      <c r="Y345" s="9"/>
      <c r="Z345" s="9"/>
      <c r="AA345" s="19"/>
      <c r="AB345" s="20"/>
    </row>
    <row r="346" spans="1:28" s="15" customFormat="1" x14ac:dyDescent="0.2">
      <c r="A346" s="49">
        <v>286</v>
      </c>
      <c r="B346" s="22" t="s">
        <v>26</v>
      </c>
      <c r="C346" s="22" t="s">
        <v>36</v>
      </c>
      <c r="D346" s="22" t="s">
        <v>37</v>
      </c>
      <c r="E346" s="23">
        <v>43026</v>
      </c>
      <c r="F346" s="22">
        <v>23.7</v>
      </c>
      <c r="G346" s="22">
        <v>31.7</v>
      </c>
      <c r="H346" s="22">
        <v>17.527999999999999</v>
      </c>
      <c r="I346" s="24">
        <v>2.6970000000000001</v>
      </c>
      <c r="J346" s="22">
        <f t="shared" si="93"/>
        <v>-3.0000000000001137E-3</v>
      </c>
      <c r="K346" s="25">
        <f t="shared" si="84"/>
        <v>997.40018425598942</v>
      </c>
      <c r="L346" s="25">
        <f t="shared" si="85"/>
        <v>0.76121220240660681</v>
      </c>
      <c r="M346" s="25">
        <f t="shared" si="86"/>
        <v>-4.2295732740000001E-3</v>
      </c>
      <c r="N346" s="25">
        <f t="shared" si="87"/>
        <v>1021.2612205430163</v>
      </c>
      <c r="O346" s="121">
        <f t="shared" si="90"/>
        <v>1.0212340865276741</v>
      </c>
      <c r="P346" s="26">
        <f t="shared" si="88"/>
        <v>6.0611273394076806</v>
      </c>
      <c r="Q346" s="120">
        <f t="shared" si="91"/>
        <v>6.0609264728113654</v>
      </c>
      <c r="R346" s="4">
        <f t="shared" si="92"/>
        <v>20.093028902696773</v>
      </c>
      <c r="S346" s="50">
        <f t="shared" si="89"/>
        <v>9.5534999999999997</v>
      </c>
      <c r="T346" s="17"/>
      <c r="U346" s="18"/>
      <c r="V346" s="18"/>
      <c r="W346" s="18"/>
      <c r="X346" s="9"/>
      <c r="Y346" s="9"/>
      <c r="Z346" s="9"/>
      <c r="AA346" s="19"/>
      <c r="AB346" s="20"/>
    </row>
    <row r="347" spans="1:28" s="15" customFormat="1" x14ac:dyDescent="0.2">
      <c r="A347" s="49">
        <v>121</v>
      </c>
      <c r="B347" s="22" t="s">
        <v>29</v>
      </c>
      <c r="C347" s="22" t="s">
        <v>36</v>
      </c>
      <c r="D347" s="22" t="s">
        <v>37</v>
      </c>
      <c r="E347" s="23">
        <v>43026</v>
      </c>
      <c r="F347" s="22">
        <v>23.7</v>
      </c>
      <c r="G347" s="22">
        <v>31.7</v>
      </c>
      <c r="H347" s="22">
        <v>17.527999999999999</v>
      </c>
      <c r="I347" s="24">
        <v>4.8490000000000002</v>
      </c>
      <c r="J347" s="22">
        <f t="shared" si="93"/>
        <v>0</v>
      </c>
      <c r="K347" s="25">
        <f t="shared" si="84"/>
        <v>997.40018425598942</v>
      </c>
      <c r="L347" s="25">
        <f t="shared" si="85"/>
        <v>0.76121220240660681</v>
      </c>
      <c r="M347" s="25">
        <f t="shared" si="86"/>
        <v>-4.2295732740000001E-3</v>
      </c>
      <c r="N347" s="25">
        <f t="shared" si="87"/>
        <v>1021.2612205430163</v>
      </c>
      <c r="O347" s="121">
        <f t="shared" si="90"/>
        <v>1.0212340865276741</v>
      </c>
      <c r="P347" s="26">
        <f t="shared" si="88"/>
        <v>10.897444000292118</v>
      </c>
      <c r="Q347" s="120">
        <f t="shared" si="91"/>
        <v>10.897082857494368</v>
      </c>
      <c r="R347" s="4">
        <f t="shared" si="92"/>
        <v>20.093028902696773</v>
      </c>
      <c r="S347" s="50">
        <f t="shared" si="89"/>
        <v>21.389499999999998</v>
      </c>
      <c r="T347" s="17"/>
      <c r="U347" s="18"/>
      <c r="V347" s="18"/>
      <c r="W347" s="18"/>
      <c r="X347" s="9"/>
      <c r="Y347" s="9"/>
      <c r="Z347" s="9"/>
      <c r="AA347" s="19"/>
      <c r="AB347" s="20"/>
    </row>
    <row r="348" spans="1:28" s="15" customFormat="1" x14ac:dyDescent="0.2">
      <c r="A348" s="49">
        <v>128</v>
      </c>
      <c r="B348" s="22" t="s">
        <v>29</v>
      </c>
      <c r="C348" s="22" t="s">
        <v>36</v>
      </c>
      <c r="D348" s="22" t="s">
        <v>37</v>
      </c>
      <c r="E348" s="23">
        <v>43026</v>
      </c>
      <c r="F348" s="22">
        <v>23.7</v>
      </c>
      <c r="G348" s="22">
        <v>31.7</v>
      </c>
      <c r="H348" s="22">
        <v>17.527999999999999</v>
      </c>
      <c r="I348" s="24">
        <v>2.931</v>
      </c>
      <c r="J348" s="22">
        <f t="shared" si="93"/>
        <v>-7.0000000000001172E-3</v>
      </c>
      <c r="K348" s="25">
        <f t="shared" si="84"/>
        <v>997.40018425598942</v>
      </c>
      <c r="L348" s="25">
        <f t="shared" si="85"/>
        <v>0.76121220240660681</v>
      </c>
      <c r="M348" s="25">
        <f t="shared" si="86"/>
        <v>-4.2295732740000001E-3</v>
      </c>
      <c r="N348" s="25">
        <f t="shared" si="87"/>
        <v>1021.2612205430163</v>
      </c>
      <c r="O348" s="121">
        <f t="shared" si="90"/>
        <v>1.0212340865276741</v>
      </c>
      <c r="P348" s="26">
        <f t="shared" si="88"/>
        <v>6.5870093555075684</v>
      </c>
      <c r="Q348" s="120">
        <f t="shared" si="91"/>
        <v>6.5867910611086806</v>
      </c>
      <c r="R348" s="4">
        <f t="shared" si="92"/>
        <v>20.093028902696773</v>
      </c>
      <c r="S348" s="50">
        <f t="shared" si="89"/>
        <v>10.840499999999999</v>
      </c>
      <c r="T348" s="17"/>
      <c r="U348" s="18"/>
      <c r="V348" s="18"/>
      <c r="W348" s="18"/>
      <c r="X348" s="9"/>
      <c r="Y348" s="9"/>
      <c r="Z348" s="9"/>
      <c r="AA348" s="19"/>
      <c r="AB348" s="20"/>
    </row>
    <row r="349" spans="1:28" s="15" customFormat="1" x14ac:dyDescent="0.2">
      <c r="A349" s="49">
        <v>219</v>
      </c>
      <c r="B349" s="22" t="s">
        <v>29</v>
      </c>
      <c r="C349" s="22" t="s">
        <v>36</v>
      </c>
      <c r="D349" s="22" t="s">
        <v>37</v>
      </c>
      <c r="E349" s="23">
        <v>43026</v>
      </c>
      <c r="F349" s="22">
        <v>23.7</v>
      </c>
      <c r="G349" s="22">
        <v>31.7</v>
      </c>
      <c r="H349" s="22">
        <v>17.527999999999999</v>
      </c>
      <c r="I349" s="24">
        <v>4.2939999999999996</v>
      </c>
      <c r="J349" s="22">
        <f t="shared" si="93"/>
        <v>-6.0000000000002274E-3</v>
      </c>
      <c r="K349" s="25">
        <f t="shared" si="84"/>
        <v>997.40018425598942</v>
      </c>
      <c r="L349" s="25">
        <f t="shared" si="85"/>
        <v>0.76121220240660681</v>
      </c>
      <c r="M349" s="25">
        <f t="shared" si="86"/>
        <v>-4.2295732740000001E-3</v>
      </c>
      <c r="N349" s="25">
        <f t="shared" si="87"/>
        <v>1021.2612205430163</v>
      </c>
      <c r="O349" s="121">
        <f t="shared" si="90"/>
        <v>1.0212340865276741</v>
      </c>
      <c r="P349" s="26">
        <f t="shared" si="88"/>
        <v>9.650159731337256</v>
      </c>
      <c r="Q349" s="120">
        <f t="shared" si="91"/>
        <v>9.6498399237122729</v>
      </c>
      <c r="R349" s="4">
        <f t="shared" si="92"/>
        <v>20.093028902696773</v>
      </c>
      <c r="S349" s="50">
        <f t="shared" si="89"/>
        <v>18.336999999999996</v>
      </c>
      <c r="T349" s="17"/>
      <c r="U349" s="18"/>
      <c r="V349" s="18"/>
      <c r="W349" s="18"/>
      <c r="X349" s="9"/>
      <c r="Y349" s="9"/>
      <c r="Z349" s="9"/>
      <c r="AA349" s="19"/>
      <c r="AB349" s="20"/>
    </row>
    <row r="350" spans="1:28" s="15" customFormat="1" x14ac:dyDescent="0.2">
      <c r="A350" s="49">
        <v>225</v>
      </c>
      <c r="B350" s="22" t="s">
        <v>29</v>
      </c>
      <c r="C350" s="22" t="s">
        <v>36</v>
      </c>
      <c r="D350" s="22" t="s">
        <v>37</v>
      </c>
      <c r="E350" s="23">
        <v>43026</v>
      </c>
      <c r="F350" s="22">
        <v>23.7</v>
      </c>
      <c r="G350" s="22">
        <v>31.7</v>
      </c>
      <c r="H350" s="22">
        <v>17.527999999999999</v>
      </c>
      <c r="I350" s="24">
        <v>3.2170000000000001</v>
      </c>
      <c r="J350" s="22">
        <f t="shared" si="93"/>
        <v>0</v>
      </c>
      <c r="K350" s="25">
        <f t="shared" si="84"/>
        <v>997.40018425598942</v>
      </c>
      <c r="L350" s="25">
        <f t="shared" si="85"/>
        <v>0.76121220240660681</v>
      </c>
      <c r="M350" s="25">
        <f t="shared" si="86"/>
        <v>-4.2295732740000001E-3</v>
      </c>
      <c r="N350" s="25">
        <f t="shared" si="87"/>
        <v>1021.2612205430163</v>
      </c>
      <c r="O350" s="121">
        <f t="shared" si="90"/>
        <v>1.0212340865276741</v>
      </c>
      <c r="P350" s="26">
        <f t="shared" si="88"/>
        <v>7.2297540418518755</v>
      </c>
      <c r="Q350" s="120">
        <f t="shared" si="91"/>
        <v>7.2295144468053998</v>
      </c>
      <c r="R350" s="4">
        <f t="shared" si="92"/>
        <v>20.093028902696773</v>
      </c>
      <c r="S350" s="50">
        <f t="shared" si="89"/>
        <v>12.413499999999999</v>
      </c>
      <c r="T350" s="17"/>
      <c r="U350" s="18"/>
      <c r="V350" s="18"/>
      <c r="W350" s="18"/>
      <c r="X350" s="9"/>
      <c r="Y350" s="9"/>
      <c r="Z350" s="9"/>
      <c r="AA350" s="19"/>
      <c r="AB350" s="20"/>
    </row>
    <row r="351" spans="1:28" s="15" customFormat="1" x14ac:dyDescent="0.2">
      <c r="A351" s="49">
        <v>229</v>
      </c>
      <c r="B351" s="22" t="s">
        <v>29</v>
      </c>
      <c r="C351" s="22" t="s">
        <v>36</v>
      </c>
      <c r="D351" s="22" t="s">
        <v>37</v>
      </c>
      <c r="E351" s="23">
        <v>43026</v>
      </c>
      <c r="F351" s="22">
        <v>23.7</v>
      </c>
      <c r="G351" s="22">
        <v>31.7</v>
      </c>
      <c r="H351" s="22">
        <v>17.527999999999999</v>
      </c>
      <c r="I351" s="24">
        <v>4.532</v>
      </c>
      <c r="J351" s="22">
        <f t="shared" si="93"/>
        <v>-6.0000000000002274E-3</v>
      </c>
      <c r="K351" s="25">
        <f t="shared" si="84"/>
        <v>997.40018425598942</v>
      </c>
      <c r="L351" s="25">
        <f t="shared" si="85"/>
        <v>0.76121220240660681</v>
      </c>
      <c r="M351" s="25">
        <f t="shared" si="86"/>
        <v>-4.2295732740000001E-3</v>
      </c>
      <c r="N351" s="25">
        <f t="shared" si="87"/>
        <v>1021.2612205430163</v>
      </c>
      <c r="O351" s="121">
        <f t="shared" si="90"/>
        <v>1.0212340865276741</v>
      </c>
      <c r="P351" s="26">
        <f t="shared" si="88"/>
        <v>10.185031183609793</v>
      </c>
      <c r="Q351" s="120">
        <f t="shared" si="91"/>
        <v>10.184693650271083</v>
      </c>
      <c r="R351" s="4">
        <f t="shared" si="92"/>
        <v>20.093028902696773</v>
      </c>
      <c r="S351" s="50">
        <f t="shared" si="89"/>
        <v>19.646000000000001</v>
      </c>
      <c r="T351" s="17"/>
      <c r="U351" s="18"/>
      <c r="V351" s="18"/>
      <c r="W351" s="18"/>
      <c r="X351" s="9"/>
      <c r="Y351" s="9"/>
      <c r="Z351" s="9"/>
      <c r="AA351" s="19"/>
      <c r="AB351" s="20"/>
    </row>
    <row r="352" spans="1:28" s="15" customFormat="1" x14ac:dyDescent="0.2">
      <c r="A352" s="49">
        <v>155</v>
      </c>
      <c r="B352" s="22" t="s">
        <v>30</v>
      </c>
      <c r="C352" s="22" t="s">
        <v>36</v>
      </c>
      <c r="D352" s="22" t="s">
        <v>37</v>
      </c>
      <c r="E352" s="23">
        <v>43026</v>
      </c>
      <c r="F352" s="22">
        <v>23.7</v>
      </c>
      <c r="G352" s="22">
        <v>31.7</v>
      </c>
      <c r="H352" s="22">
        <v>17.527999999999999</v>
      </c>
      <c r="I352" s="24">
        <v>0.98399999999999999</v>
      </c>
      <c r="J352" s="22">
        <f t="shared" si="93"/>
        <v>-3.0000000000000027E-3</v>
      </c>
      <c r="K352" s="25">
        <f t="shared" si="84"/>
        <v>997.40018425598942</v>
      </c>
      <c r="L352" s="25">
        <f t="shared" si="85"/>
        <v>0.76121220240660681</v>
      </c>
      <c r="M352" s="25">
        <f t="shared" si="86"/>
        <v>-4.2295732740000001E-3</v>
      </c>
      <c r="N352" s="25">
        <f t="shared" si="87"/>
        <v>1021.2612205430163</v>
      </c>
      <c r="O352" s="121">
        <f t="shared" si="90"/>
        <v>1.0212340865276741</v>
      </c>
      <c r="P352" s="26">
        <f t="shared" si="88"/>
        <v>2.2114012984713227</v>
      </c>
      <c r="Q352" s="120">
        <f t="shared" si="91"/>
        <v>2.2113280123271721</v>
      </c>
      <c r="R352" s="4">
        <f t="shared" si="92"/>
        <v>20.093028902696773</v>
      </c>
      <c r="S352" s="50">
        <f t="shared" si="89"/>
        <v>0.13199999999999967</v>
      </c>
      <c r="T352" s="17"/>
      <c r="U352" s="18"/>
      <c r="V352" s="18"/>
      <c r="W352" s="18"/>
      <c r="X352" s="9"/>
      <c r="Y352" s="9"/>
      <c r="Z352" s="9"/>
      <c r="AA352" s="19"/>
      <c r="AB352" s="20"/>
    </row>
    <row r="353" spans="1:28" s="15" customFormat="1" x14ac:dyDescent="0.2">
      <c r="A353" s="49">
        <v>247</v>
      </c>
      <c r="B353" s="22" t="s">
        <v>30</v>
      </c>
      <c r="C353" s="22" t="s">
        <v>36</v>
      </c>
      <c r="D353" s="22" t="s">
        <v>37</v>
      </c>
      <c r="E353" s="23">
        <v>43026</v>
      </c>
      <c r="F353" s="22">
        <v>23.7</v>
      </c>
      <c r="G353" s="22">
        <v>31.7</v>
      </c>
      <c r="H353" s="22">
        <v>17.527999999999999</v>
      </c>
      <c r="I353" s="24">
        <v>4.173</v>
      </c>
      <c r="J353" s="22">
        <f t="shared" si="93"/>
        <v>-1.000000000000334E-3</v>
      </c>
      <c r="K353" s="25">
        <f t="shared" si="84"/>
        <v>997.40018425598942</v>
      </c>
      <c r="L353" s="25">
        <f t="shared" si="85"/>
        <v>0.76121220240660681</v>
      </c>
      <c r="M353" s="25">
        <f t="shared" si="86"/>
        <v>-4.2295732740000001E-3</v>
      </c>
      <c r="N353" s="25">
        <f t="shared" si="87"/>
        <v>1021.2612205430163</v>
      </c>
      <c r="O353" s="121">
        <f t="shared" si="90"/>
        <v>1.0212340865276741</v>
      </c>
      <c r="P353" s="26">
        <f t="shared" si="88"/>
        <v>9.3782292871146655</v>
      </c>
      <c r="Q353" s="120">
        <f t="shared" si="91"/>
        <v>9.3779184913021236</v>
      </c>
      <c r="R353" s="4">
        <f t="shared" si="92"/>
        <v>20.093028902696773</v>
      </c>
      <c r="S353" s="50">
        <f t="shared" si="89"/>
        <v>17.671499999999998</v>
      </c>
      <c r="T353" s="17"/>
      <c r="U353" s="18"/>
      <c r="V353" s="18"/>
      <c r="W353" s="18"/>
      <c r="X353" s="9"/>
      <c r="Y353" s="9"/>
      <c r="Z353" s="9"/>
      <c r="AA353" s="19"/>
      <c r="AB353" s="20"/>
    </row>
    <row r="354" spans="1:28" s="15" customFormat="1" x14ac:dyDescent="0.2">
      <c r="A354" s="49">
        <v>168</v>
      </c>
      <c r="B354" s="22" t="s">
        <v>31</v>
      </c>
      <c r="C354" s="22" t="s">
        <v>36</v>
      </c>
      <c r="D354" s="22" t="s">
        <v>37</v>
      </c>
      <c r="E354" s="23">
        <v>43026</v>
      </c>
      <c r="F354" s="22">
        <v>23.7</v>
      </c>
      <c r="G354" s="22">
        <v>31.7</v>
      </c>
      <c r="H354" s="22">
        <v>17.527999999999999</v>
      </c>
      <c r="I354" s="24">
        <v>2.5209999999999999</v>
      </c>
      <c r="J354" s="22">
        <f t="shared" si="93"/>
        <v>0</v>
      </c>
      <c r="K354" s="25">
        <f t="shared" si="84"/>
        <v>997.40018425598942</v>
      </c>
      <c r="L354" s="25">
        <f t="shared" si="85"/>
        <v>0.76121220240660681</v>
      </c>
      <c r="M354" s="25">
        <f t="shared" si="86"/>
        <v>-4.2295732740000001E-3</v>
      </c>
      <c r="N354" s="25">
        <f t="shared" si="87"/>
        <v>1021.2612205430163</v>
      </c>
      <c r="O354" s="121">
        <f t="shared" si="90"/>
        <v>1.0212340865276741</v>
      </c>
      <c r="P354" s="26">
        <f t="shared" si="88"/>
        <v>5.6655921478111839</v>
      </c>
      <c r="Q354" s="120">
        <f t="shared" si="91"/>
        <v>5.6654043893056922</v>
      </c>
      <c r="R354" s="4">
        <f t="shared" si="92"/>
        <v>20.093028902696773</v>
      </c>
      <c r="S354" s="50">
        <f t="shared" si="89"/>
        <v>8.5854999999999997</v>
      </c>
      <c r="T354" s="17"/>
      <c r="U354" s="18"/>
      <c r="V354" s="18"/>
      <c r="W354" s="18"/>
      <c r="X354" s="9"/>
      <c r="Y354" s="9"/>
      <c r="Z354" s="9"/>
      <c r="AA354" s="19"/>
      <c r="AB354" s="20"/>
    </row>
    <row r="355" spans="1:28" s="15" customFormat="1" x14ac:dyDescent="0.2">
      <c r="A355" s="49">
        <v>175</v>
      </c>
      <c r="B355" s="22" t="s">
        <v>31</v>
      </c>
      <c r="C355" s="22" t="s">
        <v>36</v>
      </c>
      <c r="D355" s="22" t="s">
        <v>37</v>
      </c>
      <c r="E355" s="23">
        <v>43026</v>
      </c>
      <c r="F355" s="22">
        <v>23.7</v>
      </c>
      <c r="G355" s="22">
        <v>31.7</v>
      </c>
      <c r="H355" s="22">
        <v>17.527999999999999</v>
      </c>
      <c r="I355" s="24">
        <v>2.25</v>
      </c>
      <c r="J355" s="22">
        <f t="shared" si="93"/>
        <v>-1.9999999999997797E-3</v>
      </c>
      <c r="K355" s="25">
        <f t="shared" si="84"/>
        <v>997.40018425598942</v>
      </c>
      <c r="L355" s="25">
        <f t="shared" si="85"/>
        <v>0.76121220240660681</v>
      </c>
      <c r="M355" s="25">
        <f t="shared" si="86"/>
        <v>-4.2295732740000001E-3</v>
      </c>
      <c r="N355" s="25">
        <f t="shared" si="87"/>
        <v>1021.2612205430163</v>
      </c>
      <c r="O355" s="121">
        <f t="shared" si="90"/>
        <v>1.0212340865276741</v>
      </c>
      <c r="P355" s="26">
        <f t="shared" si="88"/>
        <v>5.0565578471143056</v>
      </c>
      <c r="Q355" s="120">
        <f t="shared" si="91"/>
        <v>5.0563902720895708</v>
      </c>
      <c r="R355" s="4">
        <f t="shared" si="92"/>
        <v>20.093028902696773</v>
      </c>
      <c r="S355" s="50">
        <f t="shared" si="89"/>
        <v>7.0949999999999998</v>
      </c>
      <c r="T355" s="17"/>
      <c r="U355" s="18"/>
      <c r="V355" s="18"/>
      <c r="W355" s="18"/>
      <c r="X355" s="9"/>
      <c r="Y355" s="9"/>
      <c r="Z355" s="9"/>
      <c r="AA355" s="19"/>
      <c r="AB355" s="20"/>
    </row>
    <row r="356" spans="1:28" s="15" customFormat="1" x14ac:dyDescent="0.2">
      <c r="A356" s="49">
        <v>266</v>
      </c>
      <c r="B356" s="22" t="s">
        <v>31</v>
      </c>
      <c r="C356" s="22" t="s">
        <v>36</v>
      </c>
      <c r="D356" s="22" t="s">
        <v>37</v>
      </c>
      <c r="E356" s="23">
        <v>43026</v>
      </c>
      <c r="F356" s="22">
        <v>23.7</v>
      </c>
      <c r="G356" s="22">
        <v>31.7</v>
      </c>
      <c r="H356" s="22">
        <v>17.527999999999999</v>
      </c>
      <c r="I356" s="24">
        <v>4.4119999999999999</v>
      </c>
      <c r="J356" s="22">
        <f t="shared" si="93"/>
        <v>-1.000000000000334E-3</v>
      </c>
      <c r="K356" s="25">
        <f t="shared" si="84"/>
        <v>997.40018425598942</v>
      </c>
      <c r="L356" s="25">
        <f t="shared" si="85"/>
        <v>0.76121220240660681</v>
      </c>
      <c r="M356" s="25">
        <f t="shared" si="86"/>
        <v>-4.2295732740000001E-3</v>
      </c>
      <c r="N356" s="25">
        <f t="shared" si="87"/>
        <v>1021.2612205430163</v>
      </c>
      <c r="O356" s="121">
        <f t="shared" si="90"/>
        <v>1.0212340865276741</v>
      </c>
      <c r="P356" s="26">
        <f t="shared" si="88"/>
        <v>9.9153480984303624</v>
      </c>
      <c r="Q356" s="120">
        <f t="shared" si="91"/>
        <v>9.9150195024263041</v>
      </c>
      <c r="R356" s="4">
        <f t="shared" si="92"/>
        <v>20.093028902696773</v>
      </c>
      <c r="S356" s="50">
        <f t="shared" si="89"/>
        <v>18.985999999999997</v>
      </c>
      <c r="T356" s="17"/>
      <c r="U356" s="18"/>
      <c r="V356" s="18"/>
      <c r="W356" s="18"/>
      <c r="X356" s="9"/>
      <c r="Y356" s="9"/>
      <c r="Z356" s="9"/>
      <c r="AA356" s="19"/>
      <c r="AB356" s="20"/>
    </row>
    <row r="357" spans="1:28" s="15" customFormat="1" x14ac:dyDescent="0.2">
      <c r="A357" s="49">
        <v>272</v>
      </c>
      <c r="B357" s="22" t="s">
        <v>31</v>
      </c>
      <c r="C357" s="22" t="s">
        <v>36</v>
      </c>
      <c r="D357" s="22" t="s">
        <v>37</v>
      </c>
      <c r="E357" s="23">
        <v>43026</v>
      </c>
      <c r="F357" s="22">
        <v>23.7</v>
      </c>
      <c r="G357" s="22">
        <v>31.7</v>
      </c>
      <c r="H357" s="22">
        <v>17.527999999999999</v>
      </c>
      <c r="I357" s="24">
        <v>2.0990000000000002</v>
      </c>
      <c r="J357" s="22">
        <f t="shared" si="93"/>
        <v>-2.9999999999996696E-3</v>
      </c>
      <c r="K357" s="25">
        <f t="shared" si="84"/>
        <v>997.40018425598942</v>
      </c>
      <c r="L357" s="25">
        <f t="shared" si="85"/>
        <v>0.76121220240660681</v>
      </c>
      <c r="M357" s="25">
        <f t="shared" si="86"/>
        <v>-4.2295732740000001E-3</v>
      </c>
      <c r="N357" s="25">
        <f t="shared" si="87"/>
        <v>1021.2612205430163</v>
      </c>
      <c r="O357" s="121">
        <f t="shared" si="90"/>
        <v>1.0212340865276741</v>
      </c>
      <c r="P357" s="26">
        <f t="shared" si="88"/>
        <v>4.7172066315968566</v>
      </c>
      <c r="Q357" s="120">
        <f t="shared" si="91"/>
        <v>4.7170503027182269</v>
      </c>
      <c r="R357" s="4">
        <f t="shared" si="92"/>
        <v>20.093028902696773</v>
      </c>
      <c r="S357" s="50">
        <f t="shared" si="89"/>
        <v>6.2645000000000008</v>
      </c>
      <c r="T357" s="17"/>
      <c r="U357" s="18"/>
      <c r="V357" s="18"/>
      <c r="W357" s="18"/>
      <c r="X357" s="9"/>
      <c r="Y357" s="9"/>
      <c r="Z357" s="9"/>
      <c r="AA357" s="19"/>
      <c r="AB357" s="20"/>
    </row>
    <row r="358" spans="1:28" s="15" customFormat="1" x14ac:dyDescent="0.2">
      <c r="A358" s="49">
        <v>104</v>
      </c>
      <c r="B358" s="22" t="s">
        <v>32</v>
      </c>
      <c r="C358" s="22" t="s">
        <v>36</v>
      </c>
      <c r="D358" s="22" t="s">
        <v>37</v>
      </c>
      <c r="E358" s="23">
        <v>43026</v>
      </c>
      <c r="F358" s="22">
        <v>23.7</v>
      </c>
      <c r="G358" s="22">
        <v>31.7</v>
      </c>
      <c r="H358" s="22">
        <v>17.527999999999999</v>
      </c>
      <c r="I358" s="24">
        <v>3.1419999999999999</v>
      </c>
      <c r="J358" s="22">
        <f t="shared" si="93"/>
        <v>-9.9999999999988987E-4</v>
      </c>
      <c r="K358" s="25">
        <f t="shared" si="84"/>
        <v>997.40018425598942</v>
      </c>
      <c r="L358" s="25">
        <f t="shared" si="85"/>
        <v>0.76121220240660681</v>
      </c>
      <c r="M358" s="25">
        <f t="shared" si="86"/>
        <v>-4.2295732740000001E-3</v>
      </c>
      <c r="N358" s="25">
        <f t="shared" si="87"/>
        <v>1021.2612205430163</v>
      </c>
      <c r="O358" s="121">
        <f t="shared" si="90"/>
        <v>1.0212340865276741</v>
      </c>
      <c r="P358" s="26">
        <f t="shared" si="88"/>
        <v>7.0612021136147316</v>
      </c>
      <c r="Q358" s="120">
        <f t="shared" si="91"/>
        <v>7.0609681044024137</v>
      </c>
      <c r="R358" s="4">
        <f t="shared" si="92"/>
        <v>20.093028902696773</v>
      </c>
      <c r="S358" s="50">
        <f t="shared" si="89"/>
        <v>12.000999999999998</v>
      </c>
      <c r="T358" s="17"/>
      <c r="U358" s="18"/>
      <c r="V358" s="18"/>
      <c r="W358" s="18"/>
      <c r="X358" s="9"/>
      <c r="Y358" s="9"/>
      <c r="Z358" s="9"/>
      <c r="AA358" s="19"/>
      <c r="AB358" s="20"/>
    </row>
    <row r="359" spans="1:28" s="15" customFormat="1" x14ac:dyDescent="0.2">
      <c r="A359" s="49">
        <v>110</v>
      </c>
      <c r="B359" s="22" t="s">
        <v>32</v>
      </c>
      <c r="C359" s="22" t="s">
        <v>36</v>
      </c>
      <c r="D359" s="22" t="s">
        <v>37</v>
      </c>
      <c r="E359" s="23">
        <v>43026</v>
      </c>
      <c r="F359" s="22">
        <v>23.7</v>
      </c>
      <c r="G359" s="22">
        <v>31.7</v>
      </c>
      <c r="H359" s="22">
        <v>17.527999999999999</v>
      </c>
      <c r="I359" s="24">
        <v>4.2409999999999997</v>
      </c>
      <c r="J359" s="22">
        <f t="shared" si="93"/>
        <v>-4.0000000000004476E-3</v>
      </c>
      <c r="K359" s="25">
        <f t="shared" si="84"/>
        <v>997.40018425598942</v>
      </c>
      <c r="L359" s="25">
        <f t="shared" si="85"/>
        <v>0.76121220240660681</v>
      </c>
      <c r="M359" s="25">
        <f t="shared" si="86"/>
        <v>-4.2295732740000001E-3</v>
      </c>
      <c r="N359" s="25">
        <f t="shared" si="87"/>
        <v>1021.2612205430163</v>
      </c>
      <c r="O359" s="121">
        <f t="shared" si="90"/>
        <v>1.0212340865276741</v>
      </c>
      <c r="P359" s="26">
        <f t="shared" si="88"/>
        <v>9.5310497020496747</v>
      </c>
      <c r="Q359" s="120">
        <f t="shared" si="91"/>
        <v>9.5307338417474963</v>
      </c>
      <c r="R359" s="4">
        <f t="shared" si="92"/>
        <v>20.093028902696773</v>
      </c>
      <c r="S359" s="50">
        <f t="shared" si="89"/>
        <v>18.045499999999997</v>
      </c>
      <c r="T359" s="17"/>
      <c r="U359" s="18"/>
      <c r="V359" s="18"/>
      <c r="W359" s="18"/>
      <c r="X359" s="9"/>
      <c r="Y359" s="9"/>
      <c r="Z359" s="9"/>
      <c r="AA359" s="19"/>
      <c r="AB359" s="20"/>
    </row>
    <row r="360" spans="1:28" s="15" customFormat="1" x14ac:dyDescent="0.2">
      <c r="A360" s="49">
        <v>233</v>
      </c>
      <c r="B360" s="22" t="s">
        <v>33</v>
      </c>
      <c r="C360" s="22" t="s">
        <v>36</v>
      </c>
      <c r="D360" s="22" t="s">
        <v>37</v>
      </c>
      <c r="E360" s="23">
        <v>43026</v>
      </c>
      <c r="F360" s="22">
        <v>23.7</v>
      </c>
      <c r="G360" s="22">
        <v>31.7</v>
      </c>
      <c r="H360" s="22">
        <v>17.527999999999999</v>
      </c>
      <c r="I360" s="24">
        <v>4.1580000000000004</v>
      </c>
      <c r="J360" s="22">
        <f t="shared" si="93"/>
        <v>0</v>
      </c>
      <c r="K360" s="25">
        <f t="shared" si="84"/>
        <v>997.40018425598942</v>
      </c>
      <c r="L360" s="25">
        <f t="shared" si="85"/>
        <v>0.76121220240660681</v>
      </c>
      <c r="M360" s="25">
        <f t="shared" si="86"/>
        <v>-4.2295732740000001E-3</v>
      </c>
      <c r="N360" s="25">
        <f t="shared" si="87"/>
        <v>1021.2612205430163</v>
      </c>
      <c r="O360" s="121">
        <f t="shared" si="90"/>
        <v>1.0212340865276741</v>
      </c>
      <c r="P360" s="26">
        <f t="shared" si="88"/>
        <v>9.3445189014672376</v>
      </c>
      <c r="Q360" s="120">
        <f t="shared" si="91"/>
        <v>9.3442092228215277</v>
      </c>
      <c r="R360" s="4">
        <f t="shared" si="92"/>
        <v>20.093028902696773</v>
      </c>
      <c r="S360" s="50">
        <f t="shared" si="89"/>
        <v>17.589000000000002</v>
      </c>
      <c r="T360" s="17"/>
      <c r="U360" s="18"/>
      <c r="V360" s="18"/>
      <c r="W360" s="18"/>
      <c r="X360" s="9"/>
      <c r="Y360" s="9"/>
      <c r="Z360" s="9"/>
      <c r="AA360" s="19"/>
      <c r="AB360" s="20"/>
    </row>
    <row r="361" spans="1:28" s="15" customFormat="1" ht="17" thickBot="1" x14ac:dyDescent="0.25">
      <c r="A361" s="49">
        <v>235</v>
      </c>
      <c r="B361" s="22" t="s">
        <v>33</v>
      </c>
      <c r="C361" s="22" t="s">
        <v>36</v>
      </c>
      <c r="D361" s="22" t="s">
        <v>37</v>
      </c>
      <c r="E361" s="23">
        <v>43026</v>
      </c>
      <c r="F361" s="22">
        <v>23.7</v>
      </c>
      <c r="G361" s="22">
        <v>31.7</v>
      </c>
      <c r="H361" s="22">
        <v>17.527999999999999</v>
      </c>
      <c r="I361" s="24">
        <v>2.5270000000000001</v>
      </c>
      <c r="J361" s="22">
        <f t="shared" si="93"/>
        <v>-9.9999999999988987E-4</v>
      </c>
      <c r="K361" s="25">
        <f t="shared" si="84"/>
        <v>997.40018425598942</v>
      </c>
      <c r="L361" s="25">
        <f t="shared" si="85"/>
        <v>0.76121220240660681</v>
      </c>
      <c r="M361" s="25">
        <f t="shared" si="86"/>
        <v>-4.2295732740000001E-3</v>
      </c>
      <c r="N361" s="25">
        <f t="shared" si="87"/>
        <v>1021.2612205430163</v>
      </c>
      <c r="O361" s="121">
        <f t="shared" si="90"/>
        <v>1.0212340865276741</v>
      </c>
      <c r="P361" s="26">
        <f t="shared" si="88"/>
        <v>5.6790763020701558</v>
      </c>
      <c r="Q361" s="120">
        <f t="shared" si="91"/>
        <v>5.678888096697932</v>
      </c>
      <c r="R361" s="4">
        <f t="shared" si="92"/>
        <v>20.093028902696773</v>
      </c>
      <c r="S361" s="50">
        <f t="shared" si="89"/>
        <v>8.6185000000000009</v>
      </c>
      <c r="T361" s="17"/>
      <c r="U361" s="18"/>
      <c r="V361" s="18"/>
      <c r="W361" s="18"/>
      <c r="X361" s="9"/>
      <c r="Y361" s="9"/>
      <c r="Z361" s="9"/>
      <c r="AA361" s="19"/>
      <c r="AB361" s="20"/>
    </row>
    <row r="362" spans="1:28" s="15" customFormat="1" x14ac:dyDescent="0.2">
      <c r="A362" s="51">
        <v>176</v>
      </c>
      <c r="B362" s="52" t="s">
        <v>26</v>
      </c>
      <c r="C362" s="52" t="s">
        <v>27</v>
      </c>
      <c r="D362" s="52" t="s">
        <v>28</v>
      </c>
      <c r="E362" s="53">
        <v>43047</v>
      </c>
      <c r="F362" s="52">
        <v>25.4</v>
      </c>
      <c r="G362" s="52">
        <v>33</v>
      </c>
      <c r="H362" s="52">
        <v>17.514800000000001</v>
      </c>
      <c r="I362" s="54">
        <v>1.7276</v>
      </c>
      <c r="J362" s="54"/>
      <c r="K362" s="55">
        <f t="shared" si="84"/>
        <v>996.97184273987057</v>
      </c>
      <c r="L362" s="55">
        <f t="shared" si="85"/>
        <v>0.75864448218802816</v>
      </c>
      <c r="M362" s="55">
        <f t="shared" si="86"/>
        <v>-4.1938237359999998E-3</v>
      </c>
      <c r="N362" s="55">
        <f t="shared" si="87"/>
        <v>1021.7382245671358</v>
      </c>
      <c r="O362" s="121">
        <f t="shared" si="90"/>
        <v>1.0217112297318138</v>
      </c>
      <c r="P362" s="56">
        <f t="shared" si="88"/>
        <v>3.884800800230964</v>
      </c>
      <c r="Q362" s="120">
        <f t="shared" si="91"/>
        <v>3.8846726430795142</v>
      </c>
      <c r="R362" s="4">
        <f t="shared" si="92"/>
        <v>20.0792696675969</v>
      </c>
      <c r="S362" s="57">
        <f t="shared" si="89"/>
        <v>4.2217999999999991</v>
      </c>
      <c r="T362" s="58">
        <f t="shared" ref="T362:T393" si="94">E362-E242</f>
        <v>21</v>
      </c>
      <c r="U362" s="59">
        <f t="shared" ref="U362:U393" si="95">I362-I242</f>
        <v>4.9600000000000088E-2</v>
      </c>
      <c r="V362" s="59">
        <f t="shared" ref="V362:V393" si="96">(U362/I242)*100</f>
        <v>2.9558998808104939</v>
      </c>
      <c r="W362" s="59">
        <f t="shared" ref="W362:W393" si="97">(U362/T362)/I242*1000</f>
        <v>1.4075713718145209</v>
      </c>
      <c r="X362" s="60">
        <f t="shared" ref="X362:X393" si="98">P362-P242</f>
        <v>0.11639848862707858</v>
      </c>
      <c r="Y362" s="60">
        <f t="shared" ref="Y362:Y393" si="99">(X362/P242)*100</f>
        <v>3.0888020705394839</v>
      </c>
      <c r="Z362" s="60">
        <f t="shared" ref="Z362:Z393" si="100">1000*(X362/T362)/P242</f>
        <v>1.4708581288283253</v>
      </c>
      <c r="AA362" s="61">
        <f t="shared" ref="AA362:AA393" si="101">1000*(X362/T362)/S242</f>
        <v>1.4035920923570595</v>
      </c>
      <c r="AB362" s="62">
        <f t="shared" ref="AB362:AB393" si="102">Z362-W362</f>
        <v>6.3286757013804484E-2</v>
      </c>
    </row>
    <row r="363" spans="1:28" s="15" customFormat="1" x14ac:dyDescent="0.2">
      <c r="A363" s="21">
        <v>182</v>
      </c>
      <c r="B363" s="22" t="s">
        <v>26</v>
      </c>
      <c r="C363" s="22" t="s">
        <v>27</v>
      </c>
      <c r="D363" s="22" t="s">
        <v>28</v>
      </c>
      <c r="E363" s="23">
        <v>43047</v>
      </c>
      <c r="F363" s="22">
        <v>25.4</v>
      </c>
      <c r="G363" s="22">
        <v>33</v>
      </c>
      <c r="H363" s="22">
        <v>17.514800000000001</v>
      </c>
      <c r="I363" s="24">
        <v>3.2930999999999999</v>
      </c>
      <c r="J363" s="24"/>
      <c r="K363" s="25">
        <f t="shared" si="84"/>
        <v>996.97184273987057</v>
      </c>
      <c r="L363" s="25">
        <f t="shared" si="85"/>
        <v>0.75864448218802816</v>
      </c>
      <c r="M363" s="25">
        <f t="shared" si="86"/>
        <v>-4.1938237359999998E-3</v>
      </c>
      <c r="N363" s="25">
        <f t="shared" si="87"/>
        <v>1021.7382245671358</v>
      </c>
      <c r="O363" s="121">
        <f t="shared" si="90"/>
        <v>1.0217112297318138</v>
      </c>
      <c r="P363" s="26">
        <f t="shared" si="88"/>
        <v>7.4050923334340046</v>
      </c>
      <c r="Q363" s="120">
        <f t="shared" si="91"/>
        <v>7.4048480440641056</v>
      </c>
      <c r="R363" s="4">
        <f t="shared" si="92"/>
        <v>20.0792696675969</v>
      </c>
      <c r="S363" s="27">
        <f t="shared" si="89"/>
        <v>12.832049999999999</v>
      </c>
      <c r="T363" s="28">
        <f t="shared" si="94"/>
        <v>21</v>
      </c>
      <c r="U363" s="29">
        <f t="shared" si="95"/>
        <v>0.18009999999999993</v>
      </c>
      <c r="V363" s="29">
        <f t="shared" si="96"/>
        <v>5.7854159974301291</v>
      </c>
      <c r="W363" s="29">
        <f t="shared" si="97"/>
        <v>2.7549599987762523</v>
      </c>
      <c r="X363" s="30">
        <f t="shared" si="98"/>
        <v>0.41400985666231538</v>
      </c>
      <c r="Y363" s="30">
        <f t="shared" si="99"/>
        <v>5.9219707110864324</v>
      </c>
      <c r="Z363" s="30">
        <f t="shared" si="100"/>
        <v>2.819986052898301</v>
      </c>
      <c r="AA363" s="31">
        <f t="shared" si="101"/>
        <v>1.6648866342235253</v>
      </c>
      <c r="AB363" s="32">
        <f t="shared" si="102"/>
        <v>6.5026054122048649E-2</v>
      </c>
    </row>
    <row r="364" spans="1:28" s="15" customFormat="1" x14ac:dyDescent="0.2">
      <c r="A364" s="21">
        <v>189</v>
      </c>
      <c r="B364" s="22" t="s">
        <v>26</v>
      </c>
      <c r="C364" s="22" t="s">
        <v>27</v>
      </c>
      <c r="D364" s="22" t="s">
        <v>28</v>
      </c>
      <c r="E364" s="23">
        <v>43047</v>
      </c>
      <c r="F364" s="22">
        <v>25.4</v>
      </c>
      <c r="G364" s="22">
        <v>33</v>
      </c>
      <c r="H364" s="22">
        <v>17.514800000000001</v>
      </c>
      <c r="I364" s="24">
        <v>3.1669</v>
      </c>
      <c r="J364" s="24"/>
      <c r="K364" s="25">
        <f t="shared" si="84"/>
        <v>996.97184273987057</v>
      </c>
      <c r="L364" s="25">
        <f t="shared" si="85"/>
        <v>0.75864448218802816</v>
      </c>
      <c r="M364" s="25">
        <f t="shared" si="86"/>
        <v>-4.1938237359999998E-3</v>
      </c>
      <c r="N364" s="25">
        <f t="shared" si="87"/>
        <v>1021.7382245671358</v>
      </c>
      <c r="O364" s="121">
        <f t="shared" si="90"/>
        <v>1.0217112297318138</v>
      </c>
      <c r="P364" s="26">
        <f t="shared" si="88"/>
        <v>7.1213102884067139</v>
      </c>
      <c r="Q364" s="120">
        <f t="shared" si="91"/>
        <v>7.1210753608291935</v>
      </c>
      <c r="R364" s="4">
        <f t="shared" si="92"/>
        <v>20.0792696675969</v>
      </c>
      <c r="S364" s="27">
        <f t="shared" si="89"/>
        <v>12.13795</v>
      </c>
      <c r="T364" s="28">
        <f t="shared" si="94"/>
        <v>21</v>
      </c>
      <c r="U364" s="29">
        <f t="shared" si="95"/>
        <v>0.17090000000000005</v>
      </c>
      <c r="V364" s="29">
        <f t="shared" si="96"/>
        <v>5.7042723631508698</v>
      </c>
      <c r="W364" s="29">
        <f t="shared" si="97"/>
        <v>2.7163201729289859</v>
      </c>
      <c r="X364" s="30">
        <f t="shared" si="98"/>
        <v>0.39298291917832273</v>
      </c>
      <c r="Y364" s="30">
        <f t="shared" si="99"/>
        <v>5.8407223313123406</v>
      </c>
      <c r="Z364" s="30">
        <f t="shared" si="100"/>
        <v>2.7812963482439717</v>
      </c>
      <c r="AA364" s="31">
        <f t="shared" si="101"/>
        <v>1.6711441634064021</v>
      </c>
      <c r="AB364" s="32">
        <f t="shared" si="102"/>
        <v>6.4976175314985785E-2</v>
      </c>
    </row>
    <row r="365" spans="1:28" s="15" customFormat="1" x14ac:dyDescent="0.2">
      <c r="A365" s="21">
        <v>281</v>
      </c>
      <c r="B365" s="22" t="s">
        <v>26</v>
      </c>
      <c r="C365" s="22" t="s">
        <v>27</v>
      </c>
      <c r="D365" s="22" t="s">
        <v>28</v>
      </c>
      <c r="E365" s="23">
        <v>43047</v>
      </c>
      <c r="F365" s="22">
        <v>25.4</v>
      </c>
      <c r="G365" s="22">
        <v>33</v>
      </c>
      <c r="H365" s="22">
        <v>17.514800000000001</v>
      </c>
      <c r="I365" s="24">
        <v>3.0998999999999999</v>
      </c>
      <c r="J365" s="24"/>
      <c r="K365" s="25">
        <f t="shared" si="84"/>
        <v>996.97184273987057</v>
      </c>
      <c r="L365" s="25">
        <f t="shared" si="85"/>
        <v>0.75864448218802816</v>
      </c>
      <c r="M365" s="25">
        <f t="shared" si="86"/>
        <v>-4.1938237359999998E-3</v>
      </c>
      <c r="N365" s="25">
        <f t="shared" si="87"/>
        <v>1021.7382245671358</v>
      </c>
      <c r="O365" s="121">
        <f t="shared" si="90"/>
        <v>1.0217112297318138</v>
      </c>
      <c r="P365" s="26">
        <f t="shared" si="88"/>
        <v>6.9706494562606878</v>
      </c>
      <c r="Q365" s="120">
        <f t="shared" si="91"/>
        <v>6.9704194988898971</v>
      </c>
      <c r="R365" s="4">
        <f t="shared" si="92"/>
        <v>20.0792696675969</v>
      </c>
      <c r="S365" s="27">
        <f t="shared" si="89"/>
        <v>11.769449999999999</v>
      </c>
      <c r="T365" s="28">
        <f t="shared" si="94"/>
        <v>21</v>
      </c>
      <c r="U365" s="29">
        <f t="shared" si="95"/>
        <v>0.10589999999999966</v>
      </c>
      <c r="V365" s="29">
        <f t="shared" si="96"/>
        <v>3.5370741482965817</v>
      </c>
      <c r="W365" s="29">
        <f t="shared" si="97"/>
        <v>1.6843210229983723</v>
      </c>
      <c r="X365" s="30">
        <f t="shared" si="98"/>
        <v>0.24681362733218126</v>
      </c>
      <c r="Y365" s="30">
        <f t="shared" si="99"/>
        <v>3.6707265556707211</v>
      </c>
      <c r="Z365" s="30">
        <f t="shared" si="100"/>
        <v>1.7479650265098672</v>
      </c>
      <c r="AA365" s="31">
        <f t="shared" si="101"/>
        <v>1.0505971103031206</v>
      </c>
      <c r="AB365" s="32">
        <f t="shared" si="102"/>
        <v>6.3644003511494907E-2</v>
      </c>
    </row>
    <row r="366" spans="1:28" s="15" customFormat="1" x14ac:dyDescent="0.2">
      <c r="A366" s="21">
        <v>287</v>
      </c>
      <c r="B366" s="22" t="s">
        <v>26</v>
      </c>
      <c r="C366" s="22" t="s">
        <v>27</v>
      </c>
      <c r="D366" s="22" t="s">
        <v>28</v>
      </c>
      <c r="E366" s="23">
        <v>43047</v>
      </c>
      <c r="F366" s="22">
        <v>25.4</v>
      </c>
      <c r="G366" s="22">
        <v>33</v>
      </c>
      <c r="H366" s="22">
        <v>17.514800000000001</v>
      </c>
      <c r="I366" s="24">
        <v>2.1555</v>
      </c>
      <c r="J366" s="24"/>
      <c r="K366" s="25">
        <f t="shared" si="84"/>
        <v>996.97184273987057</v>
      </c>
      <c r="L366" s="25">
        <f t="shared" si="85"/>
        <v>0.75864448218802816</v>
      </c>
      <c r="M366" s="25">
        <f t="shared" si="86"/>
        <v>-4.1938237359999998E-3</v>
      </c>
      <c r="N366" s="25">
        <f t="shared" si="87"/>
        <v>1021.7382245671358</v>
      </c>
      <c r="O366" s="121">
        <f t="shared" si="90"/>
        <v>1.0217112297318138</v>
      </c>
      <c r="P366" s="26">
        <f t="shared" si="88"/>
        <v>4.847006323742673</v>
      </c>
      <c r="Q366" s="120">
        <f t="shared" si="91"/>
        <v>4.8468464240321216</v>
      </c>
      <c r="R366" s="4">
        <f t="shared" si="92"/>
        <v>20.0792696675969</v>
      </c>
      <c r="S366" s="27">
        <f t="shared" si="89"/>
        <v>6.5752499999999996</v>
      </c>
      <c r="T366" s="28">
        <f t="shared" si="94"/>
        <v>21</v>
      </c>
      <c r="U366" s="29">
        <f t="shared" si="95"/>
        <v>9.2499999999999805E-2</v>
      </c>
      <c r="V366" s="29">
        <f t="shared" si="96"/>
        <v>4.4837615123606307</v>
      </c>
      <c r="W366" s="29">
        <f t="shared" si="97"/>
        <v>2.1351245296955383</v>
      </c>
      <c r="X366" s="30">
        <f t="shared" si="98"/>
        <v>0.21398250441083988</v>
      </c>
      <c r="Y366" s="30">
        <f t="shared" si="99"/>
        <v>4.618635965521543</v>
      </c>
      <c r="Z366" s="30">
        <f t="shared" si="100"/>
        <v>2.1993504597721634</v>
      </c>
      <c r="AA366" s="31">
        <f t="shared" si="101"/>
        <v>1.6796576390312126</v>
      </c>
      <c r="AB366" s="32">
        <f t="shared" si="102"/>
        <v>6.4225930076625026E-2</v>
      </c>
    </row>
    <row r="367" spans="1:28" s="15" customFormat="1" x14ac:dyDescent="0.2">
      <c r="A367" s="21">
        <v>116</v>
      </c>
      <c r="B367" s="22" t="s">
        <v>29</v>
      </c>
      <c r="C367" s="22" t="s">
        <v>27</v>
      </c>
      <c r="D367" s="22" t="s">
        <v>28</v>
      </c>
      <c r="E367" s="23">
        <v>43047</v>
      </c>
      <c r="F367" s="22">
        <v>25.4</v>
      </c>
      <c r="G367" s="22">
        <v>33</v>
      </c>
      <c r="H367" s="22">
        <v>17.514800000000001</v>
      </c>
      <c r="I367" s="24">
        <v>4.1361999999999997</v>
      </c>
      <c r="J367" s="24"/>
      <c r="K367" s="25">
        <f t="shared" si="84"/>
        <v>996.97184273987057</v>
      </c>
      <c r="L367" s="25">
        <f t="shared" si="85"/>
        <v>0.75864448218802816</v>
      </c>
      <c r="M367" s="25">
        <f t="shared" si="86"/>
        <v>-4.1938237359999998E-3</v>
      </c>
      <c r="N367" s="25">
        <f t="shared" si="87"/>
        <v>1021.7382245671358</v>
      </c>
      <c r="O367" s="121">
        <f t="shared" si="90"/>
        <v>1.0217112297318138</v>
      </c>
      <c r="P367" s="26">
        <f t="shared" si="88"/>
        <v>9.3009452824237737</v>
      </c>
      <c r="Q367" s="120">
        <f t="shared" si="91"/>
        <v>9.3006384500494832</v>
      </c>
      <c r="R367" s="4">
        <f t="shared" si="92"/>
        <v>20.0792696675969</v>
      </c>
      <c r="S367" s="27">
        <f t="shared" si="89"/>
        <v>17.469099999999997</v>
      </c>
      <c r="T367" s="28">
        <f t="shared" si="94"/>
        <v>21</v>
      </c>
      <c r="U367" s="29">
        <f t="shared" si="95"/>
        <v>0.23619999999999974</v>
      </c>
      <c r="V367" s="29">
        <f t="shared" si="96"/>
        <v>6.05641025641025</v>
      </c>
      <c r="W367" s="29">
        <f t="shared" si="97"/>
        <v>2.8840048840048809</v>
      </c>
      <c r="X367" s="30">
        <f t="shared" si="98"/>
        <v>0.54244169764716332</v>
      </c>
      <c r="Y367" s="30">
        <f t="shared" si="99"/>
        <v>6.1933147871286574</v>
      </c>
      <c r="Z367" s="30">
        <f t="shared" si="100"/>
        <v>2.9491975176803127</v>
      </c>
      <c r="AA367" s="31">
        <f t="shared" si="101"/>
        <v>1.5974370458143043</v>
      </c>
      <c r="AB367" s="32">
        <f t="shared" si="102"/>
        <v>6.5192633675431821E-2</v>
      </c>
    </row>
    <row r="368" spans="1:28" s="15" customFormat="1" x14ac:dyDescent="0.2">
      <c r="A368" s="21">
        <v>122</v>
      </c>
      <c r="B368" s="22" t="s">
        <v>29</v>
      </c>
      <c r="C368" s="22" t="s">
        <v>27</v>
      </c>
      <c r="D368" s="22" t="s">
        <v>28</v>
      </c>
      <c r="E368" s="23">
        <v>43047</v>
      </c>
      <c r="F368" s="22">
        <v>25.4</v>
      </c>
      <c r="G368" s="22">
        <v>33</v>
      </c>
      <c r="H368" s="22">
        <v>17.514800000000001</v>
      </c>
      <c r="I368" s="24">
        <v>5.3800999999999997</v>
      </c>
      <c r="J368" s="24"/>
      <c r="K368" s="25">
        <f t="shared" si="84"/>
        <v>996.97184273987057</v>
      </c>
      <c r="L368" s="25">
        <f t="shared" si="85"/>
        <v>0.75864448218802816</v>
      </c>
      <c r="M368" s="25">
        <f t="shared" si="86"/>
        <v>-4.1938237359999998E-3</v>
      </c>
      <c r="N368" s="25">
        <f t="shared" si="87"/>
        <v>1021.7382245671358</v>
      </c>
      <c r="O368" s="121">
        <f t="shared" si="90"/>
        <v>1.0217112297318138</v>
      </c>
      <c r="P368" s="26">
        <f t="shared" si="88"/>
        <v>12.09806482132589</v>
      </c>
      <c r="Q368" s="120">
        <f t="shared" si="91"/>
        <v>12.097665713725453</v>
      </c>
      <c r="R368" s="4">
        <f t="shared" si="92"/>
        <v>20.0792696675969</v>
      </c>
      <c r="S368" s="27">
        <f t="shared" si="89"/>
        <v>24.310549999999996</v>
      </c>
      <c r="T368" s="28">
        <f t="shared" si="94"/>
        <v>21</v>
      </c>
      <c r="U368" s="29">
        <f t="shared" si="95"/>
        <v>0.25309999999999988</v>
      </c>
      <c r="V368" s="29">
        <f t="shared" si="96"/>
        <v>4.9366101033742904</v>
      </c>
      <c r="W368" s="29">
        <f t="shared" si="97"/>
        <v>2.3507667158925196</v>
      </c>
      <c r="X368" s="30">
        <f t="shared" si="98"/>
        <v>0.58400126256956142</v>
      </c>
      <c r="Y368" s="30">
        <f t="shared" si="99"/>
        <v>5.0720691230285455</v>
      </c>
      <c r="Z368" s="30">
        <f t="shared" si="100"/>
        <v>2.4152710109659741</v>
      </c>
      <c r="AA368" s="31">
        <f t="shared" si="101"/>
        <v>1.2134120440641352</v>
      </c>
      <c r="AB368" s="32">
        <f t="shared" si="102"/>
        <v>6.4504295073454454E-2</v>
      </c>
    </row>
    <row r="369" spans="1:28" s="15" customFormat="1" x14ac:dyDescent="0.2">
      <c r="A369" s="21">
        <v>129</v>
      </c>
      <c r="B369" s="22" t="s">
        <v>29</v>
      </c>
      <c r="C369" s="22" t="s">
        <v>27</v>
      </c>
      <c r="D369" s="22" t="s">
        <v>28</v>
      </c>
      <c r="E369" s="23">
        <v>43047</v>
      </c>
      <c r="F369" s="22">
        <v>25.4</v>
      </c>
      <c r="G369" s="22">
        <v>32.9</v>
      </c>
      <c r="H369" s="22">
        <v>17.521000000000001</v>
      </c>
      <c r="I369" s="24">
        <v>5.2398999999999996</v>
      </c>
      <c r="J369" s="24"/>
      <c r="K369" s="25">
        <f t="shared" si="84"/>
        <v>996.97184273987057</v>
      </c>
      <c r="L369" s="25">
        <f t="shared" si="85"/>
        <v>0.75864448218802816</v>
      </c>
      <c r="M369" s="25">
        <f t="shared" si="86"/>
        <v>-4.1938237359999998E-3</v>
      </c>
      <c r="N369" s="25">
        <f t="shared" si="87"/>
        <v>1021.6627872397186</v>
      </c>
      <c r="O369" s="121">
        <f t="shared" si="90"/>
        <v>1.0216357921402142</v>
      </c>
      <c r="P369" s="26">
        <f t="shared" si="88"/>
        <v>11.781715226512979</v>
      </c>
      <c r="Q369" s="120">
        <f t="shared" si="91"/>
        <v>11.781326587112799</v>
      </c>
      <c r="R369" s="4">
        <f t="shared" si="92"/>
        <v>20.086160316772158</v>
      </c>
      <c r="S369" s="27">
        <f t="shared" si="89"/>
        <v>23.539449999999995</v>
      </c>
      <c r="T369" s="28">
        <f t="shared" si="94"/>
        <v>21</v>
      </c>
      <c r="U369" s="29">
        <f t="shared" si="95"/>
        <v>0.22889999999999944</v>
      </c>
      <c r="V369" s="29">
        <f t="shared" si="96"/>
        <v>4.5679505088804513</v>
      </c>
      <c r="W369" s="29">
        <f t="shared" si="97"/>
        <v>2.1752145280383104</v>
      </c>
      <c r="X369" s="30">
        <f t="shared" si="98"/>
        <v>0.52816100515000564</v>
      </c>
      <c r="Y369" s="30">
        <f t="shared" si="99"/>
        <v>4.6932817380253171</v>
      </c>
      <c r="Z369" s="30">
        <f t="shared" si="100"/>
        <v>2.2348960657263417</v>
      </c>
      <c r="AA369" s="31">
        <f t="shared" si="101"/>
        <v>1.1288132696646025</v>
      </c>
      <c r="AB369" s="32">
        <f t="shared" si="102"/>
        <v>5.9681537688031305E-2</v>
      </c>
    </row>
    <row r="370" spans="1:28" s="15" customFormat="1" x14ac:dyDescent="0.2">
      <c r="A370" s="21">
        <v>220</v>
      </c>
      <c r="B370" s="22" t="s">
        <v>29</v>
      </c>
      <c r="C370" s="22" t="s">
        <v>27</v>
      </c>
      <c r="D370" s="22" t="s">
        <v>28</v>
      </c>
      <c r="E370" s="23">
        <v>43047</v>
      </c>
      <c r="F370" s="22">
        <v>25.4</v>
      </c>
      <c r="G370" s="22">
        <v>32.9</v>
      </c>
      <c r="H370" s="22">
        <v>17.521000000000001</v>
      </c>
      <c r="I370" s="24">
        <v>3.3096000000000001</v>
      </c>
      <c r="J370" s="24"/>
      <c r="K370" s="25">
        <f t="shared" si="84"/>
        <v>996.97184273987057</v>
      </c>
      <c r="L370" s="25">
        <f t="shared" si="85"/>
        <v>0.75864448218802816</v>
      </c>
      <c r="M370" s="25">
        <f t="shared" si="86"/>
        <v>-4.1938237359999998E-3</v>
      </c>
      <c r="N370" s="25">
        <f t="shared" si="87"/>
        <v>1021.6627872397186</v>
      </c>
      <c r="O370" s="121">
        <f t="shared" si="90"/>
        <v>1.0216357921402142</v>
      </c>
      <c r="P370" s="26">
        <f t="shared" si="88"/>
        <v>7.4415093253053231</v>
      </c>
      <c r="Q370" s="120">
        <f t="shared" si="91"/>
        <v>7.4412638547889323</v>
      </c>
      <c r="R370" s="4">
        <f t="shared" si="92"/>
        <v>20.086160316772158</v>
      </c>
      <c r="S370" s="27">
        <f t="shared" si="89"/>
        <v>12.922799999999999</v>
      </c>
      <c r="T370" s="28">
        <f t="shared" si="94"/>
        <v>21</v>
      </c>
      <c r="U370" s="29">
        <f t="shared" si="95"/>
        <v>0.21760000000000002</v>
      </c>
      <c r="V370" s="29">
        <f t="shared" si="96"/>
        <v>7.0375161707632596</v>
      </c>
      <c r="W370" s="29">
        <f t="shared" si="97"/>
        <v>3.3511981765539334</v>
      </c>
      <c r="X370" s="30">
        <f t="shared" si="98"/>
        <v>0.49758802168243044</v>
      </c>
      <c r="Y370" s="30">
        <f t="shared" si="99"/>
        <v>7.1658073288189614</v>
      </c>
      <c r="Z370" s="30">
        <f t="shared" si="100"/>
        <v>3.4122892041995057</v>
      </c>
      <c r="AA370" s="31">
        <f t="shared" si="101"/>
        <v>2.0206948404539786</v>
      </c>
      <c r="AB370" s="32">
        <f t="shared" si="102"/>
        <v>6.1091027645572282E-2</v>
      </c>
    </row>
    <row r="371" spans="1:28" s="15" customFormat="1" x14ac:dyDescent="0.2">
      <c r="A371" s="21">
        <v>226</v>
      </c>
      <c r="B371" s="22" t="s">
        <v>29</v>
      </c>
      <c r="C371" s="22" t="s">
        <v>27</v>
      </c>
      <c r="D371" s="22" t="s">
        <v>28</v>
      </c>
      <c r="E371" s="23">
        <v>43047</v>
      </c>
      <c r="F371" s="22">
        <v>25.4</v>
      </c>
      <c r="G371" s="22">
        <v>32.9</v>
      </c>
      <c r="H371" s="22">
        <v>17.521000000000001</v>
      </c>
      <c r="I371" s="24">
        <v>3.3210999999999999</v>
      </c>
      <c r="J371" s="24"/>
      <c r="K371" s="25">
        <f t="shared" si="84"/>
        <v>996.97184273987057</v>
      </c>
      <c r="L371" s="25">
        <f t="shared" si="85"/>
        <v>0.75864448218802816</v>
      </c>
      <c r="M371" s="25">
        <f t="shared" si="86"/>
        <v>-4.1938237359999998E-3</v>
      </c>
      <c r="N371" s="25">
        <f t="shared" si="87"/>
        <v>1021.6627872397186</v>
      </c>
      <c r="O371" s="121">
        <f t="shared" si="90"/>
        <v>1.0216357921402142</v>
      </c>
      <c r="P371" s="26">
        <f t="shared" si="88"/>
        <v>7.4673666365335709</v>
      </c>
      <c r="Q371" s="120">
        <f t="shared" si="91"/>
        <v>7.4671203130709216</v>
      </c>
      <c r="R371" s="4">
        <f t="shared" si="92"/>
        <v>20.086160316772158</v>
      </c>
      <c r="S371" s="27">
        <f t="shared" si="89"/>
        <v>12.986049999999999</v>
      </c>
      <c r="T371" s="28">
        <f t="shared" si="94"/>
        <v>21</v>
      </c>
      <c r="U371" s="29">
        <f t="shared" si="95"/>
        <v>0.18310000000000004</v>
      </c>
      <c r="V371" s="29">
        <f t="shared" si="96"/>
        <v>5.8349267049075859</v>
      </c>
      <c r="W371" s="29">
        <f t="shared" si="97"/>
        <v>2.7785365261464694</v>
      </c>
      <c r="X371" s="30">
        <f t="shared" si="98"/>
        <v>0.42013990601331308</v>
      </c>
      <c r="Y371" s="30">
        <f t="shared" si="99"/>
        <v>5.9617764842695289</v>
      </c>
      <c r="Z371" s="30">
        <f t="shared" si="100"/>
        <v>2.8389411829854896</v>
      </c>
      <c r="AA371" s="31">
        <f t="shared" si="101"/>
        <v>1.6701446023132269</v>
      </c>
      <c r="AB371" s="32">
        <f t="shared" si="102"/>
        <v>6.0404656839020188E-2</v>
      </c>
    </row>
    <row r="372" spans="1:28" s="15" customFormat="1" x14ac:dyDescent="0.2">
      <c r="A372" s="21">
        <v>149</v>
      </c>
      <c r="B372" s="22" t="s">
        <v>30</v>
      </c>
      <c r="C372" s="22" t="s">
        <v>27</v>
      </c>
      <c r="D372" s="22" t="s">
        <v>28</v>
      </c>
      <c r="E372" s="23">
        <v>43047</v>
      </c>
      <c r="F372" s="22">
        <v>25.4</v>
      </c>
      <c r="G372" s="22">
        <v>32.9</v>
      </c>
      <c r="H372" s="22">
        <v>17.521000000000001</v>
      </c>
      <c r="I372" s="24">
        <v>1.8287</v>
      </c>
      <c r="J372" s="24"/>
      <c r="K372" s="25">
        <f t="shared" si="84"/>
        <v>996.97184273987057</v>
      </c>
      <c r="L372" s="25">
        <f t="shared" si="85"/>
        <v>0.75864448218802816</v>
      </c>
      <c r="M372" s="25">
        <f t="shared" si="86"/>
        <v>-4.1938237359999998E-3</v>
      </c>
      <c r="N372" s="25">
        <f t="shared" si="87"/>
        <v>1021.6627872397186</v>
      </c>
      <c r="O372" s="121">
        <f t="shared" si="90"/>
        <v>1.0216357921402142</v>
      </c>
      <c r="P372" s="26">
        <f t="shared" si="88"/>
        <v>4.1117621776606974</v>
      </c>
      <c r="Q372" s="120">
        <f t="shared" si="91"/>
        <v>4.1116265443716822</v>
      </c>
      <c r="R372" s="4">
        <f t="shared" si="92"/>
        <v>20.086160316772158</v>
      </c>
      <c r="S372" s="27">
        <f t="shared" si="89"/>
        <v>4.7778499999999999</v>
      </c>
      <c r="T372" s="28">
        <f t="shared" si="94"/>
        <v>21</v>
      </c>
      <c r="U372" s="29">
        <f t="shared" si="95"/>
        <v>0.15270000000000006</v>
      </c>
      <c r="V372" s="29">
        <f t="shared" si="96"/>
        <v>9.1109785202864</v>
      </c>
      <c r="W372" s="29">
        <f t="shared" si="97"/>
        <v>4.3385612001363807</v>
      </c>
      <c r="X372" s="30">
        <f t="shared" si="98"/>
        <v>0.34785140635669753</v>
      </c>
      <c r="Y372" s="30">
        <f t="shared" si="99"/>
        <v>9.241754852657813</v>
      </c>
      <c r="Z372" s="30">
        <f t="shared" si="100"/>
        <v>4.4008356441227683</v>
      </c>
      <c r="AA372" s="31">
        <f t="shared" si="101"/>
        <v>4.2062855976770601</v>
      </c>
      <c r="AB372" s="32">
        <f t="shared" si="102"/>
        <v>6.2274443986387595E-2</v>
      </c>
    </row>
    <row r="373" spans="1:28" s="15" customFormat="1" x14ac:dyDescent="0.2">
      <c r="A373" s="21">
        <v>157</v>
      </c>
      <c r="B373" s="22" t="s">
        <v>30</v>
      </c>
      <c r="C373" s="22" t="s">
        <v>27</v>
      </c>
      <c r="D373" s="22" t="s">
        <v>28</v>
      </c>
      <c r="E373" s="23">
        <v>43047</v>
      </c>
      <c r="F373" s="22">
        <v>25.4</v>
      </c>
      <c r="G373" s="22">
        <v>32.9</v>
      </c>
      <c r="H373" s="22">
        <v>17.521000000000001</v>
      </c>
      <c r="I373" s="24">
        <v>1.8126</v>
      </c>
      <c r="J373" s="24"/>
      <c r="K373" s="25">
        <f t="shared" si="84"/>
        <v>996.97184273987057</v>
      </c>
      <c r="L373" s="25">
        <f t="shared" si="85"/>
        <v>0.75864448218802816</v>
      </c>
      <c r="M373" s="25">
        <f t="shared" si="86"/>
        <v>-4.1938237359999998E-3</v>
      </c>
      <c r="N373" s="25">
        <f t="shared" si="87"/>
        <v>1021.6627872397186</v>
      </c>
      <c r="O373" s="121">
        <f t="shared" si="90"/>
        <v>1.0216357921402142</v>
      </c>
      <c r="P373" s="26">
        <f t="shared" si="88"/>
        <v>4.0755619419411495</v>
      </c>
      <c r="Q373" s="120">
        <f t="shared" si="91"/>
        <v>4.0754275027768969</v>
      </c>
      <c r="R373" s="4">
        <f t="shared" si="92"/>
        <v>20.086160316772158</v>
      </c>
      <c r="S373" s="27">
        <f t="shared" si="89"/>
        <v>4.6893000000000002</v>
      </c>
      <c r="T373" s="28">
        <f t="shared" si="94"/>
        <v>21</v>
      </c>
      <c r="U373" s="29">
        <f t="shared" si="95"/>
        <v>0.15159999999999996</v>
      </c>
      <c r="V373" s="29">
        <f t="shared" si="96"/>
        <v>9.1270319084888598</v>
      </c>
      <c r="W373" s="29">
        <f t="shared" si="97"/>
        <v>4.3462056707089811</v>
      </c>
      <c r="X373" s="30">
        <f t="shared" si="98"/>
        <v>0.34533772288629017</v>
      </c>
      <c r="Y373" s="30">
        <f t="shared" si="99"/>
        <v>9.2578274818501303</v>
      </c>
      <c r="Z373" s="30">
        <f t="shared" si="100"/>
        <v>4.4084892770714896</v>
      </c>
      <c r="AA373" s="31">
        <f t="shared" si="101"/>
        <v>4.2652453561861545</v>
      </c>
      <c r="AB373" s="32">
        <f t="shared" si="102"/>
        <v>6.2283606362508515E-2</v>
      </c>
    </row>
    <row r="374" spans="1:28" s="15" customFormat="1" x14ac:dyDescent="0.2">
      <c r="A374" s="21">
        <v>248</v>
      </c>
      <c r="B374" s="22" t="s">
        <v>30</v>
      </c>
      <c r="C374" s="22" t="s">
        <v>27</v>
      </c>
      <c r="D374" s="22" t="s">
        <v>28</v>
      </c>
      <c r="E374" s="23">
        <v>43047</v>
      </c>
      <c r="F374" s="22">
        <v>25.4</v>
      </c>
      <c r="G374" s="22">
        <v>32.9</v>
      </c>
      <c r="H374" s="22">
        <v>17.521000000000001</v>
      </c>
      <c r="I374" s="24">
        <v>3.0623</v>
      </c>
      <c r="J374" s="24"/>
      <c r="K374" s="25">
        <f t="shared" si="84"/>
        <v>996.97184273987057</v>
      </c>
      <c r="L374" s="25">
        <f t="shared" si="85"/>
        <v>0.75864448218802816</v>
      </c>
      <c r="M374" s="25">
        <f t="shared" si="86"/>
        <v>-4.1938237359999998E-3</v>
      </c>
      <c r="N374" s="25">
        <f t="shared" si="87"/>
        <v>1021.6627872397186</v>
      </c>
      <c r="O374" s="121">
        <f t="shared" si="90"/>
        <v>1.0216357921402142</v>
      </c>
      <c r="P374" s="26">
        <f t="shared" si="88"/>
        <v>6.8854647108056835</v>
      </c>
      <c r="Q374" s="120">
        <f t="shared" si="91"/>
        <v>6.8852375823423211</v>
      </c>
      <c r="R374" s="4">
        <f t="shared" si="92"/>
        <v>20.086160316772158</v>
      </c>
      <c r="S374" s="27">
        <f t="shared" si="89"/>
        <v>11.562649999999998</v>
      </c>
      <c r="T374" s="28">
        <f t="shared" si="94"/>
        <v>21</v>
      </c>
      <c r="U374" s="29">
        <f t="shared" si="95"/>
        <v>0.21030000000000015</v>
      </c>
      <c r="V374" s="29">
        <f t="shared" si="96"/>
        <v>7.3737727910238489</v>
      </c>
      <c r="W374" s="29">
        <f t="shared" si="97"/>
        <v>3.5113203766780234</v>
      </c>
      <c r="X374" s="30">
        <f t="shared" si="98"/>
        <v>0.48052824316904452</v>
      </c>
      <c r="Y374" s="30">
        <f t="shared" si="99"/>
        <v>7.5024669736709333</v>
      </c>
      <c r="Z374" s="30">
        <f t="shared" si="100"/>
        <v>3.5726033207956829</v>
      </c>
      <c r="AA374" s="31">
        <f t="shared" si="101"/>
        <v>2.1989522673230857</v>
      </c>
      <c r="AB374" s="32">
        <f t="shared" si="102"/>
        <v>6.1282944117659444E-2</v>
      </c>
    </row>
    <row r="375" spans="1:28" s="15" customFormat="1" x14ac:dyDescent="0.2">
      <c r="A375" s="21">
        <v>162</v>
      </c>
      <c r="B375" s="22" t="s">
        <v>31</v>
      </c>
      <c r="C375" s="22" t="s">
        <v>27</v>
      </c>
      <c r="D375" s="22" t="s">
        <v>28</v>
      </c>
      <c r="E375" s="23">
        <v>43047</v>
      </c>
      <c r="F375" s="22">
        <v>25.4</v>
      </c>
      <c r="G375" s="22">
        <v>32.9</v>
      </c>
      <c r="H375" s="22">
        <v>17.521000000000001</v>
      </c>
      <c r="I375" s="24">
        <v>5.8791000000000002</v>
      </c>
      <c r="J375" s="24"/>
      <c r="K375" s="25">
        <f t="shared" si="84"/>
        <v>996.97184273987057</v>
      </c>
      <c r="L375" s="25">
        <f t="shared" si="85"/>
        <v>0.75864448218802816</v>
      </c>
      <c r="M375" s="25">
        <f t="shared" si="86"/>
        <v>-4.1938237359999998E-3</v>
      </c>
      <c r="N375" s="25">
        <f t="shared" si="87"/>
        <v>1021.6627872397186</v>
      </c>
      <c r="O375" s="121">
        <f t="shared" si="90"/>
        <v>1.0216357921402142</v>
      </c>
      <c r="P375" s="26">
        <f t="shared" si="88"/>
        <v>13.21893203843441</v>
      </c>
      <c r="Q375" s="120">
        <f t="shared" si="91"/>
        <v>13.218495990056082</v>
      </c>
      <c r="R375" s="4">
        <f t="shared" si="92"/>
        <v>20.086160316772158</v>
      </c>
      <c r="S375" s="27">
        <f t="shared" si="89"/>
        <v>27.055050000000001</v>
      </c>
      <c r="T375" s="28">
        <f t="shared" si="94"/>
        <v>21</v>
      </c>
      <c r="U375" s="29">
        <f t="shared" si="95"/>
        <v>0.41410000000000036</v>
      </c>
      <c r="V375" s="29">
        <f t="shared" si="96"/>
        <v>7.5773101555352316</v>
      </c>
      <c r="W375" s="29">
        <f t="shared" si="97"/>
        <v>3.6082429312072524</v>
      </c>
      <c r="X375" s="30">
        <f t="shared" si="98"/>
        <v>0.94579816899744173</v>
      </c>
      <c r="Y375" s="30">
        <f t="shared" si="99"/>
        <v>7.7062482904444218</v>
      </c>
      <c r="Z375" s="30">
        <f t="shared" si="100"/>
        <v>3.6696420430687726</v>
      </c>
      <c r="AA375" s="31">
        <f t="shared" si="101"/>
        <v>1.8176978326101194</v>
      </c>
      <c r="AB375" s="32">
        <f t="shared" si="102"/>
        <v>6.139911186152025E-2</v>
      </c>
    </row>
    <row r="376" spans="1:28" s="15" customFormat="1" x14ac:dyDescent="0.2">
      <c r="A376" s="21">
        <v>169</v>
      </c>
      <c r="B376" s="22" t="s">
        <v>31</v>
      </c>
      <c r="C376" s="22" t="s">
        <v>27</v>
      </c>
      <c r="D376" s="22" t="s">
        <v>28</v>
      </c>
      <c r="E376" s="23">
        <v>43047</v>
      </c>
      <c r="F376" s="22">
        <v>25.4</v>
      </c>
      <c r="G376" s="22">
        <v>32.9</v>
      </c>
      <c r="H376" s="22">
        <v>17.521000000000001</v>
      </c>
      <c r="I376" s="24">
        <v>3.7008000000000001</v>
      </c>
      <c r="J376" s="24"/>
      <c r="K376" s="25">
        <f t="shared" si="84"/>
        <v>996.97184273987057</v>
      </c>
      <c r="L376" s="25">
        <f t="shared" si="85"/>
        <v>0.75864448218802816</v>
      </c>
      <c r="M376" s="25">
        <f t="shared" si="86"/>
        <v>-4.1938237359999998E-3</v>
      </c>
      <c r="N376" s="25">
        <f t="shared" si="87"/>
        <v>1021.6627872397186</v>
      </c>
      <c r="O376" s="121">
        <f t="shared" si="90"/>
        <v>1.0216357921402142</v>
      </c>
      <c r="P376" s="26">
        <f t="shared" si="88"/>
        <v>8.3211075994349581</v>
      </c>
      <c r="Q376" s="120">
        <f t="shared" si="91"/>
        <v>8.3208331139119167</v>
      </c>
      <c r="R376" s="4">
        <f t="shared" si="92"/>
        <v>20.086160316772158</v>
      </c>
      <c r="S376" s="27">
        <f t="shared" si="89"/>
        <v>15.074400000000001</v>
      </c>
      <c r="T376" s="28">
        <f t="shared" si="94"/>
        <v>21</v>
      </c>
      <c r="U376" s="29">
        <f t="shared" si="95"/>
        <v>0.18179999999999996</v>
      </c>
      <c r="V376" s="29">
        <f t="shared" si="96"/>
        <v>5.1662404092071599</v>
      </c>
      <c r="W376" s="29">
        <f t="shared" si="97"/>
        <v>2.4601144805748381</v>
      </c>
      <c r="X376" s="30">
        <f t="shared" si="98"/>
        <v>0.41824244178652403</v>
      </c>
      <c r="Y376" s="30">
        <f t="shared" si="99"/>
        <v>5.2922887262190823</v>
      </c>
      <c r="Z376" s="30">
        <f t="shared" si="100"/>
        <v>2.5201374886757537</v>
      </c>
      <c r="AA376" s="31">
        <f t="shared" si="101"/>
        <v>1.4150631817641293</v>
      </c>
      <c r="AB376" s="32">
        <f t="shared" si="102"/>
        <v>6.0023008100915654E-2</v>
      </c>
    </row>
    <row r="377" spans="1:28" s="15" customFormat="1" x14ac:dyDescent="0.2">
      <c r="A377" s="21">
        <v>261</v>
      </c>
      <c r="B377" s="22" t="s">
        <v>31</v>
      </c>
      <c r="C377" s="22" t="s">
        <v>27</v>
      </c>
      <c r="D377" s="22" t="s">
        <v>28</v>
      </c>
      <c r="E377" s="23">
        <v>43047</v>
      </c>
      <c r="F377" s="22">
        <v>25.4</v>
      </c>
      <c r="G377" s="22">
        <v>32.9</v>
      </c>
      <c r="H377" s="22">
        <v>17.521000000000001</v>
      </c>
      <c r="I377" s="24">
        <v>4.0472999999999999</v>
      </c>
      <c r="J377" s="24"/>
      <c r="K377" s="25">
        <f t="shared" si="84"/>
        <v>996.97184273987057</v>
      </c>
      <c r="L377" s="25">
        <f t="shared" si="85"/>
        <v>0.75864448218802816</v>
      </c>
      <c r="M377" s="25">
        <f t="shared" si="86"/>
        <v>-4.1938237359999998E-3</v>
      </c>
      <c r="N377" s="25">
        <f t="shared" si="87"/>
        <v>1021.6627872397186</v>
      </c>
      <c r="O377" s="121">
        <f t="shared" si="90"/>
        <v>1.0216357921402142</v>
      </c>
      <c r="P377" s="26">
        <f t="shared" si="88"/>
        <v>9.1001996290513141</v>
      </c>
      <c r="Q377" s="120">
        <f t="shared" si="91"/>
        <v>9.0998994438866454</v>
      </c>
      <c r="R377" s="4">
        <f t="shared" si="92"/>
        <v>20.086160316772158</v>
      </c>
      <c r="S377" s="27">
        <f t="shared" si="89"/>
        <v>16.980149999999998</v>
      </c>
      <c r="T377" s="28">
        <f t="shared" si="94"/>
        <v>21</v>
      </c>
      <c r="U377" s="29">
        <f t="shared" si="95"/>
        <v>0.22929999999999984</v>
      </c>
      <c r="V377" s="29">
        <f t="shared" si="96"/>
        <v>6.0057621791513842</v>
      </c>
      <c r="W377" s="29">
        <f t="shared" si="97"/>
        <v>2.8598867519768496</v>
      </c>
      <c r="X377" s="30">
        <f t="shared" si="98"/>
        <v>0.52584919657000562</v>
      </c>
      <c r="Y377" s="30">
        <f t="shared" si="99"/>
        <v>6.132816715514525</v>
      </c>
      <c r="Z377" s="30">
        <f t="shared" si="100"/>
        <v>2.9203889121497739</v>
      </c>
      <c r="AA377" s="31">
        <f t="shared" si="101"/>
        <v>1.5930045124947538</v>
      </c>
      <c r="AB377" s="32">
        <f t="shared" si="102"/>
        <v>6.0502160172924313E-2</v>
      </c>
    </row>
    <row r="378" spans="1:28" s="15" customFormat="1" x14ac:dyDescent="0.2">
      <c r="A378" s="21">
        <v>267</v>
      </c>
      <c r="B378" s="22" t="s">
        <v>31</v>
      </c>
      <c r="C378" s="22" t="s">
        <v>27</v>
      </c>
      <c r="D378" s="22" t="s">
        <v>28</v>
      </c>
      <c r="E378" s="23">
        <v>43047</v>
      </c>
      <c r="F378" s="22">
        <v>25.4</v>
      </c>
      <c r="G378" s="22">
        <v>32.9</v>
      </c>
      <c r="H378" s="22">
        <v>17.521000000000001</v>
      </c>
      <c r="I378" s="24">
        <v>5.0505000000000004</v>
      </c>
      <c r="J378" s="24"/>
      <c r="K378" s="25">
        <f t="shared" si="84"/>
        <v>996.97184273987057</v>
      </c>
      <c r="L378" s="25">
        <f t="shared" si="85"/>
        <v>0.75864448218802816</v>
      </c>
      <c r="M378" s="25">
        <f t="shared" si="86"/>
        <v>-4.1938237359999998E-3</v>
      </c>
      <c r="N378" s="25">
        <f t="shared" si="87"/>
        <v>1021.6627872397186</v>
      </c>
      <c r="O378" s="121">
        <f t="shared" si="90"/>
        <v>1.0216357921402142</v>
      </c>
      <c r="P378" s="26">
        <f t="shared" si="88"/>
        <v>11.355856552892959</v>
      </c>
      <c r="Q378" s="120">
        <f t="shared" si="91"/>
        <v>11.355481961146817</v>
      </c>
      <c r="R378" s="4">
        <f t="shared" si="92"/>
        <v>20.086160316772158</v>
      </c>
      <c r="S378" s="27">
        <f t="shared" si="89"/>
        <v>22.49775</v>
      </c>
      <c r="T378" s="28">
        <f t="shared" si="94"/>
        <v>21</v>
      </c>
      <c r="U378" s="29">
        <f t="shared" si="95"/>
        <v>0.17250000000000032</v>
      </c>
      <c r="V378" s="29">
        <f t="shared" si="96"/>
        <v>3.5362853628536346</v>
      </c>
      <c r="W378" s="29">
        <f t="shared" si="97"/>
        <v>1.6839454108826835</v>
      </c>
      <c r="X378" s="30">
        <f t="shared" si="98"/>
        <v>0.40098976147236698</v>
      </c>
      <c r="Y378" s="30">
        <f t="shared" si="99"/>
        <v>3.6603800767929546</v>
      </c>
      <c r="Z378" s="30">
        <f t="shared" si="100"/>
        <v>1.7430381318061692</v>
      </c>
      <c r="AA378" s="31">
        <f t="shared" si="101"/>
        <v>0.88610842945395107</v>
      </c>
      <c r="AB378" s="32">
        <f t="shared" si="102"/>
        <v>5.909272092348572E-2</v>
      </c>
    </row>
    <row r="379" spans="1:28" s="15" customFormat="1" x14ac:dyDescent="0.2">
      <c r="A379" s="21">
        <v>273</v>
      </c>
      <c r="B379" s="22" t="s">
        <v>31</v>
      </c>
      <c r="C379" s="22" t="s">
        <v>27</v>
      </c>
      <c r="D379" s="22" t="s">
        <v>28</v>
      </c>
      <c r="E379" s="23">
        <v>43047</v>
      </c>
      <c r="F379" s="22">
        <v>25.4</v>
      </c>
      <c r="G379" s="22">
        <v>32.9</v>
      </c>
      <c r="H379" s="22">
        <v>17.521000000000001</v>
      </c>
      <c r="I379" s="24">
        <v>4.7927999999999997</v>
      </c>
      <c r="J379" s="24"/>
      <c r="K379" s="25">
        <f t="shared" si="84"/>
        <v>996.97184273987057</v>
      </c>
      <c r="L379" s="25">
        <f t="shared" si="85"/>
        <v>0.75864448218802816</v>
      </c>
      <c r="M379" s="25">
        <f t="shared" si="86"/>
        <v>-4.1938237359999998E-3</v>
      </c>
      <c r="N379" s="25">
        <f t="shared" si="87"/>
        <v>1021.6627872397186</v>
      </c>
      <c r="O379" s="121">
        <f t="shared" si="90"/>
        <v>1.0216357921402142</v>
      </c>
      <c r="P379" s="26">
        <f t="shared" si="88"/>
        <v>10.776427935195597</v>
      </c>
      <c r="Q379" s="120">
        <f t="shared" si="91"/>
        <v>10.776072456862579</v>
      </c>
      <c r="R379" s="4">
        <f t="shared" si="92"/>
        <v>20.086160316772158</v>
      </c>
      <c r="S379" s="27">
        <f t="shared" si="89"/>
        <v>21.080399999999997</v>
      </c>
      <c r="T379" s="28">
        <f t="shared" si="94"/>
        <v>21</v>
      </c>
      <c r="U379" s="29">
        <f t="shared" si="95"/>
        <v>0.19179999999999975</v>
      </c>
      <c r="V379" s="29">
        <f t="shared" si="96"/>
        <v>4.1686589871766957</v>
      </c>
      <c r="W379" s="29">
        <f t="shared" si="97"/>
        <v>1.9850757081793786</v>
      </c>
      <c r="X379" s="30">
        <f t="shared" si="98"/>
        <v>0.44363947530913883</v>
      </c>
      <c r="Y379" s="30">
        <f t="shared" si="99"/>
        <v>4.2935116404581235</v>
      </c>
      <c r="Z379" s="30">
        <f t="shared" si="100"/>
        <v>2.0445293525991071</v>
      </c>
      <c r="AA379" s="31">
        <f t="shared" si="101"/>
        <v>1.0549394172647468</v>
      </c>
      <c r="AB379" s="32">
        <f t="shared" si="102"/>
        <v>5.9453644419728446E-2</v>
      </c>
    </row>
    <row r="380" spans="1:28" s="15" customFormat="1" x14ac:dyDescent="0.2">
      <c r="A380" s="21">
        <v>105</v>
      </c>
      <c r="B380" s="22" t="s">
        <v>32</v>
      </c>
      <c r="C380" s="22" t="s">
        <v>27</v>
      </c>
      <c r="D380" s="22" t="s">
        <v>28</v>
      </c>
      <c r="E380" s="23">
        <v>43047</v>
      </c>
      <c r="F380" s="22">
        <v>25.4</v>
      </c>
      <c r="G380" s="22">
        <v>32.9</v>
      </c>
      <c r="H380" s="22">
        <v>17.521000000000001</v>
      </c>
      <c r="I380" s="24">
        <v>3.5348999999999999</v>
      </c>
      <c r="J380" s="24"/>
      <c r="K380" s="25">
        <f t="shared" si="84"/>
        <v>996.97184273987057</v>
      </c>
      <c r="L380" s="25">
        <f t="shared" si="85"/>
        <v>0.75864448218802816</v>
      </c>
      <c r="M380" s="25">
        <f t="shared" si="86"/>
        <v>-4.1938237359999998E-3</v>
      </c>
      <c r="N380" s="25">
        <f t="shared" si="87"/>
        <v>1021.6627872397186</v>
      </c>
      <c r="O380" s="121">
        <f t="shared" si="90"/>
        <v>1.0216357921402142</v>
      </c>
      <c r="P380" s="26">
        <f t="shared" si="88"/>
        <v>7.9480877791943998</v>
      </c>
      <c r="Q380" s="120">
        <f t="shared" si="91"/>
        <v>7.947825598348258</v>
      </c>
      <c r="R380" s="4">
        <f t="shared" si="92"/>
        <v>20.086160316772158</v>
      </c>
      <c r="S380" s="27">
        <f t="shared" si="89"/>
        <v>14.161949999999997</v>
      </c>
      <c r="T380" s="28">
        <f t="shared" si="94"/>
        <v>21</v>
      </c>
      <c r="U380" s="29">
        <f t="shared" si="95"/>
        <v>0.18189999999999973</v>
      </c>
      <c r="V380" s="29">
        <f t="shared" si="96"/>
        <v>5.4249925439904478</v>
      </c>
      <c r="W380" s="29">
        <f t="shared" si="97"/>
        <v>2.5833297828525943</v>
      </c>
      <c r="X380" s="30">
        <f t="shared" si="98"/>
        <v>0.41802046643645685</v>
      </c>
      <c r="Y380" s="30">
        <f t="shared" si="99"/>
        <v>5.5513509916202031</v>
      </c>
      <c r="Z380" s="30">
        <f t="shared" si="100"/>
        <v>2.6435004722000968</v>
      </c>
      <c r="AA380" s="31">
        <f t="shared" si="101"/>
        <v>1.5124215702597832</v>
      </c>
      <c r="AB380" s="32">
        <f t="shared" si="102"/>
        <v>6.0170689347502471E-2</v>
      </c>
    </row>
    <row r="381" spans="1:28" s="15" customFormat="1" x14ac:dyDescent="0.2">
      <c r="A381" s="21">
        <v>204</v>
      </c>
      <c r="B381" s="22" t="s">
        <v>32</v>
      </c>
      <c r="C381" s="22" t="s">
        <v>27</v>
      </c>
      <c r="D381" s="22" t="s">
        <v>28</v>
      </c>
      <c r="E381" s="23">
        <v>43047</v>
      </c>
      <c r="F381" s="22">
        <v>25.4</v>
      </c>
      <c r="G381" s="22">
        <v>32.9</v>
      </c>
      <c r="H381" s="22">
        <v>17.521000000000001</v>
      </c>
      <c r="I381" s="24">
        <v>3.97</v>
      </c>
      <c r="J381" s="24"/>
      <c r="K381" s="25">
        <f t="shared" si="84"/>
        <v>996.97184273987057</v>
      </c>
      <c r="L381" s="25">
        <f t="shared" si="85"/>
        <v>0.75864448218802816</v>
      </c>
      <c r="M381" s="25">
        <f t="shared" si="86"/>
        <v>-4.1938237359999998E-3</v>
      </c>
      <c r="N381" s="25">
        <f t="shared" si="87"/>
        <v>1021.6627872397186</v>
      </c>
      <c r="O381" s="121">
        <f t="shared" si="90"/>
        <v>1.0216357921402142</v>
      </c>
      <c r="P381" s="26">
        <f t="shared" si="88"/>
        <v>8.9263935283605669</v>
      </c>
      <c r="Q381" s="120">
        <f t="shared" si="91"/>
        <v>8.9260990764781418</v>
      </c>
      <c r="R381" s="4">
        <f t="shared" si="92"/>
        <v>20.086160316772158</v>
      </c>
      <c r="S381" s="27">
        <f t="shared" si="89"/>
        <v>16.555</v>
      </c>
      <c r="T381" s="28">
        <f t="shared" si="94"/>
        <v>21</v>
      </c>
      <c r="U381" s="29">
        <f t="shared" si="95"/>
        <v>0.20600000000000041</v>
      </c>
      <c r="V381" s="29">
        <f t="shared" si="96"/>
        <v>5.4729011689691927</v>
      </c>
      <c r="W381" s="29">
        <f t="shared" si="97"/>
        <v>2.6061434137948538</v>
      </c>
      <c r="X381" s="30">
        <f t="shared" si="98"/>
        <v>0.47331468397616661</v>
      </c>
      <c r="Y381" s="30">
        <f t="shared" si="99"/>
        <v>5.5993170380825426</v>
      </c>
      <c r="Z381" s="30">
        <f t="shared" si="100"/>
        <v>2.6663414467059723</v>
      </c>
      <c r="AA381" s="31">
        <f t="shared" si="101"/>
        <v>1.4614702681270622</v>
      </c>
      <c r="AB381" s="32">
        <f t="shared" si="102"/>
        <v>6.0198032911118471E-2</v>
      </c>
    </row>
    <row r="382" spans="1:28" s="15" customFormat="1" x14ac:dyDescent="0.2">
      <c r="A382" s="21">
        <v>143</v>
      </c>
      <c r="B382" s="22" t="s">
        <v>33</v>
      </c>
      <c r="C382" s="22" t="s">
        <v>27</v>
      </c>
      <c r="D382" s="22" t="s">
        <v>28</v>
      </c>
      <c r="E382" s="23">
        <v>43047</v>
      </c>
      <c r="F382" s="22">
        <v>25.4</v>
      </c>
      <c r="G382" s="22">
        <v>32.9</v>
      </c>
      <c r="H382" s="22">
        <v>17.521000000000001</v>
      </c>
      <c r="I382" s="24">
        <v>4.5727000000000002</v>
      </c>
      <c r="J382" s="24"/>
      <c r="K382" s="25">
        <f t="shared" si="84"/>
        <v>996.97184273987057</v>
      </c>
      <c r="L382" s="25">
        <f t="shared" si="85"/>
        <v>0.75864448218802816</v>
      </c>
      <c r="M382" s="25">
        <f t="shared" si="86"/>
        <v>-4.1938237359999998E-3</v>
      </c>
      <c r="N382" s="25">
        <f t="shared" si="87"/>
        <v>1021.6627872397186</v>
      </c>
      <c r="O382" s="121">
        <f t="shared" si="90"/>
        <v>1.0216357921402142</v>
      </c>
      <c r="P382" s="26">
        <f t="shared" si="88"/>
        <v>10.281541482905382</v>
      </c>
      <c r="Q382" s="120">
        <f t="shared" si="91"/>
        <v>10.281202329222067</v>
      </c>
      <c r="R382" s="4">
        <f t="shared" si="92"/>
        <v>20.086160316772158</v>
      </c>
      <c r="S382" s="27">
        <f t="shared" si="89"/>
        <v>19.86985</v>
      </c>
      <c r="T382" s="28">
        <f t="shared" si="94"/>
        <v>21</v>
      </c>
      <c r="U382" s="29">
        <f t="shared" si="95"/>
        <v>0.19270000000000032</v>
      </c>
      <c r="V382" s="29">
        <f t="shared" si="96"/>
        <v>4.3995433789954408</v>
      </c>
      <c r="W382" s="29">
        <f t="shared" si="97"/>
        <v>2.0950206566644956</v>
      </c>
      <c r="X382" s="30">
        <f t="shared" si="98"/>
        <v>0.44506822615626618</v>
      </c>
      <c r="Y382" s="30">
        <f t="shared" si="99"/>
        <v>4.5246727616617139</v>
      </c>
      <c r="Z382" s="30">
        <f t="shared" si="100"/>
        <v>2.1546060769817688</v>
      </c>
      <c r="AA382" s="31">
        <f t="shared" si="101"/>
        <v>1.1267264782062889</v>
      </c>
      <c r="AB382" s="32">
        <f t="shared" si="102"/>
        <v>5.9585420317273208E-2</v>
      </c>
    </row>
    <row r="383" spans="1:28" s="15" customFormat="1" x14ac:dyDescent="0.2">
      <c r="A383" s="21">
        <v>177</v>
      </c>
      <c r="B383" s="22" t="s">
        <v>26</v>
      </c>
      <c r="C383" s="22" t="s">
        <v>34</v>
      </c>
      <c r="D383" s="22" t="s">
        <v>28</v>
      </c>
      <c r="E383" s="23">
        <v>43047</v>
      </c>
      <c r="F383" s="22">
        <v>25.2</v>
      </c>
      <c r="G383" s="22">
        <v>32.799999999999997</v>
      </c>
      <c r="H383" s="22">
        <v>17.5168</v>
      </c>
      <c r="I383" s="24">
        <v>4.8169000000000004</v>
      </c>
      <c r="J383" s="24"/>
      <c r="K383" s="25">
        <f t="shared" si="84"/>
        <v>997.02366982706667</v>
      </c>
      <c r="L383" s="25">
        <f t="shared" si="85"/>
        <v>0.75893608977772808</v>
      </c>
      <c r="M383" s="25">
        <f t="shared" si="86"/>
        <v>-4.197533184E-3</v>
      </c>
      <c r="N383" s="25">
        <f t="shared" si="87"/>
        <v>1021.648049088428</v>
      </c>
      <c r="O383" s="121">
        <f t="shared" si="90"/>
        <v>1.0216210375110515</v>
      </c>
      <c r="P383" s="26">
        <f t="shared" si="88"/>
        <v>10.830420811152575</v>
      </c>
      <c r="Q383" s="120">
        <f t="shared" si="91"/>
        <v>10.830063340148101</v>
      </c>
      <c r="R383" s="4">
        <f t="shared" si="92"/>
        <v>20.081303004743759</v>
      </c>
      <c r="S383" s="27">
        <f t="shared" si="89"/>
        <v>21.212949999999999</v>
      </c>
      <c r="T383" s="28">
        <f t="shared" si="94"/>
        <v>21</v>
      </c>
      <c r="U383" s="29">
        <f t="shared" si="95"/>
        <v>0.27290000000000081</v>
      </c>
      <c r="V383" s="29">
        <f t="shared" si="96"/>
        <v>6.0057218309859337</v>
      </c>
      <c r="W383" s="29">
        <f t="shared" si="97"/>
        <v>2.8598675385647305</v>
      </c>
      <c r="X383" s="30">
        <f t="shared" si="98"/>
        <v>0.62470153033410192</v>
      </c>
      <c r="Y383" s="30">
        <f t="shared" si="99"/>
        <v>6.1210926260554803</v>
      </c>
      <c r="Z383" s="30">
        <f t="shared" si="100"/>
        <v>2.9148060124073716</v>
      </c>
      <c r="AA383" s="31">
        <f t="shared" si="101"/>
        <v>1.5091158644821188</v>
      </c>
      <c r="AB383" s="32">
        <f t="shared" si="102"/>
        <v>5.4938473842641056E-2</v>
      </c>
    </row>
    <row r="384" spans="1:28" s="15" customFormat="1" x14ac:dyDescent="0.2">
      <c r="A384" s="21">
        <v>183</v>
      </c>
      <c r="B384" s="22" t="s">
        <v>26</v>
      </c>
      <c r="C384" s="22" t="s">
        <v>34</v>
      </c>
      <c r="D384" s="22" t="s">
        <v>28</v>
      </c>
      <c r="E384" s="23">
        <v>43047</v>
      </c>
      <c r="F384" s="22">
        <v>25.2</v>
      </c>
      <c r="G384" s="22">
        <v>32.799999999999997</v>
      </c>
      <c r="H384" s="22">
        <v>17.5168</v>
      </c>
      <c r="I384" s="24">
        <v>3.66</v>
      </c>
      <c r="J384" s="24"/>
      <c r="K384" s="25">
        <f t="shared" si="84"/>
        <v>997.02366982706667</v>
      </c>
      <c r="L384" s="25">
        <f t="shared" si="85"/>
        <v>0.75893608977772808</v>
      </c>
      <c r="M384" s="25">
        <f t="shared" si="86"/>
        <v>-4.197533184E-3</v>
      </c>
      <c r="N384" s="25">
        <f t="shared" si="87"/>
        <v>1021.648049088428</v>
      </c>
      <c r="O384" s="121">
        <f t="shared" si="90"/>
        <v>1.0216210375110515</v>
      </c>
      <c r="P384" s="26">
        <f t="shared" si="88"/>
        <v>8.2292221488547455</v>
      </c>
      <c r="Q384" s="120">
        <f t="shared" si="91"/>
        <v>8.2289505335261364</v>
      </c>
      <c r="R384" s="4">
        <f t="shared" si="92"/>
        <v>20.081303004743759</v>
      </c>
      <c r="S384" s="27">
        <f t="shared" si="89"/>
        <v>14.850000000000001</v>
      </c>
      <c r="T384" s="28">
        <f t="shared" si="94"/>
        <v>21</v>
      </c>
      <c r="U384" s="29">
        <f t="shared" si="95"/>
        <v>0.2150000000000003</v>
      </c>
      <c r="V384" s="29">
        <f t="shared" si="96"/>
        <v>6.2409288824383253</v>
      </c>
      <c r="W384" s="29">
        <f t="shared" si="97"/>
        <v>2.9718708963992029</v>
      </c>
      <c r="X384" s="30">
        <f t="shared" si="98"/>
        <v>0.49183154092788772</v>
      </c>
      <c r="Y384" s="30">
        <f t="shared" si="99"/>
        <v>6.356555663921279</v>
      </c>
      <c r="Z384" s="30">
        <f t="shared" si="100"/>
        <v>3.0269312685339425</v>
      </c>
      <c r="AA384" s="31">
        <f t="shared" si="101"/>
        <v>1.7135942614226933</v>
      </c>
      <c r="AB384" s="32">
        <f t="shared" si="102"/>
        <v>5.5060372134739577E-2</v>
      </c>
    </row>
    <row r="385" spans="1:28" s="15" customFormat="1" x14ac:dyDescent="0.2">
      <c r="A385" s="21">
        <v>190</v>
      </c>
      <c r="B385" s="22" t="s">
        <v>26</v>
      </c>
      <c r="C385" s="22" t="s">
        <v>34</v>
      </c>
      <c r="D385" s="22" t="s">
        <v>28</v>
      </c>
      <c r="E385" s="23">
        <v>43047</v>
      </c>
      <c r="F385" s="22">
        <v>25.2</v>
      </c>
      <c r="G385" s="22">
        <v>32.799999999999997</v>
      </c>
      <c r="H385" s="22">
        <v>17.5168</v>
      </c>
      <c r="I385" s="24">
        <v>3.8938999999999999</v>
      </c>
      <c r="J385" s="24"/>
      <c r="K385" s="25">
        <f t="shared" si="84"/>
        <v>997.02366982706667</v>
      </c>
      <c r="L385" s="25">
        <f t="shared" si="85"/>
        <v>0.75893608977772808</v>
      </c>
      <c r="M385" s="25">
        <f t="shared" si="86"/>
        <v>-4.197533184E-3</v>
      </c>
      <c r="N385" s="25">
        <f t="shared" si="87"/>
        <v>1021.648049088428</v>
      </c>
      <c r="O385" s="121">
        <f t="shared" si="90"/>
        <v>1.0216210375110515</v>
      </c>
      <c r="P385" s="26">
        <f t="shared" si="88"/>
        <v>8.7551279031217195</v>
      </c>
      <c r="Q385" s="120">
        <f t="shared" si="91"/>
        <v>8.7548389296441051</v>
      </c>
      <c r="R385" s="4">
        <f t="shared" si="92"/>
        <v>20.081303004743759</v>
      </c>
      <c r="S385" s="27">
        <f t="shared" si="89"/>
        <v>16.13645</v>
      </c>
      <c r="T385" s="28">
        <f t="shared" si="94"/>
        <v>21</v>
      </c>
      <c r="U385" s="29">
        <f t="shared" si="95"/>
        <v>0.18389999999999995</v>
      </c>
      <c r="V385" s="29">
        <f t="shared" si="96"/>
        <v>4.9568733153638798</v>
      </c>
      <c r="W385" s="29">
        <f t="shared" si="97"/>
        <v>2.3604158644589908</v>
      </c>
      <c r="X385" s="30">
        <f t="shared" si="98"/>
        <v>0.422553402277412</v>
      </c>
      <c r="Y385" s="30">
        <f t="shared" si="99"/>
        <v>5.0711026014180405</v>
      </c>
      <c r="Z385" s="30">
        <f t="shared" si="100"/>
        <v>2.4148107625800193</v>
      </c>
      <c r="AA385" s="31">
        <f t="shared" si="101"/>
        <v>1.3303530965050356</v>
      </c>
      <c r="AB385" s="32">
        <f t="shared" si="102"/>
        <v>5.439489812102849E-2</v>
      </c>
    </row>
    <row r="386" spans="1:28" s="15" customFormat="1" x14ac:dyDescent="0.2">
      <c r="A386" s="21">
        <v>282</v>
      </c>
      <c r="B386" s="22" t="s">
        <v>26</v>
      </c>
      <c r="C386" s="22" t="s">
        <v>34</v>
      </c>
      <c r="D386" s="22" t="s">
        <v>28</v>
      </c>
      <c r="E386" s="23">
        <v>43047</v>
      </c>
      <c r="F386" s="22">
        <v>25.2</v>
      </c>
      <c r="G386" s="22">
        <v>32.799999999999997</v>
      </c>
      <c r="H386" s="22">
        <v>17.5168</v>
      </c>
      <c r="I386" s="24">
        <v>1.7419</v>
      </c>
      <c r="J386" s="24"/>
      <c r="K386" s="25">
        <f t="shared" ref="K386:K449" si="103">1000*(1-(F386+288.9414)/(508929.2*(F386+68.12963))*(F386-3.9863)^2)</f>
        <v>997.02366982706667</v>
      </c>
      <c r="L386" s="25">
        <f t="shared" ref="L386:L449" si="104">0.824493 - 0.0040899*F386 + 0.000076438*F386^2 -0.00000082467*F386^3 + 0.0000000053675*F386^4</f>
        <v>0.75893608977772808</v>
      </c>
      <c r="M386" s="25">
        <f t="shared" ref="M386:M449" si="105">-0.005724 + 0.00010227*F386 - 0.0000016546*F386^2</f>
        <v>-4.197533184E-3</v>
      </c>
      <c r="N386" s="25">
        <f t="shared" ref="N386:N449" si="106">K386 + (L386*G386) + M386*G386^(3/2) + 0.00048314*G386^2</f>
        <v>1021.648049088428</v>
      </c>
      <c r="O386" s="121">
        <f t="shared" si="90"/>
        <v>1.0216210375110515</v>
      </c>
      <c r="P386" s="26">
        <f t="shared" ref="P386:P449" si="107">I386*(1/     (1-   (0.001*N386/1.84)))</f>
        <v>3.9165251533033008</v>
      </c>
      <c r="Q386" s="120">
        <f t="shared" si="91"/>
        <v>3.916395883701961</v>
      </c>
      <c r="R386" s="4">
        <f t="shared" si="92"/>
        <v>20.081303004743759</v>
      </c>
      <c r="S386" s="27">
        <f t="shared" ref="S386:S449" si="108">-5.28+5.5*I386</f>
        <v>4.3004500000000005</v>
      </c>
      <c r="T386" s="28">
        <f t="shared" si="94"/>
        <v>21</v>
      </c>
      <c r="U386" s="29">
        <f t="shared" si="95"/>
        <v>0.11390000000000011</v>
      </c>
      <c r="V386" s="29">
        <f t="shared" si="96"/>
        <v>6.9963144963145041</v>
      </c>
      <c r="W386" s="29">
        <f t="shared" si="97"/>
        <v>3.3315783315783354</v>
      </c>
      <c r="X386" s="30">
        <f t="shared" si="98"/>
        <v>0.26007467153118924</v>
      </c>
      <c r="Y386" s="30">
        <f t="shared" si="99"/>
        <v>7.1127633979373117</v>
      </c>
      <c r="Z386" s="30">
        <f t="shared" si="100"/>
        <v>3.3870301894939576</v>
      </c>
      <c r="AA386" s="31">
        <f t="shared" si="101"/>
        <v>3.3708514339008908</v>
      </c>
      <c r="AB386" s="32">
        <f t="shared" si="102"/>
        <v>5.5451857915622238E-2</v>
      </c>
    </row>
    <row r="387" spans="1:28" s="15" customFormat="1" x14ac:dyDescent="0.2">
      <c r="A387" s="21">
        <v>288</v>
      </c>
      <c r="B387" s="22" t="s">
        <v>26</v>
      </c>
      <c r="C387" s="22" t="s">
        <v>34</v>
      </c>
      <c r="D387" s="22" t="s">
        <v>28</v>
      </c>
      <c r="E387" s="23">
        <v>43047</v>
      </c>
      <c r="F387" s="22">
        <v>25.2</v>
      </c>
      <c r="G387" s="22">
        <v>32.799999999999997</v>
      </c>
      <c r="H387" s="22">
        <v>17.5168</v>
      </c>
      <c r="I387" s="24">
        <v>6.1386000000000003</v>
      </c>
      <c r="J387" s="24"/>
      <c r="K387" s="25">
        <f t="shared" si="103"/>
        <v>997.02366982706667</v>
      </c>
      <c r="L387" s="25">
        <f t="shared" si="104"/>
        <v>0.75893608977772808</v>
      </c>
      <c r="M387" s="25">
        <f t="shared" si="105"/>
        <v>-4.197533184E-3</v>
      </c>
      <c r="N387" s="25">
        <f t="shared" si="106"/>
        <v>1021.648049088428</v>
      </c>
      <c r="O387" s="121">
        <f t="shared" ref="O387:O450" si="109">(999.842594+0.06793952*(F387)-0.00909529*(F387)^2+0.0001001685*(F387)^3-0.000001120083*(F387)^4+0.000000006536332*(F387)^5+(0.824493-0.0040899*(F387)+0.000076438*(F387)^2-0.00000082467*(F387)^3+0.0000000053875*(F387)^4)*(G387)+(-0.00572466+0.00010227*(F387)-0.0000016546*(F387)^2)*(G387)^1.5+0.00048314*(G387)^2)*0.001</f>
        <v>1.0216210375110515</v>
      </c>
      <c r="P387" s="26">
        <f t="shared" si="107"/>
        <v>13.802159312284083</v>
      </c>
      <c r="Q387" s="120">
        <f t="shared" ref="Q387:Q450" si="110">(I387)*(1/(1-(O387)/1.84))</f>
        <v>13.801703755492772</v>
      </c>
      <c r="R387" s="4">
        <f t="shared" ref="R387:R450" si="111">H387*(1/     (1-   (0.001*N387/8)))</f>
        <v>20.081303004743759</v>
      </c>
      <c r="S387" s="27">
        <f t="shared" si="108"/>
        <v>28.482300000000002</v>
      </c>
      <c r="T387" s="28">
        <f t="shared" si="94"/>
        <v>21</v>
      </c>
      <c r="U387" s="29">
        <f t="shared" si="95"/>
        <v>0.29260000000000019</v>
      </c>
      <c r="V387" s="29">
        <f t="shared" si="96"/>
        <v>5.0051317139924763</v>
      </c>
      <c r="W387" s="29">
        <f t="shared" si="97"/>
        <v>2.3833960542821315</v>
      </c>
      <c r="X387" s="30">
        <f t="shared" si="98"/>
        <v>0.67217803682968125</v>
      </c>
      <c r="Y387" s="30">
        <f t="shared" si="99"/>
        <v>5.1194135218324481</v>
      </c>
      <c r="Z387" s="30">
        <f t="shared" si="100"/>
        <v>2.4378159627773566</v>
      </c>
      <c r="AA387" s="31">
        <f t="shared" si="101"/>
        <v>1.1911017729420066</v>
      </c>
      <c r="AB387" s="32">
        <f t="shared" si="102"/>
        <v>5.4419908495225044E-2</v>
      </c>
    </row>
    <row r="388" spans="1:28" s="15" customFormat="1" x14ac:dyDescent="0.2">
      <c r="A388" s="21">
        <v>117</v>
      </c>
      <c r="B388" s="22" t="s">
        <v>29</v>
      </c>
      <c r="C388" s="22" t="s">
        <v>34</v>
      </c>
      <c r="D388" s="22" t="s">
        <v>28</v>
      </c>
      <c r="E388" s="23">
        <v>43047</v>
      </c>
      <c r="F388" s="22">
        <v>25.2</v>
      </c>
      <c r="G388" s="22">
        <v>32.799999999999997</v>
      </c>
      <c r="H388" s="22">
        <v>17.5168</v>
      </c>
      <c r="I388" s="24">
        <v>2.8130000000000002</v>
      </c>
      <c r="J388" s="24"/>
      <c r="K388" s="25">
        <f t="shared" si="103"/>
        <v>997.02366982706667</v>
      </c>
      <c r="L388" s="25">
        <f t="shared" si="104"/>
        <v>0.75893608977772808</v>
      </c>
      <c r="M388" s="25">
        <f t="shared" si="105"/>
        <v>-4.197533184E-3</v>
      </c>
      <c r="N388" s="25">
        <f t="shared" si="106"/>
        <v>1021.648049088428</v>
      </c>
      <c r="O388" s="121">
        <f t="shared" si="109"/>
        <v>1.0216210375110515</v>
      </c>
      <c r="P388" s="26">
        <f t="shared" si="107"/>
        <v>6.3248092635869941</v>
      </c>
      <c r="Q388" s="120">
        <f t="shared" si="110"/>
        <v>6.3246005056855257</v>
      </c>
      <c r="R388" s="4">
        <f t="shared" si="111"/>
        <v>20.081303004743759</v>
      </c>
      <c r="S388" s="27">
        <f t="shared" si="108"/>
        <v>10.191500000000001</v>
      </c>
      <c r="T388" s="28">
        <f t="shared" si="94"/>
        <v>21</v>
      </c>
      <c r="U388" s="29">
        <f t="shared" si="95"/>
        <v>0.13900000000000023</v>
      </c>
      <c r="V388" s="29">
        <f t="shared" si="96"/>
        <v>5.1982049364248404</v>
      </c>
      <c r="W388" s="29">
        <f t="shared" si="97"/>
        <v>2.4753356840118288</v>
      </c>
      <c r="X388" s="30">
        <f t="shared" si="98"/>
        <v>0.31906688750675727</v>
      </c>
      <c r="Y388" s="30">
        <f t="shared" si="99"/>
        <v>5.3126968745369725</v>
      </c>
      <c r="Z388" s="30">
        <f t="shared" si="100"/>
        <v>2.5298556545414157</v>
      </c>
      <c r="AA388" s="31">
        <f t="shared" si="101"/>
        <v>1.6117175463928699</v>
      </c>
      <c r="AB388" s="32">
        <f t="shared" si="102"/>
        <v>5.4519970529586903E-2</v>
      </c>
    </row>
    <row r="389" spans="1:28" s="15" customFormat="1" x14ac:dyDescent="0.2">
      <c r="A389" s="21">
        <v>123</v>
      </c>
      <c r="B389" s="22" t="s">
        <v>29</v>
      </c>
      <c r="C389" s="22" t="s">
        <v>34</v>
      </c>
      <c r="D389" s="22" t="s">
        <v>28</v>
      </c>
      <c r="E389" s="23">
        <v>43047</v>
      </c>
      <c r="F389" s="22">
        <v>24.9</v>
      </c>
      <c r="G389" s="22">
        <v>32.799999999999997</v>
      </c>
      <c r="H389" s="22">
        <v>17.520399999999999</v>
      </c>
      <c r="I389" s="24">
        <v>4.9363999999999999</v>
      </c>
      <c r="J389" s="24"/>
      <c r="K389" s="25">
        <f t="shared" si="103"/>
        <v>997.10069892065189</v>
      </c>
      <c r="L389" s="25">
        <f t="shared" si="104"/>
        <v>0.75937868713470669</v>
      </c>
      <c r="M389" s="25">
        <f t="shared" si="105"/>
        <v>-4.2033455460000002E-3</v>
      </c>
      <c r="N389" s="25">
        <f t="shared" si="106"/>
        <v>1021.7385035242111</v>
      </c>
      <c r="O389" s="121">
        <f t="shared" si="109"/>
        <v>1.0217114674550249</v>
      </c>
      <c r="P389" s="26">
        <f t="shared" si="107"/>
        <v>11.100334109719105</v>
      </c>
      <c r="Q389" s="120">
        <f t="shared" si="110"/>
        <v>11.099967357175176</v>
      </c>
      <c r="R389" s="4">
        <f t="shared" si="111"/>
        <v>20.085690407386739</v>
      </c>
      <c r="S389" s="27">
        <f t="shared" si="108"/>
        <v>21.870199999999997</v>
      </c>
      <c r="T389" s="28">
        <f t="shared" si="94"/>
        <v>21</v>
      </c>
      <c r="U389" s="29">
        <f t="shared" si="95"/>
        <v>0.24639999999999951</v>
      </c>
      <c r="V389" s="29">
        <f t="shared" si="96"/>
        <v>5.2537313432835715</v>
      </c>
      <c r="W389" s="29">
        <f t="shared" si="97"/>
        <v>2.501776830135034</v>
      </c>
      <c r="X389" s="30">
        <f t="shared" si="98"/>
        <v>0.56670219355743079</v>
      </c>
      <c r="Y389" s="30">
        <f t="shared" si="99"/>
        <v>5.3799316139758382</v>
      </c>
      <c r="Z389" s="30">
        <f t="shared" si="100"/>
        <v>2.5618721971313514</v>
      </c>
      <c r="AA389" s="31">
        <f t="shared" si="101"/>
        <v>1.3154189003573014</v>
      </c>
      <c r="AB389" s="32">
        <f t="shared" si="102"/>
        <v>6.0095366996317345E-2</v>
      </c>
    </row>
    <row r="390" spans="1:28" s="15" customFormat="1" x14ac:dyDescent="0.2">
      <c r="A390" s="21">
        <v>130</v>
      </c>
      <c r="B390" s="22" t="s">
        <v>29</v>
      </c>
      <c r="C390" s="22" t="s">
        <v>34</v>
      </c>
      <c r="D390" s="22" t="s">
        <v>28</v>
      </c>
      <c r="E390" s="23">
        <v>43047</v>
      </c>
      <c r="F390" s="22">
        <v>24.9</v>
      </c>
      <c r="G390" s="22">
        <v>32.799999999999997</v>
      </c>
      <c r="H390" s="22">
        <v>17.520399999999999</v>
      </c>
      <c r="I390" s="24">
        <v>4.4261999999999997</v>
      </c>
      <c r="J390" s="24"/>
      <c r="K390" s="25">
        <f t="shared" si="103"/>
        <v>997.10069892065189</v>
      </c>
      <c r="L390" s="25">
        <f t="shared" si="104"/>
        <v>0.75937868713470669</v>
      </c>
      <c r="M390" s="25">
        <f t="shared" si="105"/>
        <v>-4.2033455460000002E-3</v>
      </c>
      <c r="N390" s="25">
        <f t="shared" si="106"/>
        <v>1021.7385035242111</v>
      </c>
      <c r="O390" s="121">
        <f t="shared" si="109"/>
        <v>1.0217114674550249</v>
      </c>
      <c r="P390" s="26">
        <f t="shared" si="107"/>
        <v>9.9530627251516695</v>
      </c>
      <c r="Q390" s="120">
        <f t="shared" si="110"/>
        <v>9.9527338781964101</v>
      </c>
      <c r="R390" s="4">
        <f t="shared" si="111"/>
        <v>20.085690407386739</v>
      </c>
      <c r="S390" s="27">
        <f t="shared" si="108"/>
        <v>19.064099999999996</v>
      </c>
      <c r="T390" s="28">
        <f t="shared" si="94"/>
        <v>21</v>
      </c>
      <c r="U390" s="29">
        <f t="shared" si="95"/>
        <v>0.19619999999999926</v>
      </c>
      <c r="V390" s="29">
        <f t="shared" si="96"/>
        <v>4.6382978723404076</v>
      </c>
      <c r="W390" s="29">
        <f t="shared" si="97"/>
        <v>2.2087132725430512</v>
      </c>
      <c r="X390" s="30">
        <f t="shared" si="98"/>
        <v>0.45258020801651355</v>
      </c>
      <c r="Y390" s="30">
        <f t="shared" si="99"/>
        <v>4.7637602321801635</v>
      </c>
      <c r="Z390" s="30">
        <f t="shared" si="100"/>
        <v>2.2684572534191254</v>
      </c>
      <c r="AA390" s="31">
        <f t="shared" si="101"/>
        <v>1.1983007215444446</v>
      </c>
      <c r="AB390" s="32">
        <f t="shared" si="102"/>
        <v>5.9743980876074243E-2</v>
      </c>
    </row>
    <row r="391" spans="1:28" s="15" customFormat="1" x14ac:dyDescent="0.2">
      <c r="A391" s="21">
        <v>221</v>
      </c>
      <c r="B391" s="22" t="s">
        <v>29</v>
      </c>
      <c r="C391" s="22" t="s">
        <v>34</v>
      </c>
      <c r="D391" s="22" t="s">
        <v>28</v>
      </c>
      <c r="E391" s="23">
        <v>43047</v>
      </c>
      <c r="F391" s="22">
        <v>24.9</v>
      </c>
      <c r="G391" s="22">
        <v>32.799999999999997</v>
      </c>
      <c r="H391" s="22">
        <v>17.520399999999999</v>
      </c>
      <c r="I391" s="24">
        <v>4.3170999999999999</v>
      </c>
      <c r="J391" s="24"/>
      <c r="K391" s="25">
        <f t="shared" si="103"/>
        <v>997.10069892065189</v>
      </c>
      <c r="L391" s="25">
        <f t="shared" si="104"/>
        <v>0.75937868713470669</v>
      </c>
      <c r="M391" s="25">
        <f t="shared" si="105"/>
        <v>-4.2033455460000002E-3</v>
      </c>
      <c r="N391" s="25">
        <f t="shared" si="106"/>
        <v>1021.7385035242111</v>
      </c>
      <c r="O391" s="121">
        <f t="shared" si="109"/>
        <v>1.0217114674550249</v>
      </c>
      <c r="P391" s="26">
        <f t="shared" si="107"/>
        <v>9.707732838722217</v>
      </c>
      <c r="Q391" s="120">
        <f t="shared" si="110"/>
        <v>9.707412097411261</v>
      </c>
      <c r="R391" s="4">
        <f t="shared" si="111"/>
        <v>20.085690407386739</v>
      </c>
      <c r="S391" s="27">
        <f t="shared" si="108"/>
        <v>18.46405</v>
      </c>
      <c r="T391" s="28">
        <f t="shared" si="94"/>
        <v>21</v>
      </c>
      <c r="U391" s="29">
        <f t="shared" si="95"/>
        <v>0.24709999999999965</v>
      </c>
      <c r="V391" s="29">
        <f t="shared" si="96"/>
        <v>6.0712530712530626</v>
      </c>
      <c r="W391" s="29">
        <f t="shared" si="97"/>
        <v>2.8910728910728869</v>
      </c>
      <c r="X391" s="30">
        <f t="shared" si="98"/>
        <v>0.56660663429193825</v>
      </c>
      <c r="Y391" s="30">
        <f t="shared" si="99"/>
        <v>6.1984335586279329</v>
      </c>
      <c r="Z391" s="30">
        <f t="shared" si="100"/>
        <v>2.951635027918063</v>
      </c>
      <c r="AA391" s="31">
        <f t="shared" si="101"/>
        <v>1.5773907219886643</v>
      </c>
      <c r="AB391" s="32">
        <f t="shared" si="102"/>
        <v>6.0562136845176084E-2</v>
      </c>
    </row>
    <row r="392" spans="1:28" s="15" customFormat="1" x14ac:dyDescent="0.2">
      <c r="A392" s="21">
        <v>227</v>
      </c>
      <c r="B392" s="22" t="s">
        <v>29</v>
      </c>
      <c r="C392" s="22" t="s">
        <v>34</v>
      </c>
      <c r="D392" s="22" t="s">
        <v>28</v>
      </c>
      <c r="E392" s="23">
        <v>43047</v>
      </c>
      <c r="F392" s="22">
        <v>24.9</v>
      </c>
      <c r="G392" s="22">
        <v>32.799999999999997</v>
      </c>
      <c r="H392" s="22">
        <v>17.520399999999999</v>
      </c>
      <c r="I392" s="24">
        <v>4.8242000000000003</v>
      </c>
      <c r="J392" s="24"/>
      <c r="K392" s="25">
        <f t="shared" si="103"/>
        <v>997.10069892065189</v>
      </c>
      <c r="L392" s="25">
        <f t="shared" si="104"/>
        <v>0.75937868713470669</v>
      </c>
      <c r="M392" s="25">
        <f t="shared" si="105"/>
        <v>-4.2033455460000002E-3</v>
      </c>
      <c r="N392" s="25">
        <f t="shared" si="106"/>
        <v>1021.7385035242111</v>
      </c>
      <c r="O392" s="121">
        <f t="shared" si="109"/>
        <v>1.0217114674550249</v>
      </c>
      <c r="P392" s="26">
        <f t="shared" si="107"/>
        <v>10.848033346590007</v>
      </c>
      <c r="Q392" s="120">
        <f t="shared" si="110"/>
        <v>10.847674930006582</v>
      </c>
      <c r="R392" s="4">
        <f t="shared" si="111"/>
        <v>20.085690407386739</v>
      </c>
      <c r="S392" s="27">
        <f t="shared" si="108"/>
        <v>21.2531</v>
      </c>
      <c r="T392" s="28">
        <f t="shared" si="94"/>
        <v>21</v>
      </c>
      <c r="U392" s="29">
        <f t="shared" si="95"/>
        <v>0.22520000000000007</v>
      </c>
      <c r="V392" s="29">
        <f t="shared" si="96"/>
        <v>4.8967166775385964</v>
      </c>
      <c r="W392" s="29">
        <f t="shared" si="97"/>
        <v>2.3317698464469507</v>
      </c>
      <c r="X392" s="30">
        <f t="shared" si="98"/>
        <v>0.51878533327923293</v>
      </c>
      <c r="Y392" s="30">
        <f t="shared" si="99"/>
        <v>5.0224888840959263</v>
      </c>
      <c r="Z392" s="30">
        <f t="shared" si="100"/>
        <v>2.3916613733790126</v>
      </c>
      <c r="AA392" s="31">
        <f t="shared" si="101"/>
        <v>1.2343083009561711</v>
      </c>
      <c r="AB392" s="32">
        <f t="shared" si="102"/>
        <v>5.98915269320619E-2</v>
      </c>
    </row>
    <row r="393" spans="1:28" s="15" customFormat="1" x14ac:dyDescent="0.2">
      <c r="A393" s="21">
        <v>150</v>
      </c>
      <c r="B393" s="22" t="s">
        <v>30</v>
      </c>
      <c r="C393" s="22" t="s">
        <v>34</v>
      </c>
      <c r="D393" s="22" t="s">
        <v>28</v>
      </c>
      <c r="E393" s="23">
        <v>43047</v>
      </c>
      <c r="F393" s="22">
        <v>24.9</v>
      </c>
      <c r="G393" s="22">
        <v>32.799999999999997</v>
      </c>
      <c r="H393" s="22">
        <v>17.520399999999999</v>
      </c>
      <c r="I393" s="24">
        <v>1.5665</v>
      </c>
      <c r="J393" s="24"/>
      <c r="K393" s="25">
        <f t="shared" si="103"/>
        <v>997.10069892065189</v>
      </c>
      <c r="L393" s="25">
        <f t="shared" si="104"/>
        <v>0.75937868713470669</v>
      </c>
      <c r="M393" s="25">
        <f t="shared" si="105"/>
        <v>-4.2033455460000002E-3</v>
      </c>
      <c r="N393" s="25">
        <f t="shared" si="106"/>
        <v>1021.7385035242111</v>
      </c>
      <c r="O393" s="121">
        <f t="shared" si="109"/>
        <v>1.0217114674550249</v>
      </c>
      <c r="P393" s="26">
        <f t="shared" si="107"/>
        <v>3.5225414032240052</v>
      </c>
      <c r="Q393" s="120">
        <f t="shared" si="110"/>
        <v>3.522425019247815</v>
      </c>
      <c r="R393" s="4">
        <f t="shared" si="111"/>
        <v>20.085690407386739</v>
      </c>
      <c r="S393" s="27">
        <f t="shared" si="108"/>
        <v>3.33575</v>
      </c>
      <c r="T393" s="28">
        <f t="shared" si="94"/>
        <v>21</v>
      </c>
      <c r="U393" s="29">
        <f t="shared" si="95"/>
        <v>0.12749999999999995</v>
      </c>
      <c r="V393" s="29">
        <f t="shared" si="96"/>
        <v>8.8603196664350214</v>
      </c>
      <c r="W393" s="29">
        <f t="shared" si="97"/>
        <v>4.2191998411595337</v>
      </c>
      <c r="X393" s="30">
        <f t="shared" si="98"/>
        <v>0.29058056583452796</v>
      </c>
      <c r="Y393" s="30">
        <f t="shared" si="99"/>
        <v>8.9908442723964441</v>
      </c>
      <c r="Z393" s="30">
        <f t="shared" si="100"/>
        <v>4.2813544154268781</v>
      </c>
      <c r="AA393" s="31">
        <f t="shared" si="101"/>
        <v>5.252294477754484</v>
      </c>
      <c r="AB393" s="32">
        <f t="shared" si="102"/>
        <v>6.2154574267344387E-2</v>
      </c>
    </row>
    <row r="394" spans="1:28" s="15" customFormat="1" x14ac:dyDescent="0.2">
      <c r="A394" s="21">
        <v>158</v>
      </c>
      <c r="B394" s="22" t="s">
        <v>30</v>
      </c>
      <c r="C394" s="22" t="s">
        <v>34</v>
      </c>
      <c r="D394" s="22" t="s">
        <v>28</v>
      </c>
      <c r="E394" s="23">
        <v>43047</v>
      </c>
      <c r="F394" s="22">
        <v>24.9</v>
      </c>
      <c r="G394" s="22">
        <v>32.799999999999997</v>
      </c>
      <c r="H394" s="22">
        <v>17.520399999999999</v>
      </c>
      <c r="I394" s="24">
        <v>4.9702000000000002</v>
      </c>
      <c r="J394" s="24"/>
      <c r="K394" s="25">
        <f t="shared" si="103"/>
        <v>997.10069892065189</v>
      </c>
      <c r="L394" s="25">
        <f t="shared" si="104"/>
        <v>0.75937868713470669</v>
      </c>
      <c r="M394" s="25">
        <f t="shared" si="105"/>
        <v>-4.2033455460000002E-3</v>
      </c>
      <c r="N394" s="25">
        <f t="shared" si="106"/>
        <v>1021.7385035242111</v>
      </c>
      <c r="O394" s="121">
        <f t="shared" si="109"/>
        <v>1.0217114674550249</v>
      </c>
      <c r="P394" s="26">
        <f t="shared" si="107"/>
        <v>11.176339152444271</v>
      </c>
      <c r="Q394" s="120">
        <f t="shared" si="110"/>
        <v>11.175969888710814</v>
      </c>
      <c r="R394" s="4">
        <f t="shared" si="111"/>
        <v>20.085690407386739</v>
      </c>
      <c r="S394" s="27">
        <f t="shared" si="108"/>
        <v>22.056100000000001</v>
      </c>
      <c r="T394" s="28">
        <f t="shared" ref="T394:T425" si="112">E394-E274</f>
        <v>21</v>
      </c>
      <c r="U394" s="29">
        <f t="shared" ref="U394:U425" si="113">I394-I274</f>
        <v>0.37420000000000009</v>
      </c>
      <c r="V394" s="29">
        <f t="shared" ref="V394:V425" si="114">(U394/I274)*100</f>
        <v>8.1418624891209763</v>
      </c>
      <c r="W394" s="29">
        <f t="shared" ref="W394:W425" si="115">(U394/T394)/I274*1000</f>
        <v>3.8770773757718935</v>
      </c>
      <c r="X394" s="30">
        <f t="shared" ref="X394:X425" si="116">P394-P274</f>
        <v>0.85382906999671171</v>
      </c>
      <c r="Y394" s="30">
        <f t="shared" ref="Y394:Y425" si="117">(X394/P274)*100</f>
        <v>8.2715256577813019</v>
      </c>
      <c r="Z394" s="30">
        <f t="shared" ref="Z394:Z425" si="118">1000*(X394/T394)/P274</f>
        <v>3.9388217418006199</v>
      </c>
      <c r="AA394" s="31">
        <f t="shared" ref="AA394:AA425" si="119">1000*(X394/T394)/S274</f>
        <v>2.0331296701020385</v>
      </c>
      <c r="AB394" s="32">
        <f t="shared" ref="AB394:AB425" si="120">Z394-W394</f>
        <v>6.1744366028726461E-2</v>
      </c>
    </row>
    <row r="395" spans="1:28" s="15" customFormat="1" x14ac:dyDescent="0.2">
      <c r="A395" s="21">
        <v>249</v>
      </c>
      <c r="B395" s="22" t="s">
        <v>30</v>
      </c>
      <c r="C395" s="22" t="s">
        <v>34</v>
      </c>
      <c r="D395" s="22" t="s">
        <v>28</v>
      </c>
      <c r="E395" s="23">
        <v>43047</v>
      </c>
      <c r="F395" s="22">
        <v>24.9</v>
      </c>
      <c r="G395" s="22">
        <v>32.799999999999997</v>
      </c>
      <c r="H395" s="22">
        <v>17.520399999999999</v>
      </c>
      <c r="I395" s="24">
        <v>2.8130000000000002</v>
      </c>
      <c r="J395" s="24"/>
      <c r="K395" s="25">
        <f t="shared" si="103"/>
        <v>997.10069892065189</v>
      </c>
      <c r="L395" s="25">
        <f t="shared" si="104"/>
        <v>0.75937868713470669</v>
      </c>
      <c r="M395" s="25">
        <f t="shared" si="105"/>
        <v>-4.2033455460000002E-3</v>
      </c>
      <c r="N395" s="25">
        <f t="shared" si="106"/>
        <v>1021.7385035242111</v>
      </c>
      <c r="O395" s="121">
        <f t="shared" si="109"/>
        <v>1.0217114674550249</v>
      </c>
      <c r="P395" s="26">
        <f t="shared" si="107"/>
        <v>6.3255084374523634</v>
      </c>
      <c r="Q395" s="120">
        <f t="shared" si="110"/>
        <v>6.3252994440753936</v>
      </c>
      <c r="R395" s="4">
        <f t="shared" si="111"/>
        <v>20.085690407386739</v>
      </c>
      <c r="S395" s="27">
        <f t="shared" si="108"/>
        <v>10.191500000000001</v>
      </c>
      <c r="T395" s="28">
        <f t="shared" si="112"/>
        <v>21</v>
      </c>
      <c r="U395" s="29">
        <f t="shared" si="113"/>
        <v>0.2410000000000001</v>
      </c>
      <c r="V395" s="29">
        <f t="shared" si="114"/>
        <v>9.3701399688958045</v>
      </c>
      <c r="W395" s="29">
        <f t="shared" si="115"/>
        <v>4.4619714137599065</v>
      </c>
      <c r="X395" s="30">
        <f t="shared" si="116"/>
        <v>0.54885571072148398</v>
      </c>
      <c r="Y395" s="30">
        <f t="shared" si="117"/>
        <v>9.5012758544703484</v>
      </c>
      <c r="Z395" s="30">
        <f t="shared" si="118"/>
        <v>4.5244170735573075</v>
      </c>
      <c r="AA395" s="31">
        <f t="shared" si="119"/>
        <v>2.9478892651514288</v>
      </c>
      <c r="AB395" s="32">
        <f t="shared" si="120"/>
        <v>6.2445659797401021E-2</v>
      </c>
    </row>
    <row r="396" spans="1:28" s="15" customFormat="1" x14ac:dyDescent="0.2">
      <c r="A396" s="21">
        <v>164</v>
      </c>
      <c r="B396" s="22" t="s">
        <v>31</v>
      </c>
      <c r="C396" s="22" t="s">
        <v>34</v>
      </c>
      <c r="D396" s="22" t="s">
        <v>28</v>
      </c>
      <c r="E396" s="23">
        <v>43047</v>
      </c>
      <c r="F396" s="22">
        <v>24.9</v>
      </c>
      <c r="G396" s="22">
        <v>32.799999999999997</v>
      </c>
      <c r="H396" s="22">
        <v>17.520399999999999</v>
      </c>
      <c r="I396" s="24">
        <v>1.9309000000000001</v>
      </c>
      <c r="J396" s="24"/>
      <c r="K396" s="25">
        <f t="shared" si="103"/>
        <v>997.10069892065189</v>
      </c>
      <c r="L396" s="25">
        <f t="shared" si="104"/>
        <v>0.75937868713470669</v>
      </c>
      <c r="M396" s="25">
        <f t="shared" si="105"/>
        <v>-4.2033455460000002E-3</v>
      </c>
      <c r="N396" s="25">
        <f t="shared" si="106"/>
        <v>1021.7385035242111</v>
      </c>
      <c r="O396" s="121">
        <f t="shared" si="109"/>
        <v>1.0217114674550249</v>
      </c>
      <c r="P396" s="26">
        <f t="shared" si="107"/>
        <v>4.3419567159177985</v>
      </c>
      <c r="Q396" s="120">
        <f t="shared" si="110"/>
        <v>4.3418132586438594</v>
      </c>
      <c r="R396" s="4">
        <f t="shared" si="111"/>
        <v>20.085690407386739</v>
      </c>
      <c r="S396" s="27">
        <f t="shared" si="108"/>
        <v>5.3399500000000009</v>
      </c>
      <c r="T396" s="28">
        <f t="shared" si="112"/>
        <v>21</v>
      </c>
      <c r="U396" s="29">
        <f t="shared" si="113"/>
        <v>0.13590000000000013</v>
      </c>
      <c r="V396" s="29">
        <f t="shared" si="114"/>
        <v>7.5710306406685319</v>
      </c>
      <c r="W396" s="29">
        <f t="shared" si="115"/>
        <v>3.6052526860326339</v>
      </c>
      <c r="X396" s="30">
        <f t="shared" si="116"/>
        <v>0.31042808275997302</v>
      </c>
      <c r="Y396" s="30">
        <f t="shared" si="117"/>
        <v>7.7000093762653048</v>
      </c>
      <c r="Z396" s="30">
        <f t="shared" si="118"/>
        <v>3.6666711315549065</v>
      </c>
      <c r="AA396" s="31">
        <f t="shared" si="119"/>
        <v>3.2187892553591322</v>
      </c>
      <c r="AB396" s="32">
        <f t="shared" si="120"/>
        <v>6.1418445522272602E-2</v>
      </c>
    </row>
    <row r="397" spans="1:28" s="15" customFormat="1" x14ac:dyDescent="0.2">
      <c r="A397" s="21">
        <v>170</v>
      </c>
      <c r="B397" s="22" t="s">
        <v>31</v>
      </c>
      <c r="C397" s="22" t="s">
        <v>34</v>
      </c>
      <c r="D397" s="22" t="s">
        <v>28</v>
      </c>
      <c r="E397" s="23">
        <v>43047</v>
      </c>
      <c r="F397" s="22">
        <v>24.9</v>
      </c>
      <c r="G397" s="22">
        <v>32.799999999999997</v>
      </c>
      <c r="H397" s="22">
        <v>17.520399999999999</v>
      </c>
      <c r="I397" s="24">
        <v>4.1589</v>
      </c>
      <c r="J397" s="24"/>
      <c r="K397" s="25">
        <f t="shared" si="103"/>
        <v>997.10069892065189</v>
      </c>
      <c r="L397" s="25">
        <f t="shared" si="104"/>
        <v>0.75937868713470669</v>
      </c>
      <c r="M397" s="25">
        <f t="shared" si="105"/>
        <v>-4.2033455460000002E-3</v>
      </c>
      <c r="N397" s="25">
        <f t="shared" si="106"/>
        <v>1021.7385035242111</v>
      </c>
      <c r="O397" s="121">
        <f t="shared" si="109"/>
        <v>1.0217114674550249</v>
      </c>
      <c r="P397" s="26">
        <f t="shared" si="107"/>
        <v>9.3519932600499942</v>
      </c>
      <c r="Q397" s="120">
        <f t="shared" si="110"/>
        <v>9.351684272294758</v>
      </c>
      <c r="R397" s="4">
        <f t="shared" si="111"/>
        <v>20.085690407386739</v>
      </c>
      <c r="S397" s="27">
        <f t="shared" si="108"/>
        <v>17.59395</v>
      </c>
      <c r="T397" s="28">
        <f t="shared" si="112"/>
        <v>21</v>
      </c>
      <c r="U397" s="29">
        <f t="shared" si="113"/>
        <v>0.2448999999999999</v>
      </c>
      <c r="V397" s="29">
        <f t="shared" si="114"/>
        <v>6.2570260602963694</v>
      </c>
      <c r="W397" s="29">
        <f t="shared" si="115"/>
        <v>2.9795362191887471</v>
      </c>
      <c r="X397" s="30">
        <f t="shared" si="116"/>
        <v>0.56123946050696816</v>
      </c>
      <c r="Y397" s="30">
        <f t="shared" si="117"/>
        <v>6.3844292913327108</v>
      </c>
      <c r="Z397" s="30">
        <f t="shared" si="118"/>
        <v>3.040204424444148</v>
      </c>
      <c r="AA397" s="31">
        <f t="shared" si="119"/>
        <v>1.6449614449172101</v>
      </c>
      <c r="AB397" s="32">
        <f t="shared" si="120"/>
        <v>6.0668205255400842E-2</v>
      </c>
    </row>
    <row r="398" spans="1:28" s="15" customFormat="1" x14ac:dyDescent="0.2">
      <c r="A398" s="21">
        <v>262</v>
      </c>
      <c r="B398" s="22" t="s">
        <v>31</v>
      </c>
      <c r="C398" s="22" t="s">
        <v>34</v>
      </c>
      <c r="D398" s="22" t="s">
        <v>28</v>
      </c>
      <c r="E398" s="23">
        <v>43047</v>
      </c>
      <c r="F398" s="22">
        <v>24.9</v>
      </c>
      <c r="G398" s="22">
        <v>32.799999999999997</v>
      </c>
      <c r="H398" s="22">
        <v>17.520399999999999</v>
      </c>
      <c r="I398" s="24">
        <v>4.2896000000000001</v>
      </c>
      <c r="J398" s="24"/>
      <c r="K398" s="25">
        <f t="shared" si="103"/>
        <v>997.10069892065189</v>
      </c>
      <c r="L398" s="25">
        <f t="shared" si="104"/>
        <v>0.75937868713470669</v>
      </c>
      <c r="M398" s="25">
        <f t="shared" si="105"/>
        <v>-4.2033455460000002E-3</v>
      </c>
      <c r="N398" s="25">
        <f t="shared" si="106"/>
        <v>1021.7385035242111</v>
      </c>
      <c r="O398" s="121">
        <f t="shared" si="109"/>
        <v>1.0217114674550249</v>
      </c>
      <c r="P398" s="26">
        <f t="shared" si="107"/>
        <v>9.6458944163866533</v>
      </c>
      <c r="Q398" s="120">
        <f t="shared" si="110"/>
        <v>9.645575718203272</v>
      </c>
      <c r="R398" s="4">
        <f t="shared" si="111"/>
        <v>20.085690407386739</v>
      </c>
      <c r="S398" s="27">
        <f t="shared" si="108"/>
        <v>18.312799999999999</v>
      </c>
      <c r="T398" s="28">
        <f t="shared" si="112"/>
        <v>21</v>
      </c>
      <c r="U398" s="29">
        <f t="shared" si="113"/>
        <v>0.20960000000000001</v>
      </c>
      <c r="V398" s="29">
        <f t="shared" si="114"/>
        <v>5.1372549019607847</v>
      </c>
      <c r="W398" s="29">
        <f t="shared" si="115"/>
        <v>2.4463118580765641</v>
      </c>
      <c r="X398" s="30">
        <f t="shared" si="116"/>
        <v>0.48230844241231985</v>
      </c>
      <c r="Y398" s="30">
        <f t="shared" si="117"/>
        <v>5.2633155162414891</v>
      </c>
      <c r="Z398" s="30">
        <f t="shared" si="118"/>
        <v>2.5063407220197567</v>
      </c>
      <c r="AA398" s="31">
        <f t="shared" si="119"/>
        <v>1.3384072661014539</v>
      </c>
      <c r="AB398" s="32">
        <f t="shared" si="120"/>
        <v>6.0028863943192512E-2</v>
      </c>
    </row>
    <row r="399" spans="1:28" s="15" customFormat="1" x14ac:dyDescent="0.2">
      <c r="A399" s="21">
        <v>268</v>
      </c>
      <c r="B399" s="22" t="s">
        <v>31</v>
      </c>
      <c r="C399" s="22" t="s">
        <v>34</v>
      </c>
      <c r="D399" s="22" t="s">
        <v>28</v>
      </c>
      <c r="E399" s="23">
        <v>43047</v>
      </c>
      <c r="F399" s="22">
        <v>24.9</v>
      </c>
      <c r="G399" s="22">
        <v>32.799999999999997</v>
      </c>
      <c r="H399" s="22">
        <v>17.520399999999999</v>
      </c>
      <c r="I399" s="24">
        <v>9.1295999999999999</v>
      </c>
      <c r="J399" s="24"/>
      <c r="K399" s="25">
        <f t="shared" si="103"/>
        <v>997.10069892065189</v>
      </c>
      <c r="L399" s="25">
        <f t="shared" si="104"/>
        <v>0.75937868713470669</v>
      </c>
      <c r="M399" s="25">
        <f t="shared" si="105"/>
        <v>-4.2033455460000002E-3</v>
      </c>
      <c r="N399" s="25">
        <f t="shared" si="106"/>
        <v>1021.7385035242111</v>
      </c>
      <c r="O399" s="121">
        <f t="shared" si="109"/>
        <v>1.0217114674550249</v>
      </c>
      <c r="P399" s="26">
        <f t="shared" si="107"/>
        <v>20.52945674744582</v>
      </c>
      <c r="Q399" s="120">
        <f t="shared" si="110"/>
        <v>20.528778458809352</v>
      </c>
      <c r="R399" s="4">
        <f t="shared" si="111"/>
        <v>20.085690407386739</v>
      </c>
      <c r="S399" s="27">
        <f t="shared" si="108"/>
        <v>44.9328</v>
      </c>
      <c r="T399" s="28">
        <f t="shared" si="112"/>
        <v>21</v>
      </c>
      <c r="U399" s="29">
        <f t="shared" si="113"/>
        <v>0.4825999999999997</v>
      </c>
      <c r="V399" s="29">
        <f t="shared" si="114"/>
        <v>5.5811264022204199</v>
      </c>
      <c r="W399" s="29">
        <f t="shared" si="115"/>
        <v>2.6576792391525808</v>
      </c>
      <c r="X399" s="30">
        <f t="shared" si="116"/>
        <v>1.108494022701688</v>
      </c>
      <c r="Y399" s="30">
        <f t="shared" si="117"/>
        <v>5.7077192228445108</v>
      </c>
      <c r="Z399" s="30">
        <f t="shared" si="118"/>
        <v>2.7179615346878623</v>
      </c>
      <c r="AA399" s="31">
        <f t="shared" si="119"/>
        <v>1.2485170867571302</v>
      </c>
      <c r="AB399" s="32">
        <f t="shared" si="120"/>
        <v>6.0282295535281527E-2</v>
      </c>
    </row>
    <row r="400" spans="1:28" s="15" customFormat="1" x14ac:dyDescent="0.2">
      <c r="A400" s="21">
        <v>274</v>
      </c>
      <c r="B400" s="22" t="s">
        <v>31</v>
      </c>
      <c r="C400" s="22" t="s">
        <v>34</v>
      </c>
      <c r="D400" s="22" t="s">
        <v>28</v>
      </c>
      <c r="E400" s="23">
        <v>43047</v>
      </c>
      <c r="F400" s="22">
        <v>24.9</v>
      </c>
      <c r="G400" s="22">
        <v>32.799999999999997</v>
      </c>
      <c r="H400" s="22">
        <v>17.520399999999999</v>
      </c>
      <c r="I400" s="24">
        <v>2.0274999999999999</v>
      </c>
      <c r="J400" s="24"/>
      <c r="K400" s="25">
        <f t="shared" si="103"/>
        <v>997.10069892065189</v>
      </c>
      <c r="L400" s="25">
        <f t="shared" si="104"/>
        <v>0.75937868713470669</v>
      </c>
      <c r="M400" s="25">
        <f t="shared" si="105"/>
        <v>-4.2033455460000002E-3</v>
      </c>
      <c r="N400" s="25">
        <f t="shared" si="106"/>
        <v>1021.7385035242111</v>
      </c>
      <c r="O400" s="121">
        <f t="shared" si="109"/>
        <v>1.0217114674550249</v>
      </c>
      <c r="P400" s="26">
        <f t="shared" si="107"/>
        <v>4.5591782285583591</v>
      </c>
      <c r="Q400" s="120">
        <f t="shared" si="110"/>
        <v>4.5590275943344682</v>
      </c>
      <c r="R400" s="4">
        <f t="shared" si="111"/>
        <v>20.085690407386739</v>
      </c>
      <c r="S400" s="27">
        <f t="shared" si="108"/>
        <v>5.871249999999999</v>
      </c>
      <c r="T400" s="28">
        <f t="shared" si="112"/>
        <v>21</v>
      </c>
      <c r="U400" s="29">
        <f t="shared" si="113"/>
        <v>0.14249999999999985</v>
      </c>
      <c r="V400" s="29">
        <f t="shared" si="114"/>
        <v>7.5596816976127243</v>
      </c>
      <c r="W400" s="29">
        <f t="shared" si="115"/>
        <v>3.5998484274346305</v>
      </c>
      <c r="X400" s="30">
        <f t="shared" si="116"/>
        <v>0.32551166950404031</v>
      </c>
      <c r="Y400" s="30">
        <f t="shared" si="117"/>
        <v>7.6886468257138896</v>
      </c>
      <c r="Z400" s="30">
        <f t="shared" si="118"/>
        <v>3.66126039319709</v>
      </c>
      <c r="AA400" s="31">
        <f t="shared" si="119"/>
        <v>3.046792273350091</v>
      </c>
      <c r="AB400" s="32">
        <f t="shared" si="120"/>
        <v>6.1411965762459442E-2</v>
      </c>
    </row>
    <row r="401" spans="1:28" s="15" customFormat="1" x14ac:dyDescent="0.2">
      <c r="A401" s="21">
        <v>106</v>
      </c>
      <c r="B401" s="22" t="s">
        <v>32</v>
      </c>
      <c r="C401" s="22" t="s">
        <v>34</v>
      </c>
      <c r="D401" s="22" t="s">
        <v>28</v>
      </c>
      <c r="E401" s="23">
        <v>43047</v>
      </c>
      <c r="F401" s="22">
        <v>24.9</v>
      </c>
      <c r="G401" s="22">
        <v>32.799999999999997</v>
      </c>
      <c r="H401" s="22">
        <v>17.520399999999999</v>
      </c>
      <c r="I401" s="24">
        <v>2.8489</v>
      </c>
      <c r="J401" s="24"/>
      <c r="K401" s="25">
        <f t="shared" si="103"/>
        <v>997.10069892065189</v>
      </c>
      <c r="L401" s="25">
        <f t="shared" si="104"/>
        <v>0.75937868713470669</v>
      </c>
      <c r="M401" s="25">
        <f t="shared" si="105"/>
        <v>-4.2033455460000002E-3</v>
      </c>
      <c r="N401" s="25">
        <f t="shared" si="106"/>
        <v>1021.7385035242111</v>
      </c>
      <c r="O401" s="121">
        <f t="shared" si="109"/>
        <v>1.0217114674550249</v>
      </c>
      <c r="P401" s="26">
        <f t="shared" si="107"/>
        <v>6.4062356869740622</v>
      </c>
      <c r="Q401" s="120">
        <f t="shared" si="110"/>
        <v>6.4060240263869135</v>
      </c>
      <c r="R401" s="4">
        <f t="shared" si="111"/>
        <v>20.085690407386739</v>
      </c>
      <c r="S401" s="27">
        <f t="shared" si="108"/>
        <v>10.388950000000001</v>
      </c>
      <c r="T401" s="28">
        <f t="shared" si="112"/>
        <v>21</v>
      </c>
      <c r="U401" s="29">
        <f t="shared" si="113"/>
        <v>0.17189999999999994</v>
      </c>
      <c r="V401" s="29">
        <f t="shared" si="114"/>
        <v>6.4213672020918917</v>
      </c>
      <c r="W401" s="29">
        <f t="shared" si="115"/>
        <v>3.0577939057580434</v>
      </c>
      <c r="X401" s="30">
        <f t="shared" si="116"/>
        <v>0.39375538003060839</v>
      </c>
      <c r="Y401" s="30">
        <f t="shared" si="117"/>
        <v>6.548967479791723</v>
      </c>
      <c r="Z401" s="30">
        <f t="shared" si="118"/>
        <v>3.1185559427579634</v>
      </c>
      <c r="AA401" s="31">
        <f t="shared" si="119"/>
        <v>1.9855197958313902</v>
      </c>
      <c r="AB401" s="32">
        <f t="shared" si="120"/>
        <v>6.0762036999919999E-2</v>
      </c>
    </row>
    <row r="402" spans="1:28" s="15" customFormat="1" x14ac:dyDescent="0.2">
      <c r="A402" s="21">
        <v>206</v>
      </c>
      <c r="B402" s="22" t="s">
        <v>32</v>
      </c>
      <c r="C402" s="22" t="s">
        <v>34</v>
      </c>
      <c r="D402" s="22" t="s">
        <v>28</v>
      </c>
      <c r="E402" s="23">
        <v>43047</v>
      </c>
      <c r="F402" s="22">
        <v>24.9</v>
      </c>
      <c r="G402" s="22">
        <v>32.799999999999997</v>
      </c>
      <c r="H402" s="22">
        <v>17.520399999999999</v>
      </c>
      <c r="I402" s="24">
        <v>2.1766000000000001</v>
      </c>
      <c r="J402" s="24"/>
      <c r="K402" s="25">
        <f t="shared" si="103"/>
        <v>997.10069892065189</v>
      </c>
      <c r="L402" s="25">
        <f t="shared" si="104"/>
        <v>0.75937868713470669</v>
      </c>
      <c r="M402" s="25">
        <f t="shared" si="105"/>
        <v>-4.2033455460000002E-3</v>
      </c>
      <c r="N402" s="25">
        <f t="shared" si="106"/>
        <v>1021.7385035242111</v>
      </c>
      <c r="O402" s="121">
        <f t="shared" si="109"/>
        <v>1.0217114674550249</v>
      </c>
      <c r="P402" s="26">
        <f t="shared" si="107"/>
        <v>4.8944549111122697</v>
      </c>
      <c r="Q402" s="120">
        <f t="shared" si="110"/>
        <v>4.8942931994221475</v>
      </c>
      <c r="R402" s="4">
        <f t="shared" si="111"/>
        <v>20.085690407386739</v>
      </c>
      <c r="S402" s="27">
        <f t="shared" si="108"/>
        <v>6.6913000000000009</v>
      </c>
      <c r="T402" s="28">
        <f t="shared" si="112"/>
        <v>21</v>
      </c>
      <c r="U402" s="29">
        <f t="shared" si="113"/>
        <v>0.15359999999999996</v>
      </c>
      <c r="V402" s="29">
        <f t="shared" si="114"/>
        <v>7.5926841324765171</v>
      </c>
      <c r="W402" s="29">
        <f t="shared" si="115"/>
        <v>3.6155638726078654</v>
      </c>
      <c r="X402" s="30">
        <f t="shared" si="116"/>
        <v>0.35084353234999544</v>
      </c>
      <c r="Y402" s="30">
        <f t="shared" si="117"/>
        <v>7.7216888308253324</v>
      </c>
      <c r="Z402" s="30">
        <f t="shared" si="118"/>
        <v>3.6769946813453966</v>
      </c>
      <c r="AA402" s="31">
        <f t="shared" si="119"/>
        <v>2.8575788717710267</v>
      </c>
      <c r="AB402" s="32">
        <f t="shared" si="120"/>
        <v>6.1430808737531262E-2</v>
      </c>
    </row>
    <row r="403" spans="1:28" s="15" customFormat="1" x14ac:dyDescent="0.2">
      <c r="A403" s="21">
        <v>144</v>
      </c>
      <c r="B403" s="22" t="s">
        <v>33</v>
      </c>
      <c r="C403" s="22" t="s">
        <v>34</v>
      </c>
      <c r="D403" s="22" t="s">
        <v>28</v>
      </c>
      <c r="E403" s="23">
        <v>43047</v>
      </c>
      <c r="F403" s="22">
        <v>24.9</v>
      </c>
      <c r="G403" s="22">
        <v>32.799999999999997</v>
      </c>
      <c r="H403" s="22">
        <v>17.520399999999999</v>
      </c>
      <c r="I403" s="24">
        <v>4.4379</v>
      </c>
      <c r="J403" s="24"/>
      <c r="K403" s="25">
        <f t="shared" si="103"/>
        <v>997.10069892065189</v>
      </c>
      <c r="L403" s="25">
        <f t="shared" si="104"/>
        <v>0.75937868713470669</v>
      </c>
      <c r="M403" s="25">
        <f t="shared" si="105"/>
        <v>-4.2033455460000002E-3</v>
      </c>
      <c r="N403" s="25">
        <f t="shared" si="106"/>
        <v>1021.7385035242111</v>
      </c>
      <c r="O403" s="121">
        <f t="shared" si="109"/>
        <v>1.0217114674550249</v>
      </c>
      <c r="P403" s="26">
        <f t="shared" si="107"/>
        <v>9.9793721630180734</v>
      </c>
      <c r="Q403" s="120">
        <f t="shared" si="110"/>
        <v>9.9790424468049004</v>
      </c>
      <c r="R403" s="4">
        <f t="shared" si="111"/>
        <v>20.085690407386739</v>
      </c>
      <c r="S403" s="27">
        <f t="shared" si="108"/>
        <v>19.128449999999997</v>
      </c>
      <c r="T403" s="28">
        <f t="shared" si="112"/>
        <v>21</v>
      </c>
      <c r="U403" s="29">
        <f t="shared" si="113"/>
        <v>0.2878999999999996</v>
      </c>
      <c r="V403" s="29">
        <f t="shared" si="114"/>
        <v>6.937349397590352</v>
      </c>
      <c r="W403" s="29">
        <f t="shared" si="115"/>
        <v>3.3034997131382626</v>
      </c>
      <c r="X403" s="30">
        <f t="shared" si="116"/>
        <v>0.65856780223535516</v>
      </c>
      <c r="Y403" s="30">
        <f t="shared" si="117"/>
        <v>7.065568343074327</v>
      </c>
      <c r="Z403" s="30">
        <f t="shared" si="118"/>
        <v>3.3645563538449177</v>
      </c>
      <c r="AA403" s="31">
        <f t="shared" si="119"/>
        <v>1.787424994871297</v>
      </c>
      <c r="AB403" s="32">
        <f t="shared" si="120"/>
        <v>6.1056640706655063E-2</v>
      </c>
    </row>
    <row r="404" spans="1:28" s="15" customFormat="1" x14ac:dyDescent="0.2">
      <c r="A404" s="21">
        <v>178</v>
      </c>
      <c r="B404" s="22" t="s">
        <v>26</v>
      </c>
      <c r="C404" s="22" t="s">
        <v>36</v>
      </c>
      <c r="D404" s="22" t="s">
        <v>28</v>
      </c>
      <c r="E404" s="23">
        <v>43047</v>
      </c>
      <c r="F404" s="22">
        <v>24.8</v>
      </c>
      <c r="G404" s="22">
        <v>32.799999999999997</v>
      </c>
      <c r="H404" s="22">
        <v>17.519100000000002</v>
      </c>
      <c r="I404" s="24">
        <v>4.9004000000000003</v>
      </c>
      <c r="J404" s="24"/>
      <c r="K404" s="25">
        <f t="shared" si="103"/>
        <v>997.12618482430514</v>
      </c>
      <c r="L404" s="25">
        <f t="shared" si="104"/>
        <v>0.75952760938444797</v>
      </c>
      <c r="M404" s="25">
        <f t="shared" si="105"/>
        <v>-4.2053491839999999E-3</v>
      </c>
      <c r="N404" s="25">
        <f t="shared" si="106"/>
        <v>1021.7684976946335</v>
      </c>
      <c r="O404" s="121">
        <f t="shared" si="109"/>
        <v>1.0217414534373934</v>
      </c>
      <c r="P404" s="26">
        <f t="shared" si="107"/>
        <v>11.019785934170653</v>
      </c>
      <c r="Q404" s="120">
        <f t="shared" si="110"/>
        <v>11.01942171930631</v>
      </c>
      <c r="R404" s="4">
        <f t="shared" si="111"/>
        <v>20.084286391716638</v>
      </c>
      <c r="S404" s="27">
        <f t="shared" si="108"/>
        <v>21.6722</v>
      </c>
      <c r="T404" s="28">
        <f t="shared" si="112"/>
        <v>21</v>
      </c>
      <c r="U404" s="29">
        <f t="shared" si="113"/>
        <v>0.28239999999999998</v>
      </c>
      <c r="V404" s="29">
        <f t="shared" si="114"/>
        <v>6.115201385881333</v>
      </c>
      <c r="W404" s="29">
        <f t="shared" si="115"/>
        <v>2.9120006599434918</v>
      </c>
      <c r="X404" s="30">
        <f t="shared" si="116"/>
        <v>0.64673455206207286</v>
      </c>
      <c r="Y404" s="30">
        <f t="shared" si="117"/>
        <v>6.2347570472615166</v>
      </c>
      <c r="Z404" s="30">
        <f t="shared" si="118"/>
        <v>2.9689319272673891</v>
      </c>
      <c r="AA404" s="31">
        <f t="shared" si="119"/>
        <v>1.5307362906470143</v>
      </c>
      <c r="AB404" s="32">
        <f t="shared" si="120"/>
        <v>5.6931267323897305E-2</v>
      </c>
    </row>
    <row r="405" spans="1:28" s="15" customFormat="1" x14ac:dyDescent="0.2">
      <c r="A405" s="21">
        <v>184</v>
      </c>
      <c r="B405" s="22" t="s">
        <v>26</v>
      </c>
      <c r="C405" s="22" t="s">
        <v>36</v>
      </c>
      <c r="D405" s="22" t="s">
        <v>28</v>
      </c>
      <c r="E405" s="23">
        <v>43047</v>
      </c>
      <c r="F405" s="22">
        <v>24.8</v>
      </c>
      <c r="G405" s="22">
        <v>32.799999999999997</v>
      </c>
      <c r="H405" s="22">
        <v>17.519100000000002</v>
      </c>
      <c r="I405" s="24">
        <v>2.7174999999999998</v>
      </c>
      <c r="J405" s="24"/>
      <c r="K405" s="25">
        <f t="shared" si="103"/>
        <v>997.12618482430514</v>
      </c>
      <c r="L405" s="25">
        <f t="shared" si="104"/>
        <v>0.75952760938444797</v>
      </c>
      <c r="M405" s="25">
        <f t="shared" si="105"/>
        <v>-4.2053491839999999E-3</v>
      </c>
      <c r="N405" s="25">
        <f t="shared" si="106"/>
        <v>1021.7684976946335</v>
      </c>
      <c r="O405" s="121">
        <f t="shared" si="109"/>
        <v>1.0217414534373934</v>
      </c>
      <c r="P405" s="26">
        <f t="shared" si="107"/>
        <v>6.1109844657800885</v>
      </c>
      <c r="Q405" s="120">
        <f t="shared" si="110"/>
        <v>6.1107824916771882</v>
      </c>
      <c r="R405" s="4">
        <f t="shared" si="111"/>
        <v>20.084286391716638</v>
      </c>
      <c r="S405" s="27">
        <f t="shared" si="108"/>
        <v>9.666249999999998</v>
      </c>
      <c r="T405" s="28">
        <f t="shared" si="112"/>
        <v>21</v>
      </c>
      <c r="U405" s="29">
        <f t="shared" si="113"/>
        <v>0.10649999999999959</v>
      </c>
      <c r="V405" s="29">
        <f t="shared" si="114"/>
        <v>4.0788969743393171</v>
      </c>
      <c r="W405" s="29">
        <f t="shared" si="115"/>
        <v>1.9423318925425324</v>
      </c>
      <c r="X405" s="30">
        <f t="shared" si="116"/>
        <v>0.2460998493475417</v>
      </c>
      <c r="Y405" s="30">
        <f t="shared" si="117"/>
        <v>4.1961584147453816</v>
      </c>
      <c r="Z405" s="30">
        <f t="shared" si="118"/>
        <v>1.9981706736882767</v>
      </c>
      <c r="AA405" s="31">
        <f t="shared" si="119"/>
        <v>1.2905721540797348</v>
      </c>
      <c r="AB405" s="32">
        <f t="shared" si="120"/>
        <v>5.5838781145744365E-2</v>
      </c>
    </row>
    <row r="406" spans="1:28" s="15" customFormat="1" x14ac:dyDescent="0.2">
      <c r="A406" s="21">
        <v>276</v>
      </c>
      <c r="B406" s="22" t="s">
        <v>26</v>
      </c>
      <c r="C406" s="22" t="s">
        <v>36</v>
      </c>
      <c r="D406" s="22" t="s">
        <v>28</v>
      </c>
      <c r="E406" s="23">
        <v>43047</v>
      </c>
      <c r="F406" s="22">
        <v>24.8</v>
      </c>
      <c r="G406" s="22">
        <v>32.799999999999997</v>
      </c>
      <c r="H406" s="22">
        <v>17.519100000000002</v>
      </c>
      <c r="I406" s="24">
        <v>4.0734000000000004</v>
      </c>
      <c r="J406" s="24"/>
      <c r="K406" s="25">
        <f t="shared" si="103"/>
        <v>997.12618482430514</v>
      </c>
      <c r="L406" s="25">
        <f t="shared" si="104"/>
        <v>0.75952760938444797</v>
      </c>
      <c r="M406" s="25">
        <f t="shared" si="105"/>
        <v>-4.2053491839999999E-3</v>
      </c>
      <c r="N406" s="25">
        <f t="shared" si="106"/>
        <v>1021.7684976946335</v>
      </c>
      <c r="O406" s="121">
        <f t="shared" si="109"/>
        <v>1.0217414534373934</v>
      </c>
      <c r="P406" s="26">
        <f t="shared" si="107"/>
        <v>9.1600677545201901</v>
      </c>
      <c r="Q406" s="120">
        <f t="shared" si="110"/>
        <v>9.1597650051878059</v>
      </c>
      <c r="R406" s="4">
        <f t="shared" si="111"/>
        <v>20.084286391716638</v>
      </c>
      <c r="S406" s="27">
        <f t="shared" si="108"/>
        <v>17.123699999999999</v>
      </c>
      <c r="T406" s="28">
        <f t="shared" si="112"/>
        <v>21</v>
      </c>
      <c r="U406" s="29">
        <f t="shared" si="113"/>
        <v>0.16340000000000021</v>
      </c>
      <c r="V406" s="29">
        <f t="shared" si="114"/>
        <v>4.1790281329923324</v>
      </c>
      <c r="W406" s="29">
        <f t="shared" si="115"/>
        <v>1.9900133966630156</v>
      </c>
      <c r="X406" s="30">
        <f t="shared" si="116"/>
        <v>0.37734127031825437</v>
      </c>
      <c r="Y406" s="30">
        <f t="shared" si="117"/>
        <v>4.2964023870833596</v>
      </c>
      <c r="Z406" s="30">
        <f t="shared" si="118"/>
        <v>2.0459058986111236</v>
      </c>
      <c r="AA406" s="31">
        <f t="shared" si="119"/>
        <v>1.1074657577760785</v>
      </c>
      <c r="AB406" s="32">
        <f t="shared" si="120"/>
        <v>5.589250194810802E-2</v>
      </c>
    </row>
    <row r="407" spans="1:28" s="15" customFormat="1" x14ac:dyDescent="0.2">
      <c r="A407" s="21">
        <v>283</v>
      </c>
      <c r="B407" s="22" t="s">
        <v>26</v>
      </c>
      <c r="C407" s="22" t="s">
        <v>36</v>
      </c>
      <c r="D407" s="22" t="s">
        <v>28</v>
      </c>
      <c r="E407" s="23">
        <v>43047</v>
      </c>
      <c r="F407" s="22">
        <v>24.8</v>
      </c>
      <c r="G407" s="22">
        <v>32.799999999999997</v>
      </c>
      <c r="H407" s="22">
        <v>17.519100000000002</v>
      </c>
      <c r="I407" s="24">
        <v>4.4249000000000001</v>
      </c>
      <c r="J407" s="24"/>
      <c r="K407" s="25">
        <f t="shared" si="103"/>
        <v>997.12618482430514</v>
      </c>
      <c r="L407" s="25">
        <f t="shared" si="104"/>
        <v>0.75952760938444797</v>
      </c>
      <c r="M407" s="25">
        <f t="shared" si="105"/>
        <v>-4.2053491839999999E-3</v>
      </c>
      <c r="N407" s="25">
        <f t="shared" si="106"/>
        <v>1021.7684976946335</v>
      </c>
      <c r="O407" s="121">
        <f t="shared" si="109"/>
        <v>1.0217414534373934</v>
      </c>
      <c r="P407" s="26">
        <f t="shared" si="107"/>
        <v>9.950504199679969</v>
      </c>
      <c r="Q407" s="120">
        <f t="shared" si="110"/>
        <v>9.9501753256384138</v>
      </c>
      <c r="R407" s="4">
        <f t="shared" si="111"/>
        <v>20.084286391716638</v>
      </c>
      <c r="S407" s="27">
        <f t="shared" si="108"/>
        <v>19.056950000000001</v>
      </c>
      <c r="T407" s="28">
        <f t="shared" si="112"/>
        <v>21</v>
      </c>
      <c r="U407" s="29">
        <f t="shared" si="113"/>
        <v>0.24490000000000034</v>
      </c>
      <c r="V407" s="29">
        <f t="shared" si="114"/>
        <v>5.8588516746411567</v>
      </c>
      <c r="W407" s="29">
        <f t="shared" si="115"/>
        <v>2.789929368876741</v>
      </c>
      <c r="X407" s="30">
        <f t="shared" si="116"/>
        <v>0.56129788153058513</v>
      </c>
      <c r="Y407" s="30">
        <f t="shared" si="117"/>
        <v>5.9781185172765188</v>
      </c>
      <c r="Z407" s="30">
        <f t="shared" si="118"/>
        <v>2.8467231034650089</v>
      </c>
      <c r="AA407" s="31">
        <f t="shared" si="119"/>
        <v>1.5092304093210327</v>
      </c>
      <c r="AB407" s="32">
        <f t="shared" si="120"/>
        <v>5.6793734588267863E-2</v>
      </c>
    </row>
    <row r="408" spans="1:28" s="15" customFormat="1" x14ac:dyDescent="0.2">
      <c r="A408" s="21">
        <v>289</v>
      </c>
      <c r="B408" s="22" t="s">
        <v>26</v>
      </c>
      <c r="C408" s="22" t="s">
        <v>36</v>
      </c>
      <c r="D408" s="22" t="s">
        <v>28</v>
      </c>
      <c r="E408" s="23">
        <v>43047</v>
      </c>
      <c r="F408" s="22">
        <v>24.8</v>
      </c>
      <c r="G408" s="22">
        <v>32.799999999999997</v>
      </c>
      <c r="H408" s="22">
        <v>17.519100000000002</v>
      </c>
      <c r="I408" s="24">
        <v>4.3281999999999998</v>
      </c>
      <c r="J408" s="24"/>
      <c r="K408" s="25">
        <f t="shared" si="103"/>
        <v>997.12618482430514</v>
      </c>
      <c r="L408" s="25">
        <f t="shared" si="104"/>
        <v>0.75952760938444797</v>
      </c>
      <c r="M408" s="25">
        <f t="shared" si="105"/>
        <v>-4.2053491839999999E-3</v>
      </c>
      <c r="N408" s="25">
        <f t="shared" si="106"/>
        <v>1021.7684976946335</v>
      </c>
      <c r="O408" s="121">
        <f t="shared" si="109"/>
        <v>1.0217414534373934</v>
      </c>
      <c r="P408" s="26">
        <f t="shared" si="107"/>
        <v>9.7330498490485304</v>
      </c>
      <c r="Q408" s="120">
        <f t="shared" si="110"/>
        <v>9.7327281620891277</v>
      </c>
      <c r="R408" s="4">
        <f t="shared" si="111"/>
        <v>20.084286391716638</v>
      </c>
      <c r="S408" s="27">
        <f t="shared" si="108"/>
        <v>18.525099999999998</v>
      </c>
      <c r="T408" s="28">
        <f t="shared" si="112"/>
        <v>21</v>
      </c>
      <c r="U408" s="29">
        <f t="shared" si="113"/>
        <v>0.2231999999999994</v>
      </c>
      <c r="V408" s="29">
        <f t="shared" si="114"/>
        <v>5.4372716199756237</v>
      </c>
      <c r="W408" s="29">
        <f t="shared" si="115"/>
        <v>2.5891769618931546</v>
      </c>
      <c r="X408" s="30">
        <f t="shared" si="116"/>
        <v>0.5123101514401025</v>
      </c>
      <c r="Y408" s="30">
        <f t="shared" si="117"/>
        <v>5.5560634855897701</v>
      </c>
      <c r="Z408" s="30">
        <f t="shared" si="118"/>
        <v>2.6457445169475102</v>
      </c>
      <c r="AA408" s="31">
        <f t="shared" si="119"/>
        <v>1.4103611213844625</v>
      </c>
      <c r="AB408" s="32">
        <f t="shared" si="120"/>
        <v>5.6567555054355623E-2</v>
      </c>
    </row>
    <row r="409" spans="1:28" s="15" customFormat="1" x14ac:dyDescent="0.2">
      <c r="A409" s="21">
        <v>118</v>
      </c>
      <c r="B409" s="22" t="s">
        <v>29</v>
      </c>
      <c r="C409" s="22" t="s">
        <v>36</v>
      </c>
      <c r="D409" s="22" t="s">
        <v>28</v>
      </c>
      <c r="E409" s="23">
        <v>43047</v>
      </c>
      <c r="F409" s="22">
        <v>24.8</v>
      </c>
      <c r="G409" s="22">
        <v>32.799999999999997</v>
      </c>
      <c r="H409" s="22">
        <v>17.519100000000002</v>
      </c>
      <c r="I409" s="24">
        <v>4.5534999999999997</v>
      </c>
      <c r="J409" s="24"/>
      <c r="K409" s="25">
        <f t="shared" si="103"/>
        <v>997.12618482430514</v>
      </c>
      <c r="L409" s="25">
        <f t="shared" si="104"/>
        <v>0.75952760938444797</v>
      </c>
      <c r="M409" s="25">
        <f t="shared" si="105"/>
        <v>-4.2053491839999999E-3</v>
      </c>
      <c r="N409" s="25">
        <f t="shared" si="106"/>
        <v>1021.7684976946335</v>
      </c>
      <c r="O409" s="121">
        <f t="shared" si="109"/>
        <v>1.0217414534373934</v>
      </c>
      <c r="P409" s="26">
        <f t="shared" si="107"/>
        <v>10.239693749744115</v>
      </c>
      <c r="Q409" s="120">
        <f t="shared" si="110"/>
        <v>10.239355317700856</v>
      </c>
      <c r="R409" s="4">
        <f t="shared" si="111"/>
        <v>20.084286391716638</v>
      </c>
      <c r="S409" s="27">
        <f t="shared" si="108"/>
        <v>19.764249999999997</v>
      </c>
      <c r="T409" s="28">
        <f t="shared" si="112"/>
        <v>21</v>
      </c>
      <c r="U409" s="29">
        <f t="shared" si="113"/>
        <v>0.22449999999999992</v>
      </c>
      <c r="V409" s="29">
        <f t="shared" si="114"/>
        <v>5.1859551859551845</v>
      </c>
      <c r="W409" s="29">
        <f t="shared" si="115"/>
        <v>2.4695024695024688</v>
      </c>
      <c r="X409" s="30">
        <f t="shared" si="116"/>
        <v>0.51580041212002747</v>
      </c>
      <c r="Y409" s="30">
        <f t="shared" si="117"/>
        <v>5.3044639036122634</v>
      </c>
      <c r="Z409" s="30">
        <f t="shared" si="118"/>
        <v>2.5259351921963158</v>
      </c>
      <c r="AA409" s="31">
        <f t="shared" si="119"/>
        <v>1.3255578610684571</v>
      </c>
      <c r="AB409" s="32">
        <f t="shared" si="120"/>
        <v>5.6432722693847026E-2</v>
      </c>
    </row>
    <row r="410" spans="1:28" s="15" customFormat="1" x14ac:dyDescent="0.2">
      <c r="A410" s="21">
        <v>124</v>
      </c>
      <c r="B410" s="22" t="s">
        <v>29</v>
      </c>
      <c r="C410" s="22" t="s">
        <v>36</v>
      </c>
      <c r="D410" s="22" t="s">
        <v>28</v>
      </c>
      <c r="E410" s="23">
        <v>43047</v>
      </c>
      <c r="F410" s="22">
        <v>24.8</v>
      </c>
      <c r="G410" s="22">
        <v>32.799999999999997</v>
      </c>
      <c r="H410" s="22">
        <v>17.519100000000002</v>
      </c>
      <c r="I410" s="24">
        <v>3.5945</v>
      </c>
      <c r="J410" s="24"/>
      <c r="K410" s="25">
        <f t="shared" si="103"/>
        <v>997.12618482430514</v>
      </c>
      <c r="L410" s="25">
        <f t="shared" si="104"/>
        <v>0.75952760938444797</v>
      </c>
      <c r="M410" s="25">
        <f t="shared" si="105"/>
        <v>-4.2053491839999999E-3</v>
      </c>
      <c r="N410" s="25">
        <f t="shared" si="106"/>
        <v>1021.7684976946335</v>
      </c>
      <c r="O410" s="121">
        <f t="shared" si="109"/>
        <v>1.0217414534373934</v>
      </c>
      <c r="P410" s="26">
        <f t="shared" si="107"/>
        <v>8.08314026209624</v>
      </c>
      <c r="Q410" s="120">
        <f t="shared" si="110"/>
        <v>8.0828731062865327</v>
      </c>
      <c r="R410" s="4">
        <f t="shared" si="111"/>
        <v>20.084286391716638</v>
      </c>
      <c r="S410" s="27">
        <f t="shared" si="108"/>
        <v>14.489750000000001</v>
      </c>
      <c r="T410" s="28">
        <f t="shared" si="112"/>
        <v>21</v>
      </c>
      <c r="U410" s="29">
        <f t="shared" si="113"/>
        <v>0.20250000000000012</v>
      </c>
      <c r="V410" s="29">
        <f t="shared" si="114"/>
        <v>5.9699292452830228</v>
      </c>
      <c r="W410" s="29">
        <f t="shared" si="115"/>
        <v>2.8428234501347727</v>
      </c>
      <c r="X410" s="30">
        <f t="shared" si="116"/>
        <v>0.4639565704305193</v>
      </c>
      <c r="Y410" s="30">
        <f t="shared" si="117"/>
        <v>6.0893212344784429</v>
      </c>
      <c r="Z410" s="30">
        <f t="shared" si="118"/>
        <v>2.8996767783230686</v>
      </c>
      <c r="AA410" s="31">
        <f t="shared" si="119"/>
        <v>1.6517023041642438</v>
      </c>
      <c r="AB410" s="32">
        <f t="shared" si="120"/>
        <v>5.6853328188295915E-2</v>
      </c>
    </row>
    <row r="411" spans="1:28" s="15" customFormat="1" x14ac:dyDescent="0.2">
      <c r="A411" s="21">
        <v>216</v>
      </c>
      <c r="B411" s="22" t="s">
        <v>29</v>
      </c>
      <c r="C411" s="22" t="s">
        <v>36</v>
      </c>
      <c r="D411" s="22" t="s">
        <v>28</v>
      </c>
      <c r="E411" s="23">
        <v>43047</v>
      </c>
      <c r="F411" s="22">
        <v>24.7</v>
      </c>
      <c r="G411" s="22">
        <v>32.799999999999997</v>
      </c>
      <c r="H411" s="22">
        <v>17.522400000000001</v>
      </c>
      <c r="I411" s="24">
        <v>3.9695</v>
      </c>
      <c r="J411" s="24"/>
      <c r="K411" s="25">
        <f t="shared" si="103"/>
        <v>997.15157519625802</v>
      </c>
      <c r="L411" s="25">
        <f t="shared" si="104"/>
        <v>0.75967722943356675</v>
      </c>
      <c r="M411" s="25">
        <f t="shared" si="105"/>
        <v>-4.2073859139999999E-3</v>
      </c>
      <c r="N411" s="25">
        <f t="shared" si="106"/>
        <v>1021.7984130048493</v>
      </c>
      <c r="O411" s="121">
        <f t="shared" si="109"/>
        <v>1.0217713605567598</v>
      </c>
      <c r="P411" s="26">
        <f t="shared" si="107"/>
        <v>8.926748757385738</v>
      </c>
      <c r="Q411" s="120">
        <f t="shared" si="110"/>
        <v>8.9264536193329658</v>
      </c>
      <c r="R411" s="4">
        <f t="shared" si="111"/>
        <v>20.088155702071354</v>
      </c>
      <c r="S411" s="27">
        <f t="shared" si="108"/>
        <v>16.552250000000001</v>
      </c>
      <c r="T411" s="28">
        <f t="shared" si="112"/>
        <v>21</v>
      </c>
      <c r="U411" s="29">
        <f t="shared" si="113"/>
        <v>0.2044999999999999</v>
      </c>
      <c r="V411" s="29">
        <f t="shared" si="114"/>
        <v>5.4316069057104883</v>
      </c>
      <c r="W411" s="29">
        <f t="shared" si="115"/>
        <v>2.5864794789097565</v>
      </c>
      <c r="X411" s="30">
        <f t="shared" si="116"/>
        <v>0.46972440622965372</v>
      </c>
      <c r="Y411" s="30">
        <f t="shared" si="117"/>
        <v>5.5542515514389157</v>
      </c>
      <c r="Z411" s="30">
        <f t="shared" si="118"/>
        <v>2.6448816911613884</v>
      </c>
      <c r="AA411" s="31">
        <f t="shared" si="119"/>
        <v>1.4498673711280992</v>
      </c>
      <c r="AB411" s="32">
        <f t="shared" si="120"/>
        <v>5.8402212251631891E-2</v>
      </c>
    </row>
    <row r="412" spans="1:28" s="15" customFormat="1" x14ac:dyDescent="0.2">
      <c r="A412" s="21">
        <v>222</v>
      </c>
      <c r="B412" s="22" t="s">
        <v>29</v>
      </c>
      <c r="C412" s="22" t="s">
        <v>36</v>
      </c>
      <c r="D412" s="22" t="s">
        <v>28</v>
      </c>
      <c r="E412" s="23">
        <v>43047</v>
      </c>
      <c r="F412" s="22">
        <v>24.7</v>
      </c>
      <c r="G412" s="22">
        <v>32.799999999999997</v>
      </c>
      <c r="H412" s="22">
        <v>17.522400000000001</v>
      </c>
      <c r="I412" s="24">
        <v>2.0105</v>
      </c>
      <c r="J412" s="24"/>
      <c r="K412" s="25">
        <f t="shared" si="103"/>
        <v>997.15157519625802</v>
      </c>
      <c r="L412" s="25">
        <f t="shared" si="104"/>
        <v>0.75967722943356675</v>
      </c>
      <c r="M412" s="25">
        <f t="shared" si="105"/>
        <v>-4.2073859139999999E-3</v>
      </c>
      <c r="N412" s="25">
        <f t="shared" si="106"/>
        <v>1021.7984130048493</v>
      </c>
      <c r="O412" s="121">
        <f t="shared" si="109"/>
        <v>1.0217713605567598</v>
      </c>
      <c r="P412" s="26">
        <f t="shared" si="107"/>
        <v>4.521281868427768</v>
      </c>
      <c r="Q412" s="120">
        <f t="shared" si="110"/>
        <v>4.5211323848517262</v>
      </c>
      <c r="R412" s="4">
        <f t="shared" si="111"/>
        <v>20.088155702071354</v>
      </c>
      <c r="S412" s="27">
        <f t="shared" si="108"/>
        <v>5.7777500000000002</v>
      </c>
      <c r="T412" s="28">
        <f t="shared" si="112"/>
        <v>21</v>
      </c>
      <c r="U412" s="29">
        <f t="shared" si="113"/>
        <v>8.7499999999999911E-2</v>
      </c>
      <c r="V412" s="29">
        <f t="shared" si="114"/>
        <v>4.550182007280287</v>
      </c>
      <c r="W412" s="29">
        <f t="shared" si="115"/>
        <v>2.1667533368001366</v>
      </c>
      <c r="X412" s="30">
        <f t="shared" si="116"/>
        <v>0.20179771775760891</v>
      </c>
      <c r="Y412" s="30">
        <f t="shared" si="117"/>
        <v>4.6718013243850054</v>
      </c>
      <c r="Z412" s="30">
        <f t="shared" si="118"/>
        <v>2.2246672973261932</v>
      </c>
      <c r="AA412" s="31">
        <f t="shared" si="119"/>
        <v>1.8142953141347518</v>
      </c>
      <c r="AB412" s="32">
        <f t="shared" si="120"/>
        <v>5.7913960526056574E-2</v>
      </c>
    </row>
    <row r="413" spans="1:28" s="15" customFormat="1" x14ac:dyDescent="0.2">
      <c r="A413" s="21">
        <v>228</v>
      </c>
      <c r="B413" s="22" t="s">
        <v>29</v>
      </c>
      <c r="C413" s="22" t="s">
        <v>36</v>
      </c>
      <c r="D413" s="22" t="s">
        <v>28</v>
      </c>
      <c r="E413" s="23">
        <v>43047</v>
      </c>
      <c r="F413" s="22">
        <v>24.7</v>
      </c>
      <c r="G413" s="22">
        <v>32.799999999999997</v>
      </c>
      <c r="H413" s="22">
        <v>17.522400000000001</v>
      </c>
      <c r="I413" s="24">
        <v>2.8986000000000001</v>
      </c>
      <c r="J413" s="24"/>
      <c r="K413" s="25">
        <f t="shared" si="103"/>
        <v>997.15157519625802</v>
      </c>
      <c r="L413" s="25">
        <f t="shared" si="104"/>
        <v>0.75967722943356675</v>
      </c>
      <c r="M413" s="25">
        <f t="shared" si="105"/>
        <v>-4.2073859139999999E-3</v>
      </c>
      <c r="N413" s="25">
        <f t="shared" si="106"/>
        <v>1021.7984130048493</v>
      </c>
      <c r="O413" s="121">
        <f t="shared" si="109"/>
        <v>1.0217713605567598</v>
      </c>
      <c r="P413" s="26">
        <f t="shared" si="107"/>
        <v>6.5184718347797714</v>
      </c>
      <c r="Q413" s="120">
        <f t="shared" si="110"/>
        <v>6.5182563196872492</v>
      </c>
      <c r="R413" s="4">
        <f t="shared" si="111"/>
        <v>20.088155702071354</v>
      </c>
      <c r="S413" s="27">
        <f t="shared" si="108"/>
        <v>10.662299999999998</v>
      </c>
      <c r="T413" s="28">
        <f t="shared" si="112"/>
        <v>21</v>
      </c>
      <c r="U413" s="29">
        <f t="shared" si="113"/>
        <v>0.1716000000000002</v>
      </c>
      <c r="V413" s="29">
        <f t="shared" si="114"/>
        <v>6.2926292629263001</v>
      </c>
      <c r="W413" s="29">
        <f t="shared" si="115"/>
        <v>2.9964901252030005</v>
      </c>
      <c r="X413" s="30">
        <f t="shared" si="116"/>
        <v>0.39302551191054391</v>
      </c>
      <c r="Y413" s="30">
        <f t="shared" si="117"/>
        <v>6.4162755037651911</v>
      </c>
      <c r="Z413" s="30">
        <f t="shared" si="118"/>
        <v>3.0553692875072342</v>
      </c>
      <c r="AA413" s="31">
        <f t="shared" si="119"/>
        <v>1.925760206530716</v>
      </c>
      <c r="AB413" s="32">
        <f t="shared" si="120"/>
        <v>5.8879162304233734E-2</v>
      </c>
    </row>
    <row r="414" spans="1:28" s="15" customFormat="1" x14ac:dyDescent="0.2">
      <c r="A414" s="21">
        <v>151</v>
      </c>
      <c r="B414" s="22" t="s">
        <v>30</v>
      </c>
      <c r="C414" s="22" t="s">
        <v>36</v>
      </c>
      <c r="D414" s="22" t="s">
        <v>28</v>
      </c>
      <c r="E414" s="23">
        <v>43047</v>
      </c>
      <c r="F414" s="22">
        <v>24.7</v>
      </c>
      <c r="G414" s="22">
        <v>32.799999999999997</v>
      </c>
      <c r="H414" s="22">
        <v>17.522400000000001</v>
      </c>
      <c r="I414" s="24">
        <v>1.6268</v>
      </c>
      <c r="J414" s="24"/>
      <c r="K414" s="25">
        <f t="shared" si="103"/>
        <v>997.15157519625802</v>
      </c>
      <c r="L414" s="25">
        <f t="shared" si="104"/>
        <v>0.75967722943356675</v>
      </c>
      <c r="M414" s="25">
        <f t="shared" si="105"/>
        <v>-4.2073859139999999E-3</v>
      </c>
      <c r="N414" s="25">
        <f t="shared" si="106"/>
        <v>1021.7984130048493</v>
      </c>
      <c r="O414" s="121">
        <f t="shared" si="109"/>
        <v>1.0217713605567598</v>
      </c>
      <c r="P414" s="26">
        <f t="shared" si="107"/>
        <v>3.6584040505139486</v>
      </c>
      <c r="Q414" s="120">
        <f t="shared" si="110"/>
        <v>3.6582830955865648</v>
      </c>
      <c r="R414" s="4">
        <f t="shared" si="111"/>
        <v>20.088155702071354</v>
      </c>
      <c r="S414" s="27">
        <f t="shared" si="108"/>
        <v>3.6673999999999998</v>
      </c>
      <c r="T414" s="28">
        <f t="shared" si="112"/>
        <v>21</v>
      </c>
      <c r="U414" s="29">
        <f t="shared" si="113"/>
        <v>0.10580000000000012</v>
      </c>
      <c r="V414" s="29">
        <f t="shared" si="114"/>
        <v>6.9559500328731181</v>
      </c>
      <c r="W414" s="29">
        <f t="shared" si="115"/>
        <v>3.3123571585110083</v>
      </c>
      <c r="X414" s="30">
        <f t="shared" si="116"/>
        <v>0.24190098594332365</v>
      </c>
      <c r="Y414" s="30">
        <f t="shared" si="117"/>
        <v>7.0803678899589979</v>
      </c>
      <c r="Z414" s="30">
        <f t="shared" si="118"/>
        <v>3.3716037571233319</v>
      </c>
      <c r="AA414" s="31">
        <f t="shared" si="119"/>
        <v>3.7332991634191224</v>
      </c>
      <c r="AB414" s="32">
        <f t="shared" si="120"/>
        <v>5.924659861232362E-2</v>
      </c>
    </row>
    <row r="415" spans="1:28" s="15" customFormat="1" x14ac:dyDescent="0.2">
      <c r="A415" s="21">
        <v>159</v>
      </c>
      <c r="B415" s="22" t="s">
        <v>30</v>
      </c>
      <c r="C415" s="22" t="s">
        <v>36</v>
      </c>
      <c r="D415" s="22" t="s">
        <v>28</v>
      </c>
      <c r="E415" s="23">
        <v>43047</v>
      </c>
      <c r="F415" s="22">
        <v>24.7</v>
      </c>
      <c r="G415" s="22">
        <v>32.799999999999997</v>
      </c>
      <c r="H415" s="22">
        <v>17.522400000000001</v>
      </c>
      <c r="I415" s="24">
        <v>4.1239999999999997</v>
      </c>
      <c r="J415" s="24"/>
      <c r="K415" s="25">
        <f t="shared" si="103"/>
        <v>997.15157519625802</v>
      </c>
      <c r="L415" s="25">
        <f t="shared" si="104"/>
        <v>0.75967722943356675</v>
      </c>
      <c r="M415" s="25">
        <f t="shared" si="105"/>
        <v>-4.2073859139999999E-3</v>
      </c>
      <c r="N415" s="25">
        <f t="shared" si="106"/>
        <v>1021.7984130048493</v>
      </c>
      <c r="O415" s="121">
        <f t="shared" si="109"/>
        <v>1.0217713605567598</v>
      </c>
      <c r="P415" s="26">
        <f t="shared" si="107"/>
        <v>9.2741936957951339</v>
      </c>
      <c r="Q415" s="120">
        <f t="shared" si="110"/>
        <v>9.2738870704444256</v>
      </c>
      <c r="R415" s="4">
        <f t="shared" si="111"/>
        <v>20.088155702071354</v>
      </c>
      <c r="S415" s="27">
        <f t="shared" si="108"/>
        <v>17.401999999999997</v>
      </c>
      <c r="T415" s="28">
        <f t="shared" si="112"/>
        <v>21</v>
      </c>
      <c r="U415" s="29">
        <f t="shared" si="113"/>
        <v>0.32599999999999962</v>
      </c>
      <c r="V415" s="29">
        <f t="shared" si="114"/>
        <v>8.5834649815692377</v>
      </c>
      <c r="W415" s="29">
        <f t="shared" si="115"/>
        <v>4.0873642769377323</v>
      </c>
      <c r="X415" s="30">
        <f t="shared" si="116"/>
        <v>0.74304403160102872</v>
      </c>
      <c r="Y415" s="30">
        <f t="shared" si="117"/>
        <v>8.7097760659344896</v>
      </c>
      <c r="Z415" s="30">
        <f t="shared" si="118"/>
        <v>4.1475124123497569</v>
      </c>
      <c r="AA415" s="31">
        <f t="shared" si="119"/>
        <v>2.2668363843845549</v>
      </c>
      <c r="AB415" s="32">
        <f t="shared" si="120"/>
        <v>6.0148135412024573E-2</v>
      </c>
    </row>
    <row r="416" spans="1:28" s="15" customFormat="1" x14ac:dyDescent="0.2">
      <c r="A416" s="21">
        <v>250</v>
      </c>
      <c r="B416" s="22" t="s">
        <v>30</v>
      </c>
      <c r="C416" s="22" t="s">
        <v>36</v>
      </c>
      <c r="D416" s="22" t="s">
        <v>28</v>
      </c>
      <c r="E416" s="23">
        <v>43047</v>
      </c>
      <c r="F416" s="22">
        <v>24.7</v>
      </c>
      <c r="G416" s="22">
        <v>32.799999999999997</v>
      </c>
      <c r="H416" s="22">
        <v>17.522400000000001</v>
      </c>
      <c r="I416" s="24">
        <v>4.1295000000000002</v>
      </c>
      <c r="J416" s="24"/>
      <c r="K416" s="25">
        <f t="shared" si="103"/>
        <v>997.15157519625802</v>
      </c>
      <c r="L416" s="25">
        <f t="shared" si="104"/>
        <v>0.75967722943356675</v>
      </c>
      <c r="M416" s="25">
        <f t="shared" si="105"/>
        <v>-4.2073859139999999E-3</v>
      </c>
      <c r="N416" s="25">
        <f t="shared" si="106"/>
        <v>1021.7984130048493</v>
      </c>
      <c r="O416" s="121">
        <f t="shared" si="109"/>
        <v>1.0217713605567598</v>
      </c>
      <c r="P416" s="26">
        <f t="shared" si="107"/>
        <v>9.2865622858355987</v>
      </c>
      <c r="Q416" s="120">
        <f t="shared" si="110"/>
        <v>9.286255251551955</v>
      </c>
      <c r="R416" s="4">
        <f t="shared" si="111"/>
        <v>20.088155702071354</v>
      </c>
      <c r="S416" s="27">
        <f t="shared" si="108"/>
        <v>17.43225</v>
      </c>
      <c r="T416" s="28">
        <f t="shared" si="112"/>
        <v>21</v>
      </c>
      <c r="U416" s="29">
        <f t="shared" si="113"/>
        <v>0.36750000000000016</v>
      </c>
      <c r="V416" s="29">
        <f t="shared" si="114"/>
        <v>9.7687400318979307</v>
      </c>
      <c r="W416" s="29">
        <f t="shared" si="115"/>
        <v>4.6517809675704438</v>
      </c>
      <c r="X416" s="30">
        <f t="shared" si="116"/>
        <v>0.83627659950115252</v>
      </c>
      <c r="Y416" s="30">
        <f t="shared" si="117"/>
        <v>9.8964299024061919</v>
      </c>
      <c r="Z416" s="30">
        <f t="shared" si="118"/>
        <v>4.7125856678124727</v>
      </c>
      <c r="AA416" s="31">
        <f t="shared" si="119"/>
        <v>2.5840435542366236</v>
      </c>
      <c r="AB416" s="32">
        <f t="shared" si="120"/>
        <v>6.0804700242028886E-2</v>
      </c>
    </row>
    <row r="417" spans="1:28" s="15" customFormat="1" x14ac:dyDescent="0.2">
      <c r="A417" s="21">
        <v>165</v>
      </c>
      <c r="B417" s="22" t="s">
        <v>31</v>
      </c>
      <c r="C417" s="22" t="s">
        <v>36</v>
      </c>
      <c r="D417" s="22" t="s">
        <v>28</v>
      </c>
      <c r="E417" s="23">
        <v>43047</v>
      </c>
      <c r="F417" s="22">
        <v>24.7</v>
      </c>
      <c r="G417" s="22">
        <v>32.799999999999997</v>
      </c>
      <c r="H417" s="22">
        <v>17.522400000000001</v>
      </c>
      <c r="I417" s="24">
        <v>5.7363</v>
      </c>
      <c r="J417" s="24"/>
      <c r="K417" s="25">
        <f t="shared" si="103"/>
        <v>997.15157519625802</v>
      </c>
      <c r="L417" s="25">
        <f t="shared" si="104"/>
        <v>0.75967722943356675</v>
      </c>
      <c r="M417" s="25">
        <f t="shared" si="105"/>
        <v>-4.2073859139999999E-3</v>
      </c>
      <c r="N417" s="25">
        <f t="shared" si="106"/>
        <v>1021.7984130048493</v>
      </c>
      <c r="O417" s="121">
        <f t="shared" si="109"/>
        <v>1.0217713605567598</v>
      </c>
      <c r="P417" s="26">
        <f t="shared" si="107"/>
        <v>12.899989645293314</v>
      </c>
      <c r="Q417" s="120">
        <f t="shared" si="110"/>
        <v>12.899563143111145</v>
      </c>
      <c r="R417" s="4">
        <f t="shared" si="111"/>
        <v>20.088155702071354</v>
      </c>
      <c r="S417" s="27">
        <f t="shared" si="108"/>
        <v>26.269649999999999</v>
      </c>
      <c r="T417" s="28">
        <f t="shared" si="112"/>
        <v>21</v>
      </c>
      <c r="U417" s="29">
        <f t="shared" si="113"/>
        <v>0.38729999999999976</v>
      </c>
      <c r="V417" s="29">
        <f t="shared" si="114"/>
        <v>7.2406057206954522</v>
      </c>
      <c r="W417" s="29">
        <f t="shared" si="115"/>
        <v>3.4479074860454535</v>
      </c>
      <c r="X417" s="30">
        <f t="shared" si="116"/>
        <v>0.88495026831219903</v>
      </c>
      <c r="Y417" s="30">
        <f t="shared" si="117"/>
        <v>7.3653547070983523</v>
      </c>
      <c r="Z417" s="30">
        <f t="shared" si="118"/>
        <v>3.5073117652849293</v>
      </c>
      <c r="AA417" s="31">
        <f t="shared" si="119"/>
        <v>1.7457067862734346</v>
      </c>
      <c r="AB417" s="32">
        <f t="shared" si="120"/>
        <v>5.9404279239475777E-2</v>
      </c>
    </row>
    <row r="418" spans="1:28" s="15" customFormat="1" x14ac:dyDescent="0.2">
      <c r="A418" s="21">
        <v>171</v>
      </c>
      <c r="B418" s="22" t="s">
        <v>31</v>
      </c>
      <c r="C418" s="22" t="s">
        <v>36</v>
      </c>
      <c r="D418" s="22" t="s">
        <v>28</v>
      </c>
      <c r="E418" s="23">
        <v>43047</v>
      </c>
      <c r="F418" s="22">
        <v>24.7</v>
      </c>
      <c r="G418" s="22">
        <v>32.799999999999997</v>
      </c>
      <c r="H418" s="22">
        <v>17.522400000000001</v>
      </c>
      <c r="I418" s="24">
        <v>1.9836</v>
      </c>
      <c r="J418" s="24"/>
      <c r="K418" s="25">
        <f t="shared" si="103"/>
        <v>997.15157519625802</v>
      </c>
      <c r="L418" s="25">
        <f t="shared" si="104"/>
        <v>0.75967722943356675</v>
      </c>
      <c r="M418" s="25">
        <f t="shared" si="105"/>
        <v>-4.2073859139999999E-3</v>
      </c>
      <c r="N418" s="25">
        <f t="shared" si="106"/>
        <v>1021.7984130048493</v>
      </c>
      <c r="O418" s="121">
        <f t="shared" si="109"/>
        <v>1.0217713605567598</v>
      </c>
      <c r="P418" s="26">
        <f t="shared" si="107"/>
        <v>4.460788218957136</v>
      </c>
      <c r="Q418" s="120">
        <f t="shared" si="110"/>
        <v>4.4606407354349091</v>
      </c>
      <c r="R418" s="4">
        <f t="shared" si="111"/>
        <v>20.088155702071354</v>
      </c>
      <c r="S418" s="27">
        <f t="shared" si="108"/>
        <v>5.6298000000000004</v>
      </c>
      <c r="T418" s="28">
        <f t="shared" si="112"/>
        <v>21</v>
      </c>
      <c r="U418" s="29">
        <f t="shared" si="113"/>
        <v>0.13559999999999994</v>
      </c>
      <c r="V418" s="29">
        <f t="shared" si="114"/>
        <v>7.3376623376623344</v>
      </c>
      <c r="W418" s="29">
        <f t="shared" si="115"/>
        <v>3.4941249226963493</v>
      </c>
      <c r="X418" s="30">
        <f t="shared" si="116"/>
        <v>0.30977068882793457</v>
      </c>
      <c r="Y418" s="30">
        <f t="shared" si="117"/>
        <v>7.4625242263983624</v>
      </c>
      <c r="Z418" s="30">
        <f t="shared" si="118"/>
        <v>3.5535829649516009</v>
      </c>
      <c r="AA418" s="31">
        <f t="shared" si="119"/>
        <v>3.0202672363395986</v>
      </c>
      <c r="AB418" s="32">
        <f t="shared" si="120"/>
        <v>5.9458042255251531E-2</v>
      </c>
    </row>
    <row r="419" spans="1:28" s="15" customFormat="1" x14ac:dyDescent="0.2">
      <c r="A419" s="21">
        <v>263</v>
      </c>
      <c r="B419" s="22" t="s">
        <v>31</v>
      </c>
      <c r="C419" s="22" t="s">
        <v>36</v>
      </c>
      <c r="D419" s="22" t="s">
        <v>28</v>
      </c>
      <c r="E419" s="23">
        <v>43047</v>
      </c>
      <c r="F419" s="22">
        <v>24.7</v>
      </c>
      <c r="G419" s="22">
        <v>32.799999999999997</v>
      </c>
      <c r="H419" s="22">
        <v>17.522400000000001</v>
      </c>
      <c r="I419" s="24">
        <v>1.2015</v>
      </c>
      <c r="J419" s="24"/>
      <c r="K419" s="25">
        <f t="shared" si="103"/>
        <v>997.15157519625802</v>
      </c>
      <c r="L419" s="25">
        <f t="shared" si="104"/>
        <v>0.75967722943356675</v>
      </c>
      <c r="M419" s="25">
        <f t="shared" si="105"/>
        <v>-4.2073859139999999E-3</v>
      </c>
      <c r="N419" s="25">
        <f t="shared" si="106"/>
        <v>1021.7984130048493</v>
      </c>
      <c r="O419" s="121">
        <f t="shared" si="109"/>
        <v>1.0217713605567598</v>
      </c>
      <c r="P419" s="26">
        <f t="shared" si="107"/>
        <v>2.7019747152031655</v>
      </c>
      <c r="Q419" s="120">
        <f t="shared" si="110"/>
        <v>2.7018853819444661</v>
      </c>
      <c r="R419" s="4">
        <f t="shared" si="111"/>
        <v>20.088155702071354</v>
      </c>
      <c r="S419" s="27">
        <f t="shared" si="108"/>
        <v>1.3282499999999997</v>
      </c>
      <c r="T419" s="28">
        <f t="shared" si="112"/>
        <v>21</v>
      </c>
      <c r="U419" s="29">
        <f t="shared" si="113"/>
        <v>0.12250000000000005</v>
      </c>
      <c r="V419" s="29">
        <f t="shared" si="114"/>
        <v>11.353104726598708</v>
      </c>
      <c r="W419" s="29">
        <f t="shared" si="115"/>
        <v>5.4062403459993851</v>
      </c>
      <c r="X419" s="30">
        <f t="shared" si="116"/>
        <v>0.27830160102058521</v>
      </c>
      <c r="Y419" s="30">
        <f t="shared" si="117"/>
        <v>11.482637629309453</v>
      </c>
      <c r="Z419" s="30">
        <f t="shared" si="118"/>
        <v>5.4679226806235484</v>
      </c>
      <c r="AA419" s="31">
        <f t="shared" si="119"/>
        <v>20.248215724150413</v>
      </c>
      <c r="AB419" s="32">
        <f t="shared" si="120"/>
        <v>6.1682334624163282E-2</v>
      </c>
    </row>
    <row r="420" spans="1:28" s="15" customFormat="1" x14ac:dyDescent="0.2">
      <c r="A420" s="21">
        <v>269</v>
      </c>
      <c r="B420" s="22" t="s">
        <v>31</v>
      </c>
      <c r="C420" s="22" t="s">
        <v>36</v>
      </c>
      <c r="D420" s="22" t="s">
        <v>28</v>
      </c>
      <c r="E420" s="23">
        <v>43047</v>
      </c>
      <c r="F420" s="22">
        <v>24.7</v>
      </c>
      <c r="G420" s="22">
        <v>32.799999999999997</v>
      </c>
      <c r="H420" s="22">
        <v>17.522400000000001</v>
      </c>
      <c r="I420" s="24">
        <v>5.1535000000000002</v>
      </c>
      <c r="J420" s="24"/>
      <c r="K420" s="25">
        <f t="shared" si="103"/>
        <v>997.15157519625802</v>
      </c>
      <c r="L420" s="25">
        <f t="shared" si="104"/>
        <v>0.75967722943356675</v>
      </c>
      <c r="M420" s="25">
        <f t="shared" si="105"/>
        <v>-4.2073859139999999E-3</v>
      </c>
      <c r="N420" s="25">
        <f t="shared" si="106"/>
        <v>1021.7984130048493</v>
      </c>
      <c r="O420" s="121">
        <f t="shared" si="109"/>
        <v>1.0217713605567598</v>
      </c>
      <c r="P420" s="26">
        <f t="shared" si="107"/>
        <v>11.5893688679147</v>
      </c>
      <c r="Q420" s="120">
        <f t="shared" si="110"/>
        <v>11.588985697753481</v>
      </c>
      <c r="R420" s="4">
        <f t="shared" si="111"/>
        <v>20.088155702071354</v>
      </c>
      <c r="S420" s="27">
        <f t="shared" si="108"/>
        <v>23.064250000000001</v>
      </c>
      <c r="T420" s="28">
        <f t="shared" si="112"/>
        <v>21</v>
      </c>
      <c r="U420" s="29">
        <f t="shared" si="113"/>
        <v>0.28049999999999997</v>
      </c>
      <c r="V420" s="29">
        <f t="shared" si="114"/>
        <v>5.7562076749435658</v>
      </c>
      <c r="W420" s="29">
        <f t="shared" si="115"/>
        <v>2.74105127378265</v>
      </c>
      <c r="X420" s="30">
        <f t="shared" si="116"/>
        <v>0.64353097596686482</v>
      </c>
      <c r="Y420" s="30">
        <f t="shared" si="117"/>
        <v>5.8792299166084856</v>
      </c>
      <c r="Z420" s="30">
        <f t="shared" si="118"/>
        <v>2.7996332936230885</v>
      </c>
      <c r="AA420" s="31">
        <f t="shared" si="119"/>
        <v>1.4238938823454836</v>
      </c>
      <c r="AB420" s="32">
        <f t="shared" si="120"/>
        <v>5.8582019840438537E-2</v>
      </c>
    </row>
    <row r="421" spans="1:28" s="15" customFormat="1" x14ac:dyDescent="0.2">
      <c r="A421" s="21">
        <v>101</v>
      </c>
      <c r="B421" s="22" t="s">
        <v>32</v>
      </c>
      <c r="C421" s="22" t="s">
        <v>36</v>
      </c>
      <c r="D421" s="22" t="s">
        <v>28</v>
      </c>
      <c r="E421" s="23">
        <v>43047</v>
      </c>
      <c r="F421" s="22">
        <v>24.7</v>
      </c>
      <c r="G421" s="22">
        <v>32.799999999999997</v>
      </c>
      <c r="H421" s="22">
        <v>17.522400000000001</v>
      </c>
      <c r="I421" s="24">
        <v>3.6293000000000002</v>
      </c>
      <c r="J421" s="24"/>
      <c r="K421" s="25">
        <f t="shared" si="103"/>
        <v>997.15157519625802</v>
      </c>
      <c r="L421" s="25">
        <f t="shared" si="104"/>
        <v>0.75967722943356675</v>
      </c>
      <c r="M421" s="25">
        <f t="shared" si="105"/>
        <v>-4.2073859139999999E-3</v>
      </c>
      <c r="N421" s="25">
        <f t="shared" si="106"/>
        <v>1021.7984130048493</v>
      </c>
      <c r="O421" s="121">
        <f t="shared" si="109"/>
        <v>1.0217713605567598</v>
      </c>
      <c r="P421" s="26">
        <f t="shared" si="107"/>
        <v>8.1616952425192242</v>
      </c>
      <c r="Q421" s="120">
        <f t="shared" si="110"/>
        <v>8.1614253988273422</v>
      </c>
      <c r="R421" s="4">
        <f t="shared" si="111"/>
        <v>20.088155702071354</v>
      </c>
      <c r="S421" s="27">
        <f t="shared" si="108"/>
        <v>14.681149999999999</v>
      </c>
      <c r="T421" s="28">
        <f t="shared" si="112"/>
        <v>21</v>
      </c>
      <c r="U421" s="29">
        <f t="shared" si="113"/>
        <v>0.21430000000000016</v>
      </c>
      <c r="V421" s="29">
        <f t="shared" si="114"/>
        <v>6.275256222547589</v>
      </c>
      <c r="W421" s="29">
        <f t="shared" si="115"/>
        <v>2.9882172488321852</v>
      </c>
      <c r="X421" s="30">
        <f t="shared" si="116"/>
        <v>0.49084845388760989</v>
      </c>
      <c r="Y421" s="30">
        <f t="shared" si="117"/>
        <v>6.3988822539782637</v>
      </c>
      <c r="Z421" s="30">
        <f t="shared" si="118"/>
        <v>3.0470867876086967</v>
      </c>
      <c r="AA421" s="31">
        <f t="shared" si="119"/>
        <v>1.7310672763865949</v>
      </c>
      <c r="AB421" s="32">
        <f t="shared" si="120"/>
        <v>5.8869538776511465E-2</v>
      </c>
    </row>
    <row r="422" spans="1:28" s="15" customFormat="1" x14ac:dyDescent="0.2">
      <c r="A422" s="21">
        <v>107</v>
      </c>
      <c r="B422" s="22" t="s">
        <v>32</v>
      </c>
      <c r="C422" s="22" t="s">
        <v>36</v>
      </c>
      <c r="D422" s="22" t="s">
        <v>28</v>
      </c>
      <c r="E422" s="23">
        <v>43047</v>
      </c>
      <c r="F422" s="22">
        <v>24.7</v>
      </c>
      <c r="G422" s="22">
        <v>32.799999999999997</v>
      </c>
      <c r="H422" s="22">
        <v>17.522400000000001</v>
      </c>
      <c r="I422" s="24">
        <v>3.1061000000000001</v>
      </c>
      <c r="J422" s="24"/>
      <c r="K422" s="25">
        <f t="shared" si="103"/>
        <v>997.15157519625802</v>
      </c>
      <c r="L422" s="25">
        <f t="shared" si="104"/>
        <v>0.75967722943356675</v>
      </c>
      <c r="M422" s="25">
        <f t="shared" si="105"/>
        <v>-4.2073859139999999E-3</v>
      </c>
      <c r="N422" s="25">
        <f t="shared" si="106"/>
        <v>1021.7984130048493</v>
      </c>
      <c r="O422" s="121">
        <f t="shared" si="109"/>
        <v>1.0217713605567598</v>
      </c>
      <c r="P422" s="26">
        <f t="shared" si="107"/>
        <v>6.9851050044881831</v>
      </c>
      <c r="Q422" s="120">
        <f t="shared" si="110"/>
        <v>6.9848740614712499</v>
      </c>
      <c r="R422" s="4">
        <f t="shared" si="111"/>
        <v>20.088155702071354</v>
      </c>
      <c r="S422" s="27">
        <f t="shared" si="108"/>
        <v>11.803549999999998</v>
      </c>
      <c r="T422" s="28">
        <f t="shared" si="112"/>
        <v>21</v>
      </c>
      <c r="U422" s="29">
        <f t="shared" si="113"/>
        <v>0.13710000000000022</v>
      </c>
      <c r="V422" s="29">
        <f t="shared" si="114"/>
        <v>4.6177164028292434</v>
      </c>
      <c r="W422" s="29">
        <f t="shared" si="115"/>
        <v>2.1989125727758303</v>
      </c>
      <c r="X422" s="30">
        <f t="shared" si="116"/>
        <v>0.31607305267346497</v>
      </c>
      <c r="Y422" s="30">
        <f t="shared" si="117"/>
        <v>4.7394142801708723</v>
      </c>
      <c r="Z422" s="30">
        <f t="shared" si="118"/>
        <v>2.2568639429385104</v>
      </c>
      <c r="AA422" s="31">
        <f t="shared" si="119"/>
        <v>1.3621519296217457</v>
      </c>
      <c r="AB422" s="32">
        <f t="shared" si="120"/>
        <v>5.7951370162680149E-2</v>
      </c>
    </row>
    <row r="423" spans="1:28" s="15" customFormat="1" x14ac:dyDescent="0.2">
      <c r="A423" s="21">
        <v>300</v>
      </c>
      <c r="B423" s="22" t="s">
        <v>32</v>
      </c>
      <c r="C423" s="22" t="s">
        <v>36</v>
      </c>
      <c r="D423" s="22" t="s">
        <v>28</v>
      </c>
      <c r="E423" s="23">
        <v>43047</v>
      </c>
      <c r="F423" s="22">
        <v>24.7</v>
      </c>
      <c r="G423" s="22">
        <v>32.799999999999997</v>
      </c>
      <c r="H423" s="22">
        <v>17.522400000000001</v>
      </c>
      <c r="I423" s="24">
        <v>1.0310999999999999</v>
      </c>
      <c r="J423" s="24"/>
      <c r="K423" s="25">
        <f t="shared" si="103"/>
        <v>997.15157519625802</v>
      </c>
      <c r="L423" s="25">
        <f t="shared" si="104"/>
        <v>0.75967722943356675</v>
      </c>
      <c r="M423" s="25">
        <f t="shared" si="105"/>
        <v>-4.2073859139999999E-3</v>
      </c>
      <c r="N423" s="25">
        <f t="shared" si="106"/>
        <v>1021.7984130048493</v>
      </c>
      <c r="O423" s="121">
        <f t="shared" si="109"/>
        <v>1.0217713605567598</v>
      </c>
      <c r="P423" s="26">
        <f t="shared" si="107"/>
        <v>2.3187733074040646</v>
      </c>
      <c r="Q423" s="120">
        <f t="shared" si="110"/>
        <v>2.3186966436312431</v>
      </c>
      <c r="R423" s="4">
        <f t="shared" si="111"/>
        <v>20.088155702071354</v>
      </c>
      <c r="S423" s="27">
        <f t="shared" si="108"/>
        <v>0.39104999999999901</v>
      </c>
      <c r="T423" s="28">
        <f t="shared" si="112"/>
        <v>21</v>
      </c>
      <c r="U423" s="29">
        <f t="shared" si="113"/>
        <v>6.1099999999999932E-2</v>
      </c>
      <c r="V423" s="29">
        <f t="shared" si="114"/>
        <v>6.2989690721649421</v>
      </c>
      <c r="W423" s="29">
        <f t="shared" si="115"/>
        <v>2.9995090819833057</v>
      </c>
      <c r="X423" s="30">
        <f t="shared" si="116"/>
        <v>0.13993834840767638</v>
      </c>
      <c r="Y423" s="30">
        <f t="shared" si="117"/>
        <v>6.4226226878668484</v>
      </c>
      <c r="Z423" s="30">
        <f t="shared" si="118"/>
        <v>3.0583917561270706</v>
      </c>
      <c r="AA423" s="31">
        <f t="shared" si="119"/>
        <v>121.15874321011005</v>
      </c>
      <c r="AB423" s="32">
        <f t="shared" si="120"/>
        <v>5.8882674143764913E-2</v>
      </c>
    </row>
    <row r="424" spans="1:28" s="15" customFormat="1" x14ac:dyDescent="0.2">
      <c r="A424" s="21">
        <v>145</v>
      </c>
      <c r="B424" s="22" t="s">
        <v>33</v>
      </c>
      <c r="C424" s="22" t="s">
        <v>36</v>
      </c>
      <c r="D424" s="22" t="s">
        <v>28</v>
      </c>
      <c r="E424" s="23">
        <v>43047</v>
      </c>
      <c r="F424" s="22">
        <v>24.7</v>
      </c>
      <c r="G424" s="22">
        <v>32.799999999999997</v>
      </c>
      <c r="H424" s="22">
        <v>17.522400000000001</v>
      </c>
      <c r="I424" s="24">
        <v>1.6860999999999999</v>
      </c>
      <c r="J424" s="24"/>
      <c r="K424" s="25">
        <f t="shared" si="103"/>
        <v>997.15157519625802</v>
      </c>
      <c r="L424" s="25">
        <f t="shared" si="104"/>
        <v>0.75967722943356675</v>
      </c>
      <c r="M424" s="25">
        <f t="shared" si="105"/>
        <v>-4.2073859139999999E-3</v>
      </c>
      <c r="N424" s="25">
        <f t="shared" si="106"/>
        <v>1021.7984130048493</v>
      </c>
      <c r="O424" s="121">
        <f t="shared" si="109"/>
        <v>1.0217713605567598</v>
      </c>
      <c r="P424" s="26">
        <f t="shared" si="107"/>
        <v>3.7917599394956776</v>
      </c>
      <c r="Q424" s="120">
        <f t="shared" si="110"/>
        <v>3.791634575527727</v>
      </c>
      <c r="R424" s="4">
        <f t="shared" si="111"/>
        <v>20.088155702071354</v>
      </c>
      <c r="S424" s="27">
        <f t="shared" si="108"/>
        <v>3.9935499999999999</v>
      </c>
      <c r="T424" s="28">
        <f t="shared" si="112"/>
        <v>21</v>
      </c>
      <c r="U424" s="29">
        <f t="shared" si="113"/>
        <v>9.9099999999999966E-2</v>
      </c>
      <c r="V424" s="29">
        <f t="shared" si="114"/>
        <v>6.2444864524259591</v>
      </c>
      <c r="W424" s="29">
        <f t="shared" si="115"/>
        <v>2.9735649773456951</v>
      </c>
      <c r="X424" s="30">
        <f t="shared" si="116"/>
        <v>0.22700624884900922</v>
      </c>
      <c r="Y424" s="30">
        <f t="shared" si="117"/>
        <v>6.3680766905336696</v>
      </c>
      <c r="Z424" s="30">
        <f t="shared" si="118"/>
        <v>3.0324174716826997</v>
      </c>
      <c r="AA424" s="31">
        <f t="shared" si="119"/>
        <v>3.1346444465020569</v>
      </c>
      <c r="AB424" s="32">
        <f t="shared" si="120"/>
        <v>5.8852494337004568E-2</v>
      </c>
    </row>
    <row r="425" spans="1:28" s="15" customFormat="1" x14ac:dyDescent="0.2">
      <c r="A425" s="21">
        <v>179</v>
      </c>
      <c r="B425" s="22" t="s">
        <v>26</v>
      </c>
      <c r="C425" s="22" t="s">
        <v>27</v>
      </c>
      <c r="D425" s="22" t="s">
        <v>37</v>
      </c>
      <c r="E425" s="23">
        <v>43047</v>
      </c>
      <c r="F425" s="22">
        <v>24.3</v>
      </c>
      <c r="G425" s="22">
        <v>32.700000000000003</v>
      </c>
      <c r="H425" s="22">
        <v>17.517600000000002</v>
      </c>
      <c r="I425" s="24">
        <v>4.4389000000000003</v>
      </c>
      <c r="J425" s="24"/>
      <c r="K425" s="25">
        <f t="shared" si="103"/>
        <v>997.25217771670884</v>
      </c>
      <c r="L425" s="25">
        <f t="shared" si="104"/>
        <v>0.76028272301154676</v>
      </c>
      <c r="M425" s="25">
        <f t="shared" si="105"/>
        <v>-4.2158637539999998E-3</v>
      </c>
      <c r="N425" s="25">
        <f t="shared" si="106"/>
        <v>1021.8417092718141</v>
      </c>
      <c r="O425" s="121">
        <f t="shared" si="109"/>
        <v>1.0218146240145007</v>
      </c>
      <c r="P425" s="26">
        <f t="shared" si="107"/>
        <v>9.9828799543552975</v>
      </c>
      <c r="Q425" s="120">
        <f t="shared" si="110"/>
        <v>9.9825494805039803</v>
      </c>
      <c r="R425" s="4">
        <f t="shared" si="111"/>
        <v>20.08277745522107</v>
      </c>
      <c r="S425" s="27">
        <f t="shared" si="108"/>
        <v>19.133949999999999</v>
      </c>
      <c r="T425" s="28">
        <f t="shared" si="112"/>
        <v>21</v>
      </c>
      <c r="U425" s="29">
        <f t="shared" si="113"/>
        <v>0.19790000000000063</v>
      </c>
      <c r="V425" s="29">
        <f t="shared" si="114"/>
        <v>4.6663522754067595</v>
      </c>
      <c r="W425" s="29">
        <f t="shared" si="115"/>
        <v>2.2220725120984564</v>
      </c>
      <c r="X425" s="30">
        <f t="shared" si="116"/>
        <v>0.45494288138740302</v>
      </c>
      <c r="Y425" s="30">
        <f t="shared" si="117"/>
        <v>4.774830877904729</v>
      </c>
      <c r="Z425" s="30">
        <f t="shared" si="118"/>
        <v>2.2737289894784425</v>
      </c>
      <c r="AA425" s="31">
        <f t="shared" si="119"/>
        <v>1.2005179536578916</v>
      </c>
      <c r="AB425" s="32">
        <f t="shared" si="120"/>
        <v>5.1656477379986132E-2</v>
      </c>
    </row>
    <row r="426" spans="1:28" s="15" customFormat="1" x14ac:dyDescent="0.2">
      <c r="A426" s="21">
        <v>186</v>
      </c>
      <c r="B426" s="22" t="s">
        <v>26</v>
      </c>
      <c r="C426" s="22" t="s">
        <v>27</v>
      </c>
      <c r="D426" s="22" t="s">
        <v>37</v>
      </c>
      <c r="E426" s="23">
        <v>43047</v>
      </c>
      <c r="F426" s="22">
        <v>24.3</v>
      </c>
      <c r="G426" s="22">
        <v>32.700000000000003</v>
      </c>
      <c r="H426" s="22">
        <v>17.517600000000002</v>
      </c>
      <c r="I426" s="24">
        <v>3.1764999999999999</v>
      </c>
      <c r="J426" s="24"/>
      <c r="K426" s="25">
        <f t="shared" si="103"/>
        <v>997.25217771670884</v>
      </c>
      <c r="L426" s="25">
        <f t="shared" si="104"/>
        <v>0.76028272301154676</v>
      </c>
      <c r="M426" s="25">
        <f t="shared" si="105"/>
        <v>-4.2158637539999998E-3</v>
      </c>
      <c r="N426" s="25">
        <f t="shared" si="106"/>
        <v>1021.8417092718141</v>
      </c>
      <c r="O426" s="121">
        <f t="shared" si="109"/>
        <v>1.0218146240145007</v>
      </c>
      <c r="P426" s="26">
        <f t="shared" si="107"/>
        <v>7.1438009811010827</v>
      </c>
      <c r="Q426" s="120">
        <f t="shared" si="110"/>
        <v>7.1435644922888306</v>
      </c>
      <c r="R426" s="4">
        <f t="shared" si="111"/>
        <v>20.08277745522107</v>
      </c>
      <c r="S426" s="27">
        <f t="shared" si="108"/>
        <v>12.190749999999998</v>
      </c>
      <c r="T426" s="28">
        <f t="shared" ref="T426:T457" si="121">E426-E306</f>
        <v>21</v>
      </c>
      <c r="U426" s="29">
        <f t="shared" ref="U426:U457" si="122">I426-I306</f>
        <v>0.13949999999999996</v>
      </c>
      <c r="V426" s="29">
        <f t="shared" ref="V426:V457" si="123">(U426/I306)*100</f>
        <v>4.5933486993743813</v>
      </c>
      <c r="W426" s="29">
        <f t="shared" ref="W426:W457" si="124">(U426/T426)/I306*1000</f>
        <v>2.1873089044639911</v>
      </c>
      <c r="X426" s="30">
        <f t="shared" ref="X426:X457" si="125">P426-P306</f>
        <v>0.32080053530917052</v>
      </c>
      <c r="Y426" s="30">
        <f t="shared" ref="Y426:Y457" si="126">(X426/P306)*100</f>
        <v>4.7017516392956464</v>
      </c>
      <c r="Z426" s="30">
        <f t="shared" ref="Z426:Z457" si="127">1000*(X426/T426)/P306</f>
        <v>2.2389293520455462</v>
      </c>
      <c r="AA426" s="31">
        <f t="shared" ref="AA426:AA457" si="128">1000*(X426/T426)/S306</f>
        <v>1.3372623072703953</v>
      </c>
      <c r="AB426" s="32">
        <f t="shared" ref="AB426:AB457" si="129">Z426-W426</f>
        <v>5.1620447581555151E-2</v>
      </c>
    </row>
    <row r="427" spans="1:28" s="15" customFormat="1" x14ac:dyDescent="0.2">
      <c r="A427" s="21">
        <v>277</v>
      </c>
      <c r="B427" s="22" t="s">
        <v>26</v>
      </c>
      <c r="C427" s="22" t="s">
        <v>27</v>
      </c>
      <c r="D427" s="22" t="s">
        <v>37</v>
      </c>
      <c r="E427" s="23">
        <v>43047</v>
      </c>
      <c r="F427" s="22">
        <v>24.3</v>
      </c>
      <c r="G427" s="22">
        <v>32.700000000000003</v>
      </c>
      <c r="H427" s="22">
        <v>17.517600000000002</v>
      </c>
      <c r="I427" s="24">
        <v>3.9456000000000002</v>
      </c>
      <c r="J427" s="24"/>
      <c r="K427" s="25">
        <f t="shared" si="103"/>
        <v>997.25217771670884</v>
      </c>
      <c r="L427" s="25">
        <f t="shared" si="104"/>
        <v>0.76028272301154676</v>
      </c>
      <c r="M427" s="25">
        <f t="shared" si="105"/>
        <v>-4.2158637539999998E-3</v>
      </c>
      <c r="N427" s="25">
        <f t="shared" si="106"/>
        <v>1021.8417092718141</v>
      </c>
      <c r="O427" s="121">
        <f t="shared" si="109"/>
        <v>1.0218146240145007</v>
      </c>
      <c r="P427" s="26">
        <f t="shared" si="107"/>
        <v>8.8734711635549939</v>
      </c>
      <c r="Q427" s="120">
        <f t="shared" si="110"/>
        <v>8.8731774156382226</v>
      </c>
      <c r="R427" s="4">
        <f t="shared" si="111"/>
        <v>20.08277745522107</v>
      </c>
      <c r="S427" s="27">
        <f t="shared" si="108"/>
        <v>16.4208</v>
      </c>
      <c r="T427" s="28">
        <f t="shared" si="121"/>
        <v>21</v>
      </c>
      <c r="U427" s="29">
        <f t="shared" si="122"/>
        <v>0.13960000000000017</v>
      </c>
      <c r="V427" s="29">
        <f t="shared" si="123"/>
        <v>3.6678928008407823</v>
      </c>
      <c r="W427" s="29">
        <f t="shared" si="124"/>
        <v>1.7466156194479916</v>
      </c>
      <c r="X427" s="30">
        <f t="shared" si="125"/>
        <v>0.32281601153523098</v>
      </c>
      <c r="Y427" s="30">
        <f t="shared" si="126"/>
        <v>3.77533657709232</v>
      </c>
      <c r="Z427" s="30">
        <f t="shared" si="127"/>
        <v>1.7977793224249139</v>
      </c>
      <c r="AA427" s="31">
        <f t="shared" si="128"/>
        <v>0.98206037344197217</v>
      </c>
      <c r="AB427" s="32">
        <f t="shared" si="129"/>
        <v>5.1163702976922298E-2</v>
      </c>
    </row>
    <row r="428" spans="1:28" s="15" customFormat="1" x14ac:dyDescent="0.2">
      <c r="A428" s="21">
        <v>284</v>
      </c>
      <c r="B428" s="22" t="s">
        <v>26</v>
      </c>
      <c r="C428" s="22" t="s">
        <v>27</v>
      </c>
      <c r="D428" s="22" t="s">
        <v>37</v>
      </c>
      <c r="E428" s="23">
        <v>43047</v>
      </c>
      <c r="F428" s="22">
        <v>24.3</v>
      </c>
      <c r="G428" s="22">
        <v>32.700000000000003</v>
      </c>
      <c r="H428" s="22">
        <v>17.517600000000002</v>
      </c>
      <c r="I428" s="24">
        <v>4.0430000000000001</v>
      </c>
      <c r="J428" s="24"/>
      <c r="K428" s="25">
        <f t="shared" si="103"/>
        <v>997.25217771670884</v>
      </c>
      <c r="L428" s="25">
        <f t="shared" si="104"/>
        <v>0.76028272301154676</v>
      </c>
      <c r="M428" s="25">
        <f t="shared" si="105"/>
        <v>-4.2158637539999998E-3</v>
      </c>
      <c r="N428" s="25">
        <f t="shared" si="106"/>
        <v>1021.8417092718141</v>
      </c>
      <c r="O428" s="121">
        <f t="shared" si="109"/>
        <v>1.0218146240145007</v>
      </c>
      <c r="P428" s="26">
        <f t="shared" si="107"/>
        <v>9.0925192402303416</v>
      </c>
      <c r="Q428" s="120">
        <f t="shared" si="110"/>
        <v>9.0922182409330219</v>
      </c>
      <c r="R428" s="4">
        <f t="shared" si="111"/>
        <v>20.08277745522107</v>
      </c>
      <c r="S428" s="27">
        <f t="shared" si="108"/>
        <v>16.956499999999998</v>
      </c>
      <c r="T428" s="28">
        <f t="shared" si="121"/>
        <v>21</v>
      </c>
      <c r="U428" s="29">
        <f t="shared" si="122"/>
        <v>0.16800000000000015</v>
      </c>
      <c r="V428" s="29">
        <f t="shared" si="123"/>
        <v>4.3354838709677459</v>
      </c>
      <c r="W428" s="29">
        <f t="shared" si="124"/>
        <v>2.0645161290322598</v>
      </c>
      <c r="X428" s="30">
        <f t="shared" si="125"/>
        <v>0.38684695592225538</v>
      </c>
      <c r="Y428" s="30">
        <f t="shared" si="126"/>
        <v>4.4436195538803398</v>
      </c>
      <c r="Z428" s="30">
        <f t="shared" si="127"/>
        <v>2.1160093113715903</v>
      </c>
      <c r="AA428" s="31">
        <f t="shared" si="128"/>
        <v>1.1489963271695305</v>
      </c>
      <c r="AB428" s="32">
        <f t="shared" si="129"/>
        <v>5.1493182339330534E-2</v>
      </c>
    </row>
    <row r="429" spans="1:28" s="15" customFormat="1" x14ac:dyDescent="0.2">
      <c r="A429" s="21">
        <v>290</v>
      </c>
      <c r="B429" s="22" t="s">
        <v>26</v>
      </c>
      <c r="C429" s="22" t="s">
        <v>27</v>
      </c>
      <c r="D429" s="22" t="s">
        <v>37</v>
      </c>
      <c r="E429" s="23">
        <v>43047</v>
      </c>
      <c r="F429" s="22">
        <v>24.3</v>
      </c>
      <c r="G429" s="22">
        <v>32.700000000000003</v>
      </c>
      <c r="H429" s="22">
        <v>17.517600000000002</v>
      </c>
      <c r="I429" s="24">
        <v>5.2309000000000001</v>
      </c>
      <c r="J429" s="24"/>
      <c r="K429" s="25">
        <f t="shared" si="103"/>
        <v>997.25217771670884</v>
      </c>
      <c r="L429" s="25">
        <f t="shared" si="104"/>
        <v>0.76028272301154676</v>
      </c>
      <c r="M429" s="25">
        <f t="shared" si="105"/>
        <v>-4.2158637539999998E-3</v>
      </c>
      <c r="N429" s="25">
        <f t="shared" si="106"/>
        <v>1021.8417092718141</v>
      </c>
      <c r="O429" s="121">
        <f t="shared" si="109"/>
        <v>1.0218146240145007</v>
      </c>
      <c r="P429" s="26">
        <f t="shared" si="107"/>
        <v>11.764051173317066</v>
      </c>
      <c r="Q429" s="120">
        <f t="shared" si="110"/>
        <v>11.763661735467856</v>
      </c>
      <c r="R429" s="4">
        <f t="shared" si="111"/>
        <v>20.08277745522107</v>
      </c>
      <c r="S429" s="27">
        <f t="shared" si="108"/>
        <v>23.48995</v>
      </c>
      <c r="T429" s="28">
        <f t="shared" si="121"/>
        <v>21</v>
      </c>
      <c r="U429" s="29">
        <f t="shared" si="122"/>
        <v>0.2049000000000003</v>
      </c>
      <c r="V429" s="29">
        <f t="shared" si="123"/>
        <v>4.0768006366892218</v>
      </c>
      <c r="W429" s="29">
        <f t="shared" si="124"/>
        <v>1.9413336365186773</v>
      </c>
      <c r="X429" s="30">
        <f t="shared" si="125"/>
        <v>0.47251339243127433</v>
      </c>
      <c r="Y429" s="30">
        <f t="shared" si="126"/>
        <v>4.1846682143785632</v>
      </c>
      <c r="Z429" s="30">
        <f t="shared" si="127"/>
        <v>1.992699149704078</v>
      </c>
      <c r="AA429" s="31">
        <f t="shared" si="128"/>
        <v>1.006154707991888</v>
      </c>
      <c r="AB429" s="32">
        <f t="shared" si="129"/>
        <v>5.1365513185400724E-2</v>
      </c>
    </row>
    <row r="430" spans="1:28" s="15" customFormat="1" x14ac:dyDescent="0.2">
      <c r="A430" s="21">
        <v>119</v>
      </c>
      <c r="B430" s="22" t="s">
        <v>29</v>
      </c>
      <c r="C430" s="22" t="s">
        <v>27</v>
      </c>
      <c r="D430" s="22" t="s">
        <v>37</v>
      </c>
      <c r="E430" s="23">
        <v>43047</v>
      </c>
      <c r="F430" s="22">
        <v>24.3</v>
      </c>
      <c r="G430" s="22">
        <v>32.700000000000003</v>
      </c>
      <c r="H430" s="22">
        <v>17.517600000000002</v>
      </c>
      <c r="I430" s="24">
        <v>3.5680000000000001</v>
      </c>
      <c r="J430" s="24"/>
      <c r="K430" s="25">
        <f t="shared" si="103"/>
        <v>997.25217771670884</v>
      </c>
      <c r="L430" s="25">
        <f t="shared" si="104"/>
        <v>0.76028272301154676</v>
      </c>
      <c r="M430" s="25">
        <f t="shared" si="105"/>
        <v>-4.2158637539999998E-3</v>
      </c>
      <c r="N430" s="25">
        <f t="shared" si="106"/>
        <v>1021.8417092718141</v>
      </c>
      <c r="O430" s="121">
        <f t="shared" si="109"/>
        <v>1.0218146240145007</v>
      </c>
      <c r="P430" s="26">
        <f t="shared" si="107"/>
        <v>8.0242662995651397</v>
      </c>
      <c r="Q430" s="120">
        <f t="shared" si="110"/>
        <v>8.0240006637766559</v>
      </c>
      <c r="R430" s="4">
        <f t="shared" si="111"/>
        <v>20.08277745522107</v>
      </c>
      <c r="S430" s="27">
        <f t="shared" si="108"/>
        <v>14.343999999999998</v>
      </c>
      <c r="T430" s="28">
        <f t="shared" si="121"/>
        <v>21</v>
      </c>
      <c r="U430" s="29">
        <f t="shared" si="122"/>
        <v>8.0000000000000071E-2</v>
      </c>
      <c r="V430" s="29">
        <f t="shared" si="123"/>
        <v>2.2935779816513784</v>
      </c>
      <c r="W430" s="29">
        <f t="shared" si="124"/>
        <v>1.0921799912625612</v>
      </c>
      <c r="X430" s="30">
        <f t="shared" si="125"/>
        <v>0.18803793113504774</v>
      </c>
      <c r="Y430" s="30">
        <f t="shared" si="126"/>
        <v>2.3995973865769202</v>
      </c>
      <c r="Z430" s="30">
        <f t="shared" si="127"/>
        <v>1.1426654221794859</v>
      </c>
      <c r="AA430" s="31">
        <f t="shared" si="128"/>
        <v>0.64400080530113879</v>
      </c>
      <c r="AB430" s="32">
        <f t="shared" si="129"/>
        <v>5.0485430916924701E-2</v>
      </c>
    </row>
    <row r="431" spans="1:28" s="15" customFormat="1" x14ac:dyDescent="0.2">
      <c r="A431" s="21">
        <v>125</v>
      </c>
      <c r="B431" s="22" t="s">
        <v>29</v>
      </c>
      <c r="C431" s="22" t="s">
        <v>27</v>
      </c>
      <c r="D431" s="22" t="s">
        <v>37</v>
      </c>
      <c r="E431" s="23">
        <v>43047</v>
      </c>
      <c r="F431" s="22">
        <v>24.3</v>
      </c>
      <c r="G431" s="22">
        <v>32.700000000000003</v>
      </c>
      <c r="H431" s="22">
        <v>17.517600000000002</v>
      </c>
      <c r="I431" s="24">
        <v>3.0882000000000001</v>
      </c>
      <c r="J431" s="24"/>
      <c r="K431" s="25">
        <f t="shared" si="103"/>
        <v>997.25217771670884</v>
      </c>
      <c r="L431" s="25">
        <f t="shared" si="104"/>
        <v>0.76028272301154676</v>
      </c>
      <c r="M431" s="25">
        <f t="shared" si="105"/>
        <v>-4.2158637539999998E-3</v>
      </c>
      <c r="N431" s="25">
        <f t="shared" si="106"/>
        <v>1021.8417092718141</v>
      </c>
      <c r="O431" s="121">
        <f t="shared" si="109"/>
        <v>1.0218146240145007</v>
      </c>
      <c r="P431" s="26">
        <f t="shared" si="107"/>
        <v>6.9452183818153204</v>
      </c>
      <c r="Q431" s="120">
        <f t="shared" si="110"/>
        <v>6.9449884668932373</v>
      </c>
      <c r="R431" s="4">
        <f t="shared" si="111"/>
        <v>20.08277745522107</v>
      </c>
      <c r="S431" s="27">
        <f t="shared" si="108"/>
        <v>11.705099999999998</v>
      </c>
      <c r="T431" s="28">
        <f t="shared" si="121"/>
        <v>21</v>
      </c>
      <c r="U431" s="29">
        <f t="shared" si="122"/>
        <v>7.5200000000000156E-2</v>
      </c>
      <c r="V431" s="29">
        <f t="shared" si="123"/>
        <v>2.4958513109857337</v>
      </c>
      <c r="W431" s="29">
        <f t="shared" si="124"/>
        <v>1.1885006242789207</v>
      </c>
      <c r="X431" s="30">
        <f t="shared" si="125"/>
        <v>0.17613693855847767</v>
      </c>
      <c r="Y431" s="30">
        <f t="shared" si="126"/>
        <v>2.6020803566182535</v>
      </c>
      <c r="Z431" s="30">
        <f t="shared" si="127"/>
        <v>1.2390858841039301</v>
      </c>
      <c r="AA431" s="31">
        <f t="shared" si="128"/>
        <v>0.74281302437137775</v>
      </c>
      <c r="AB431" s="32">
        <f t="shared" si="129"/>
        <v>5.0585259825009388E-2</v>
      </c>
    </row>
    <row r="432" spans="1:28" s="15" customFormat="1" x14ac:dyDescent="0.2">
      <c r="A432" s="21">
        <v>217</v>
      </c>
      <c r="B432" s="22" t="s">
        <v>29</v>
      </c>
      <c r="C432" s="22" t="s">
        <v>27</v>
      </c>
      <c r="D432" s="22" t="s">
        <v>37</v>
      </c>
      <c r="E432" s="23">
        <v>43047</v>
      </c>
      <c r="F432" s="22">
        <v>24.1</v>
      </c>
      <c r="G432" s="22">
        <v>32.9</v>
      </c>
      <c r="H432" s="22">
        <v>17.515499999999999</v>
      </c>
      <c r="I432" s="24">
        <v>4.9466000000000001</v>
      </c>
      <c r="J432" s="24"/>
      <c r="K432" s="25">
        <f t="shared" si="103"/>
        <v>997.301901019105</v>
      </c>
      <c r="L432" s="25">
        <f t="shared" si="104"/>
        <v>0.76058970296154682</v>
      </c>
      <c r="M432" s="25">
        <f t="shared" si="105"/>
        <v>-4.2203012260000001E-3</v>
      </c>
      <c r="N432" s="25">
        <f t="shared" si="106"/>
        <v>1022.0518467275477</v>
      </c>
      <c r="O432" s="121">
        <f t="shared" si="109"/>
        <v>1.0220247455000038</v>
      </c>
      <c r="P432" s="26">
        <f t="shared" si="107"/>
        <v>11.127531694503718</v>
      </c>
      <c r="Q432" s="120">
        <f t="shared" si="110"/>
        <v>11.127163016152148</v>
      </c>
      <c r="R432" s="4">
        <f t="shared" si="111"/>
        <v>20.080974653600141</v>
      </c>
      <c r="S432" s="27">
        <f t="shared" si="108"/>
        <v>21.926299999999998</v>
      </c>
      <c r="T432" s="28">
        <f t="shared" si="121"/>
        <v>21</v>
      </c>
      <c r="U432" s="29">
        <f t="shared" si="122"/>
        <v>0.20260000000000034</v>
      </c>
      <c r="V432" s="29">
        <f t="shared" si="123"/>
        <v>4.2706576728499233</v>
      </c>
      <c r="W432" s="29">
        <f t="shared" si="124"/>
        <v>2.0336465108809154</v>
      </c>
      <c r="X432" s="30">
        <f t="shared" si="125"/>
        <v>0.46954219340499215</v>
      </c>
      <c r="Y432" s="30">
        <f t="shared" si="126"/>
        <v>4.4055419022188689</v>
      </c>
      <c r="Z432" s="30">
        <f t="shared" si="127"/>
        <v>2.0978770962946998</v>
      </c>
      <c r="AA432" s="31">
        <f t="shared" si="128"/>
        <v>1.0743394227803378</v>
      </c>
      <c r="AB432" s="32">
        <f t="shared" si="129"/>
        <v>6.4230585413784347E-2</v>
      </c>
    </row>
    <row r="433" spans="1:28" s="15" customFormat="1" x14ac:dyDescent="0.2">
      <c r="A433" s="21">
        <v>223</v>
      </c>
      <c r="B433" s="22" t="s">
        <v>29</v>
      </c>
      <c r="C433" s="22" t="s">
        <v>27</v>
      </c>
      <c r="D433" s="22" t="s">
        <v>37</v>
      </c>
      <c r="E433" s="23">
        <v>43047</v>
      </c>
      <c r="F433" s="22">
        <v>24.1</v>
      </c>
      <c r="G433" s="22">
        <v>32.9</v>
      </c>
      <c r="H433" s="22">
        <v>17.515499999999999</v>
      </c>
      <c r="I433" s="24">
        <v>3.5817000000000001</v>
      </c>
      <c r="J433" s="24"/>
      <c r="K433" s="25">
        <f t="shared" si="103"/>
        <v>997.301901019105</v>
      </c>
      <c r="L433" s="25">
        <f t="shared" si="104"/>
        <v>0.76058970296154682</v>
      </c>
      <c r="M433" s="25">
        <f t="shared" si="105"/>
        <v>-4.2203012260000001E-3</v>
      </c>
      <c r="N433" s="25">
        <f t="shared" si="106"/>
        <v>1022.0518467275477</v>
      </c>
      <c r="O433" s="121">
        <f t="shared" si="109"/>
        <v>1.0220247455000038</v>
      </c>
      <c r="P433" s="26">
        <f t="shared" si="107"/>
        <v>8.057146377350902</v>
      </c>
      <c r="Q433" s="120">
        <f t="shared" si="110"/>
        <v>8.0568794272737119</v>
      </c>
      <c r="R433" s="4">
        <f t="shared" si="111"/>
        <v>20.080974653600141</v>
      </c>
      <c r="S433" s="27">
        <f t="shared" si="108"/>
        <v>14.419349999999998</v>
      </c>
      <c r="T433" s="28">
        <f t="shared" si="121"/>
        <v>21</v>
      </c>
      <c r="U433" s="29">
        <f t="shared" si="122"/>
        <v>0.21070000000000011</v>
      </c>
      <c r="V433" s="29">
        <f t="shared" si="123"/>
        <v>6.2503708098487127</v>
      </c>
      <c r="W433" s="29">
        <f t="shared" si="124"/>
        <v>2.9763670523089107</v>
      </c>
      <c r="X433" s="30">
        <f t="shared" si="125"/>
        <v>0.48377314627927337</v>
      </c>
      <c r="Y433" s="30">
        <f t="shared" si="126"/>
        <v>6.3878159905611795</v>
      </c>
      <c r="Z433" s="30">
        <f t="shared" si="127"/>
        <v>3.0418171383624664</v>
      </c>
      <c r="AA433" s="31">
        <f t="shared" si="128"/>
        <v>1.7372509701360588</v>
      </c>
      <c r="AB433" s="32">
        <f t="shared" si="129"/>
        <v>6.5450086053555623E-2</v>
      </c>
    </row>
    <row r="434" spans="1:28" s="15" customFormat="1" x14ac:dyDescent="0.2">
      <c r="A434" s="21">
        <v>152</v>
      </c>
      <c r="B434" s="22" t="s">
        <v>30</v>
      </c>
      <c r="C434" s="22" t="s">
        <v>27</v>
      </c>
      <c r="D434" s="22" t="s">
        <v>37</v>
      </c>
      <c r="E434" s="23">
        <v>43047</v>
      </c>
      <c r="F434" s="22">
        <v>24.1</v>
      </c>
      <c r="G434" s="22">
        <v>32.9</v>
      </c>
      <c r="H434" s="22">
        <v>17.515499999999999</v>
      </c>
      <c r="I434" s="24">
        <v>4.9715999999999996</v>
      </c>
      <c r="J434" s="24"/>
      <c r="K434" s="25">
        <f t="shared" si="103"/>
        <v>997.301901019105</v>
      </c>
      <c r="L434" s="25">
        <f t="shared" si="104"/>
        <v>0.76058970296154682</v>
      </c>
      <c r="M434" s="25">
        <f t="shared" si="105"/>
        <v>-4.2203012260000001E-3</v>
      </c>
      <c r="N434" s="25">
        <f t="shared" si="106"/>
        <v>1022.0518467275477</v>
      </c>
      <c r="O434" s="121">
        <f t="shared" si="109"/>
        <v>1.0220247455000038</v>
      </c>
      <c r="P434" s="26">
        <f t="shared" si="107"/>
        <v>11.183769977842292</v>
      </c>
      <c r="Q434" s="120">
        <f t="shared" si="110"/>
        <v>11.183399436199007</v>
      </c>
      <c r="R434" s="4">
        <f t="shared" si="111"/>
        <v>20.080974653600141</v>
      </c>
      <c r="S434" s="27">
        <f t="shared" si="108"/>
        <v>22.063799999999997</v>
      </c>
      <c r="T434" s="28">
        <f t="shared" si="121"/>
        <v>21</v>
      </c>
      <c r="U434" s="29">
        <f t="shared" si="122"/>
        <v>0.31259999999999977</v>
      </c>
      <c r="V434" s="29">
        <f t="shared" si="123"/>
        <v>6.7095943335479662</v>
      </c>
      <c r="W434" s="29">
        <f t="shared" si="124"/>
        <v>3.1950449207371272</v>
      </c>
      <c r="X434" s="30">
        <f t="shared" si="125"/>
        <v>0.71674361072193804</v>
      </c>
      <c r="Y434" s="30">
        <f t="shared" si="126"/>
        <v>6.8476335645185307</v>
      </c>
      <c r="Z434" s="30">
        <f t="shared" si="127"/>
        <v>3.2607778878659675</v>
      </c>
      <c r="AA434" s="31">
        <f t="shared" si="128"/>
        <v>1.6776351411740817</v>
      </c>
      <c r="AB434" s="32">
        <f t="shared" si="129"/>
        <v>6.5732967128840247E-2</v>
      </c>
    </row>
    <row r="435" spans="1:28" s="15" customFormat="1" x14ac:dyDescent="0.2">
      <c r="A435" s="21">
        <v>160</v>
      </c>
      <c r="B435" s="22" t="s">
        <v>30</v>
      </c>
      <c r="C435" s="22" t="s">
        <v>27</v>
      </c>
      <c r="D435" s="22" t="s">
        <v>37</v>
      </c>
      <c r="E435" s="23">
        <v>43047</v>
      </c>
      <c r="F435" s="22">
        <v>24.1</v>
      </c>
      <c r="G435" s="22">
        <v>32.9</v>
      </c>
      <c r="H435" s="22">
        <v>17.515499999999999</v>
      </c>
      <c r="I435" s="24">
        <v>3.9836999999999998</v>
      </c>
      <c r="J435" s="24"/>
      <c r="K435" s="25">
        <f t="shared" si="103"/>
        <v>997.301901019105</v>
      </c>
      <c r="L435" s="25">
        <f t="shared" si="104"/>
        <v>0.76058970296154682</v>
      </c>
      <c r="M435" s="25">
        <f t="shared" si="105"/>
        <v>-4.2203012260000001E-3</v>
      </c>
      <c r="N435" s="25">
        <f t="shared" si="106"/>
        <v>1022.0518467275477</v>
      </c>
      <c r="O435" s="121">
        <f t="shared" si="109"/>
        <v>1.0220247455000038</v>
      </c>
      <c r="P435" s="26">
        <f t="shared" si="107"/>
        <v>8.9614579734351807</v>
      </c>
      <c r="Q435" s="120">
        <f t="shared" si="110"/>
        <v>8.9611610616272408</v>
      </c>
      <c r="R435" s="4">
        <f t="shared" si="111"/>
        <v>20.080974653600141</v>
      </c>
      <c r="S435" s="27">
        <f t="shared" si="108"/>
        <v>16.630349999999996</v>
      </c>
      <c r="T435" s="28">
        <f t="shared" si="121"/>
        <v>21</v>
      </c>
      <c r="U435" s="29">
        <f t="shared" si="122"/>
        <v>0.2416999999999998</v>
      </c>
      <c r="V435" s="29">
        <f t="shared" si="123"/>
        <v>6.4591127739176857</v>
      </c>
      <c r="W435" s="29">
        <f t="shared" si="124"/>
        <v>3.0757679875798498</v>
      </c>
      <c r="X435" s="30">
        <f t="shared" si="125"/>
        <v>0.55458682817560323</v>
      </c>
      <c r="Y435" s="30">
        <f t="shared" si="126"/>
        <v>6.5968279826475129</v>
      </c>
      <c r="Z435" s="30">
        <f t="shared" si="127"/>
        <v>3.1413466584035774</v>
      </c>
      <c r="AA435" s="31">
        <f t="shared" si="128"/>
        <v>1.7259588641128443</v>
      </c>
      <c r="AB435" s="32">
        <f t="shared" si="129"/>
        <v>6.5578670823727592E-2</v>
      </c>
    </row>
    <row r="436" spans="1:28" s="15" customFormat="1" x14ac:dyDescent="0.2">
      <c r="A436" s="21">
        <v>166</v>
      </c>
      <c r="B436" s="22" t="s">
        <v>31</v>
      </c>
      <c r="C436" s="22" t="s">
        <v>27</v>
      </c>
      <c r="D436" s="22" t="s">
        <v>37</v>
      </c>
      <c r="E436" s="23">
        <v>43047</v>
      </c>
      <c r="F436" s="22">
        <v>24.1</v>
      </c>
      <c r="G436" s="22">
        <v>32.9</v>
      </c>
      <c r="H436" s="22">
        <v>17.515499999999999</v>
      </c>
      <c r="I436" s="24">
        <v>4.1733000000000002</v>
      </c>
      <c r="J436" s="24"/>
      <c r="K436" s="25">
        <f t="shared" si="103"/>
        <v>997.301901019105</v>
      </c>
      <c r="L436" s="25">
        <f t="shared" si="104"/>
        <v>0.76058970296154682</v>
      </c>
      <c r="M436" s="25">
        <f t="shared" si="105"/>
        <v>-4.2203012260000001E-3</v>
      </c>
      <c r="N436" s="25">
        <f t="shared" si="106"/>
        <v>1022.0518467275477</v>
      </c>
      <c r="O436" s="121">
        <f t="shared" si="109"/>
        <v>1.0220247455000038</v>
      </c>
      <c r="P436" s="26">
        <f t="shared" si="107"/>
        <v>9.3879691142749309</v>
      </c>
      <c r="Q436" s="120">
        <f t="shared" si="110"/>
        <v>9.3876580712626367</v>
      </c>
      <c r="R436" s="4">
        <f t="shared" si="111"/>
        <v>20.080974653600141</v>
      </c>
      <c r="S436" s="27">
        <f t="shared" si="108"/>
        <v>17.67315</v>
      </c>
      <c r="T436" s="28">
        <f t="shared" si="121"/>
        <v>21</v>
      </c>
      <c r="U436" s="29">
        <f t="shared" si="122"/>
        <v>0.20930000000000026</v>
      </c>
      <c r="V436" s="29">
        <f t="shared" si="123"/>
        <v>5.2800201816347192</v>
      </c>
      <c r="W436" s="29">
        <f t="shared" si="124"/>
        <v>2.5142953245879611</v>
      </c>
      <c r="X436" s="30">
        <f t="shared" si="125"/>
        <v>0.48234719556596062</v>
      </c>
      <c r="Y436" s="30">
        <f t="shared" si="126"/>
        <v>5.4162101195048873</v>
      </c>
      <c r="Z436" s="30">
        <f t="shared" si="127"/>
        <v>2.5791476759547081</v>
      </c>
      <c r="AA436" s="31">
        <f t="shared" si="128"/>
        <v>1.3902017960640087</v>
      </c>
      <c r="AB436" s="32">
        <f t="shared" si="129"/>
        <v>6.4852351366746941E-2</v>
      </c>
    </row>
    <row r="437" spans="1:28" s="15" customFormat="1" x14ac:dyDescent="0.2">
      <c r="A437" s="21">
        <v>173</v>
      </c>
      <c r="B437" s="22" t="s">
        <v>31</v>
      </c>
      <c r="C437" s="22" t="s">
        <v>27</v>
      </c>
      <c r="D437" s="22" t="s">
        <v>37</v>
      </c>
      <c r="E437" s="23">
        <v>43047</v>
      </c>
      <c r="F437" s="22">
        <v>24.1</v>
      </c>
      <c r="G437" s="22">
        <v>32.9</v>
      </c>
      <c r="H437" s="22">
        <v>17.515499999999999</v>
      </c>
      <c r="I437" s="24">
        <v>4.2942999999999998</v>
      </c>
      <c r="J437" s="24"/>
      <c r="K437" s="25">
        <f t="shared" si="103"/>
        <v>997.301901019105</v>
      </c>
      <c r="L437" s="25">
        <f t="shared" si="104"/>
        <v>0.76058970296154682</v>
      </c>
      <c r="M437" s="25">
        <f t="shared" si="105"/>
        <v>-4.2203012260000001E-3</v>
      </c>
      <c r="N437" s="25">
        <f t="shared" si="106"/>
        <v>1022.0518467275477</v>
      </c>
      <c r="O437" s="121">
        <f t="shared" si="109"/>
        <v>1.0220247455000038</v>
      </c>
      <c r="P437" s="26">
        <f t="shared" si="107"/>
        <v>9.6601624056336295</v>
      </c>
      <c r="Q437" s="120">
        <f t="shared" si="110"/>
        <v>9.6598423442894443</v>
      </c>
      <c r="R437" s="4">
        <f t="shared" si="111"/>
        <v>20.080974653600141</v>
      </c>
      <c r="S437" s="27">
        <f t="shared" si="108"/>
        <v>18.338649999999998</v>
      </c>
      <c r="T437" s="28">
        <f t="shared" si="121"/>
        <v>21</v>
      </c>
      <c r="U437" s="29">
        <f t="shared" si="122"/>
        <v>0.2242999999999995</v>
      </c>
      <c r="V437" s="29">
        <f t="shared" si="123"/>
        <v>5.5110565110564984</v>
      </c>
      <c r="W437" s="29">
        <f t="shared" si="124"/>
        <v>2.6243126243126182</v>
      </c>
      <c r="X437" s="30">
        <f t="shared" si="125"/>
        <v>0.51639822572810345</v>
      </c>
      <c r="Y437" s="30">
        <f t="shared" si="126"/>
        <v>5.6475453168723222</v>
      </c>
      <c r="Z437" s="30">
        <f t="shared" si="127"/>
        <v>2.6893072937487252</v>
      </c>
      <c r="AA437" s="31">
        <f t="shared" si="128"/>
        <v>1.4376142473743503</v>
      </c>
      <c r="AB437" s="32">
        <f t="shared" si="129"/>
        <v>6.4994669436106989E-2</v>
      </c>
    </row>
    <row r="438" spans="1:28" s="15" customFormat="1" x14ac:dyDescent="0.2">
      <c r="A438" s="21">
        <v>264</v>
      </c>
      <c r="B438" s="22" t="s">
        <v>31</v>
      </c>
      <c r="C438" s="22" t="s">
        <v>27</v>
      </c>
      <c r="D438" s="22" t="s">
        <v>37</v>
      </c>
      <c r="E438" s="23">
        <v>43047</v>
      </c>
      <c r="F438" s="22">
        <v>24.1</v>
      </c>
      <c r="G438" s="22">
        <v>32.9</v>
      </c>
      <c r="H438" s="22">
        <v>17.515499999999999</v>
      </c>
      <c r="I438" s="24">
        <v>4.1120000000000001</v>
      </c>
      <c r="J438" s="24"/>
      <c r="K438" s="25">
        <f t="shared" si="103"/>
        <v>997.301901019105</v>
      </c>
      <c r="L438" s="25">
        <f t="shared" si="104"/>
        <v>0.76058970296154682</v>
      </c>
      <c r="M438" s="25">
        <f t="shared" si="105"/>
        <v>-4.2203012260000001E-3</v>
      </c>
      <c r="N438" s="25">
        <f t="shared" si="106"/>
        <v>1022.0518467275477</v>
      </c>
      <c r="O438" s="121">
        <f t="shared" si="109"/>
        <v>1.0220247455000038</v>
      </c>
      <c r="P438" s="26">
        <f t="shared" si="107"/>
        <v>9.2500728435287449</v>
      </c>
      <c r="Q438" s="120">
        <f t="shared" si="110"/>
        <v>9.2497663693077321</v>
      </c>
      <c r="R438" s="4">
        <f t="shared" si="111"/>
        <v>20.080974653600141</v>
      </c>
      <c r="S438" s="27">
        <f t="shared" si="108"/>
        <v>17.335999999999999</v>
      </c>
      <c r="T438" s="28">
        <f t="shared" si="121"/>
        <v>21</v>
      </c>
      <c r="U438" s="29">
        <f t="shared" si="122"/>
        <v>0.21799999999999997</v>
      </c>
      <c r="V438" s="29">
        <f t="shared" si="123"/>
        <v>5.5983564458140718</v>
      </c>
      <c r="W438" s="29">
        <f t="shared" si="124"/>
        <v>2.665884021816225</v>
      </c>
      <c r="X438" s="30">
        <f t="shared" si="125"/>
        <v>0.50171468221372706</v>
      </c>
      <c r="Y438" s="30">
        <f t="shared" si="126"/>
        <v>5.7349581825798426</v>
      </c>
      <c r="Z438" s="30">
        <f t="shared" si="127"/>
        <v>2.7309324678951628</v>
      </c>
      <c r="AA438" s="31">
        <f t="shared" si="128"/>
        <v>1.4805214936797924</v>
      </c>
      <c r="AB438" s="32">
        <f t="shared" si="129"/>
        <v>6.5048446078937783E-2</v>
      </c>
    </row>
    <row r="439" spans="1:28" s="15" customFormat="1" x14ac:dyDescent="0.2">
      <c r="A439" s="21">
        <v>270</v>
      </c>
      <c r="B439" s="22" t="s">
        <v>31</v>
      </c>
      <c r="C439" s="22" t="s">
        <v>27</v>
      </c>
      <c r="D439" s="22" t="s">
        <v>37</v>
      </c>
      <c r="E439" s="23">
        <v>43047</v>
      </c>
      <c r="F439" s="22">
        <v>24.1</v>
      </c>
      <c r="G439" s="22">
        <v>32.9</v>
      </c>
      <c r="H439" s="22">
        <v>17.515499999999999</v>
      </c>
      <c r="I439" s="24">
        <v>5.4381000000000004</v>
      </c>
      <c r="J439" s="24"/>
      <c r="K439" s="25">
        <f t="shared" si="103"/>
        <v>997.301901019105</v>
      </c>
      <c r="L439" s="25">
        <f t="shared" si="104"/>
        <v>0.76058970296154682</v>
      </c>
      <c r="M439" s="25">
        <f t="shared" si="105"/>
        <v>-4.2203012260000001E-3</v>
      </c>
      <c r="N439" s="25">
        <f t="shared" si="106"/>
        <v>1022.0518467275477</v>
      </c>
      <c r="O439" s="121">
        <f t="shared" si="109"/>
        <v>1.0220247455000038</v>
      </c>
      <c r="P439" s="26">
        <f t="shared" si="107"/>
        <v>12.233176344940095</v>
      </c>
      <c r="Q439" s="120">
        <f t="shared" si="110"/>
        <v>12.232771034273439</v>
      </c>
      <c r="R439" s="4">
        <f t="shared" si="111"/>
        <v>20.080974653600141</v>
      </c>
      <c r="S439" s="27">
        <f t="shared" si="108"/>
        <v>24.629550000000002</v>
      </c>
      <c r="T439" s="28">
        <f t="shared" si="121"/>
        <v>21</v>
      </c>
      <c r="U439" s="29">
        <f t="shared" si="122"/>
        <v>0.30210000000000026</v>
      </c>
      <c r="V439" s="29">
        <f t="shared" si="123"/>
        <v>5.8820093457943967</v>
      </c>
      <c r="W439" s="29">
        <f t="shared" si="124"/>
        <v>2.8009568313306654</v>
      </c>
      <c r="X439" s="30">
        <f t="shared" si="125"/>
        <v>0.69450980243523297</v>
      </c>
      <c r="Y439" s="30">
        <f t="shared" si="126"/>
        <v>6.0189780151534382</v>
      </c>
      <c r="Z439" s="30">
        <f t="shared" si="127"/>
        <v>2.8661800072159229</v>
      </c>
      <c r="AA439" s="31">
        <f t="shared" si="128"/>
        <v>1.4399118492711038</v>
      </c>
      <c r="AB439" s="32">
        <f t="shared" si="129"/>
        <v>6.5223175885257501E-2</v>
      </c>
    </row>
    <row r="440" spans="1:28" s="15" customFormat="1" x14ac:dyDescent="0.2">
      <c r="A440" s="21">
        <v>102</v>
      </c>
      <c r="B440" s="22" t="s">
        <v>32</v>
      </c>
      <c r="C440" s="22" t="s">
        <v>27</v>
      </c>
      <c r="D440" s="22" t="s">
        <v>37</v>
      </c>
      <c r="E440" s="23">
        <v>43047</v>
      </c>
      <c r="F440" s="22">
        <v>24.1</v>
      </c>
      <c r="G440" s="22">
        <v>32.9</v>
      </c>
      <c r="H440" s="22">
        <v>17.515499999999999</v>
      </c>
      <c r="I440" s="24">
        <v>3.5022000000000002</v>
      </c>
      <c r="J440" s="24"/>
      <c r="K440" s="25">
        <f t="shared" si="103"/>
        <v>997.301901019105</v>
      </c>
      <c r="L440" s="25">
        <f t="shared" si="104"/>
        <v>0.76058970296154682</v>
      </c>
      <c r="M440" s="25">
        <f t="shared" si="105"/>
        <v>-4.2203012260000001E-3</v>
      </c>
      <c r="N440" s="25">
        <f t="shared" si="106"/>
        <v>1022.0518467275477</v>
      </c>
      <c r="O440" s="121">
        <f t="shared" si="109"/>
        <v>1.0220247455000038</v>
      </c>
      <c r="P440" s="26">
        <f t="shared" si="107"/>
        <v>7.8783086363342347</v>
      </c>
      <c r="Q440" s="120">
        <f t="shared" si="110"/>
        <v>7.8780476115246945</v>
      </c>
      <c r="R440" s="4">
        <f t="shared" si="111"/>
        <v>20.080974653600141</v>
      </c>
      <c r="S440" s="27">
        <f t="shared" si="108"/>
        <v>13.982099999999999</v>
      </c>
      <c r="T440" s="28">
        <f t="shared" si="121"/>
        <v>21</v>
      </c>
      <c r="U440" s="29">
        <f t="shared" si="122"/>
        <v>0.19620000000000015</v>
      </c>
      <c r="V440" s="29">
        <f t="shared" si="123"/>
        <v>5.934664246823961</v>
      </c>
      <c r="W440" s="29">
        <f t="shared" si="124"/>
        <v>2.8260305937256955</v>
      </c>
      <c r="X440" s="30">
        <f t="shared" si="125"/>
        <v>0.45096603712841876</v>
      </c>
      <c r="Y440" s="30">
        <f t="shared" si="126"/>
        <v>6.0717010304148253</v>
      </c>
      <c r="Z440" s="30">
        <f t="shared" si="127"/>
        <v>2.8912862049594401</v>
      </c>
      <c r="AA440" s="31">
        <f t="shared" si="128"/>
        <v>1.6643085481354236</v>
      </c>
      <c r="AB440" s="32">
        <f t="shared" si="129"/>
        <v>6.525561123374457E-2</v>
      </c>
    </row>
    <row r="441" spans="1:28" s="15" customFormat="1" x14ac:dyDescent="0.2">
      <c r="A441" s="21">
        <v>108</v>
      </c>
      <c r="B441" s="22" t="s">
        <v>32</v>
      </c>
      <c r="C441" s="22" t="s">
        <v>27</v>
      </c>
      <c r="D441" s="22" t="s">
        <v>37</v>
      </c>
      <c r="E441" s="23">
        <v>43047</v>
      </c>
      <c r="F441" s="22">
        <v>24.1</v>
      </c>
      <c r="G441" s="22">
        <v>32.9</v>
      </c>
      <c r="H441" s="22">
        <v>17.515499999999999</v>
      </c>
      <c r="I441" s="24">
        <v>3.7025000000000001</v>
      </c>
      <c r="J441" s="24"/>
      <c r="K441" s="25">
        <f t="shared" si="103"/>
        <v>997.301901019105</v>
      </c>
      <c r="L441" s="25">
        <f t="shared" si="104"/>
        <v>0.76058970296154682</v>
      </c>
      <c r="M441" s="25">
        <f t="shared" si="105"/>
        <v>-4.2203012260000001E-3</v>
      </c>
      <c r="N441" s="25">
        <f t="shared" si="106"/>
        <v>1022.0518467275477</v>
      </c>
      <c r="O441" s="121">
        <f t="shared" si="109"/>
        <v>1.0220247455000038</v>
      </c>
      <c r="P441" s="26">
        <f t="shared" si="107"/>
        <v>8.328889762442893</v>
      </c>
      <c r="Q441" s="120">
        <f t="shared" si="110"/>
        <v>8.3286138089401458</v>
      </c>
      <c r="R441" s="4">
        <f t="shared" si="111"/>
        <v>20.080974653600141</v>
      </c>
      <c r="S441" s="27">
        <f t="shared" si="108"/>
        <v>15.083749999999998</v>
      </c>
      <c r="T441" s="28">
        <f t="shared" si="121"/>
        <v>21</v>
      </c>
      <c r="U441" s="29">
        <f t="shared" si="122"/>
        <v>0.23350000000000026</v>
      </c>
      <c r="V441" s="29">
        <f t="shared" si="123"/>
        <v>6.7310464110694799</v>
      </c>
      <c r="W441" s="29">
        <f t="shared" si="124"/>
        <v>3.2052601957473716</v>
      </c>
      <c r="X441" s="30">
        <f t="shared" si="125"/>
        <v>0.5353472710197309</v>
      </c>
      <c r="Y441" s="30">
        <f t="shared" si="126"/>
        <v>6.869113392387141</v>
      </c>
      <c r="Z441" s="30">
        <f t="shared" si="127"/>
        <v>3.2710063773272102</v>
      </c>
      <c r="AA441" s="31">
        <f t="shared" si="128"/>
        <v>1.8473660053926417</v>
      </c>
      <c r="AB441" s="32">
        <f t="shared" si="129"/>
        <v>6.5746181579838581E-2</v>
      </c>
    </row>
    <row r="442" spans="1:28" s="15" customFormat="1" x14ac:dyDescent="0.2">
      <c r="A442" s="21">
        <v>231</v>
      </c>
      <c r="B442" s="22" t="s">
        <v>33</v>
      </c>
      <c r="C442" s="22" t="s">
        <v>27</v>
      </c>
      <c r="D442" s="22" t="s">
        <v>37</v>
      </c>
      <c r="E442" s="23">
        <v>43047</v>
      </c>
      <c r="F442" s="22">
        <v>24.1</v>
      </c>
      <c r="G442" s="22">
        <v>32.9</v>
      </c>
      <c r="H442" s="22">
        <v>17.515499999999999</v>
      </c>
      <c r="I442" s="24">
        <v>2.7452999999999999</v>
      </c>
      <c r="J442" s="24"/>
      <c r="K442" s="25">
        <f t="shared" si="103"/>
        <v>997.301901019105</v>
      </c>
      <c r="L442" s="25">
        <f t="shared" si="104"/>
        <v>0.76058970296154682</v>
      </c>
      <c r="M442" s="25">
        <f t="shared" si="105"/>
        <v>-4.2203012260000001E-3</v>
      </c>
      <c r="N442" s="25">
        <f t="shared" si="106"/>
        <v>1022.0518467275477</v>
      </c>
      <c r="O442" s="121">
        <f t="shared" si="109"/>
        <v>1.0220247455000038</v>
      </c>
      <c r="P442" s="26">
        <f t="shared" si="107"/>
        <v>6.1756383699755499</v>
      </c>
      <c r="Q442" s="120">
        <f t="shared" si="110"/>
        <v>6.1754337581859229</v>
      </c>
      <c r="R442" s="4">
        <f t="shared" si="111"/>
        <v>20.080974653600141</v>
      </c>
      <c r="S442" s="27">
        <f t="shared" si="108"/>
        <v>9.8191500000000005</v>
      </c>
      <c r="T442" s="28">
        <f t="shared" si="121"/>
        <v>21</v>
      </c>
      <c r="U442" s="29">
        <f t="shared" si="122"/>
        <v>9.729999999999972E-2</v>
      </c>
      <c r="V442" s="29">
        <f t="shared" si="123"/>
        <v>3.674471299093645</v>
      </c>
      <c r="W442" s="29">
        <f t="shared" si="124"/>
        <v>1.7497482376636404</v>
      </c>
      <c r="X442" s="30">
        <f t="shared" si="125"/>
        <v>0.22657509027288825</v>
      </c>
      <c r="Y442" s="30">
        <f t="shared" si="126"/>
        <v>3.8085843034470566</v>
      </c>
      <c r="Z442" s="30">
        <f t="shared" si="127"/>
        <v>1.8136115730700271</v>
      </c>
      <c r="AA442" s="31">
        <f t="shared" si="128"/>
        <v>1.1621380884311374</v>
      </c>
      <c r="AB442" s="32">
        <f t="shared" si="129"/>
        <v>6.3863335406386668E-2</v>
      </c>
    </row>
    <row r="443" spans="1:28" s="15" customFormat="1" x14ac:dyDescent="0.2">
      <c r="A443" s="21">
        <v>180</v>
      </c>
      <c r="B443" s="22" t="s">
        <v>26</v>
      </c>
      <c r="C443" s="22" t="s">
        <v>34</v>
      </c>
      <c r="D443" s="22" t="s">
        <v>37</v>
      </c>
      <c r="E443" s="23">
        <v>43047</v>
      </c>
      <c r="F443" s="22">
        <v>24</v>
      </c>
      <c r="G443" s="22">
        <v>32.799999999999997</v>
      </c>
      <c r="H443" s="22">
        <v>17.5184</v>
      </c>
      <c r="I443" s="24">
        <v>3.0682999999999998</v>
      </c>
      <c r="J443" s="24"/>
      <c r="K443" s="25">
        <f t="shared" si="103"/>
        <v>997.32661753089724</v>
      </c>
      <c r="L443" s="25">
        <f t="shared" si="104"/>
        <v>0.76074425760000008</v>
      </c>
      <c r="M443" s="25">
        <f t="shared" si="105"/>
        <v>-4.2225696E-3</v>
      </c>
      <c r="N443" s="25">
        <f t="shared" si="106"/>
        <v>1022.0056016107816</v>
      </c>
      <c r="O443" s="121">
        <f t="shared" si="109"/>
        <v>1.0219784922247113</v>
      </c>
      <c r="P443" s="26">
        <f t="shared" si="107"/>
        <v>6.9018467744001271</v>
      </c>
      <c r="Q443" s="120">
        <f t="shared" si="110"/>
        <v>6.9016180459045717</v>
      </c>
      <c r="R443" s="4">
        <f t="shared" si="111"/>
        <v>20.084166308925557</v>
      </c>
      <c r="S443" s="27">
        <f t="shared" si="108"/>
        <v>11.595649999999999</v>
      </c>
      <c r="T443" s="28">
        <f t="shared" si="121"/>
        <v>21</v>
      </c>
      <c r="U443" s="29">
        <f t="shared" si="122"/>
        <v>0.19529999999999959</v>
      </c>
      <c r="V443" s="29">
        <f t="shared" si="123"/>
        <v>6.797772363383209</v>
      </c>
      <c r="W443" s="29">
        <f t="shared" si="124"/>
        <v>3.2370344587539086</v>
      </c>
      <c r="X443" s="30">
        <f t="shared" si="125"/>
        <v>0.44669737036579438</v>
      </c>
      <c r="Y443" s="30">
        <f t="shared" si="126"/>
        <v>6.9200159811424022</v>
      </c>
      <c r="Z443" s="30">
        <f t="shared" si="127"/>
        <v>3.2952457053059061</v>
      </c>
      <c r="AA443" s="31">
        <f t="shared" si="128"/>
        <v>2.0216987454975159</v>
      </c>
      <c r="AB443" s="32">
        <f t="shared" si="129"/>
        <v>5.8211246551997498E-2</v>
      </c>
    </row>
    <row r="444" spans="1:28" s="15" customFormat="1" x14ac:dyDescent="0.2">
      <c r="A444" s="21">
        <v>187</v>
      </c>
      <c r="B444" s="22" t="s">
        <v>26</v>
      </c>
      <c r="C444" s="22" t="s">
        <v>34</v>
      </c>
      <c r="D444" s="22" t="s">
        <v>37</v>
      </c>
      <c r="E444" s="23">
        <v>43047</v>
      </c>
      <c r="F444" s="22">
        <v>24</v>
      </c>
      <c r="G444" s="22">
        <v>32.799999999999997</v>
      </c>
      <c r="H444" s="22">
        <v>17.5184</v>
      </c>
      <c r="I444" s="24">
        <v>0.74360000000000004</v>
      </c>
      <c r="J444" s="24"/>
      <c r="K444" s="25">
        <f t="shared" si="103"/>
        <v>997.32661753089724</v>
      </c>
      <c r="L444" s="25">
        <f t="shared" si="104"/>
        <v>0.76074425760000008</v>
      </c>
      <c r="M444" s="25">
        <f t="shared" si="105"/>
        <v>-4.2225696E-3</v>
      </c>
      <c r="N444" s="25">
        <f t="shared" si="106"/>
        <v>1022.0056016107816</v>
      </c>
      <c r="O444" s="121">
        <f t="shared" si="109"/>
        <v>1.0219784922247113</v>
      </c>
      <c r="P444" s="26">
        <f t="shared" si="107"/>
        <v>1.672656931018458</v>
      </c>
      <c r="Q444" s="120">
        <f t="shared" si="110"/>
        <v>1.6726014988542972</v>
      </c>
      <c r="R444" s="4">
        <f t="shared" si="111"/>
        <v>20.084166308925557</v>
      </c>
      <c r="S444" s="27">
        <f t="shared" si="108"/>
        <v>-1.1901999999999999</v>
      </c>
      <c r="T444" s="28">
        <f t="shared" si="121"/>
        <v>21</v>
      </c>
      <c r="U444" s="29">
        <f t="shared" si="122"/>
        <v>7.0599999999999996E-2</v>
      </c>
      <c r="V444" s="29">
        <f t="shared" si="123"/>
        <v>10.490341753343237</v>
      </c>
      <c r="W444" s="29">
        <f t="shared" si="124"/>
        <v>4.995400834925352</v>
      </c>
      <c r="X444" s="30">
        <f t="shared" si="125"/>
        <v>0.16053874483150854</v>
      </c>
      <c r="Y444" s="30">
        <f t="shared" si="126"/>
        <v>10.616811985862887</v>
      </c>
      <c r="Z444" s="30">
        <f t="shared" si="127"/>
        <v>5.0556247551728033</v>
      </c>
      <c r="AA444" s="31">
        <f t="shared" si="128"/>
        <v>-4.843016873508863</v>
      </c>
      <c r="AB444" s="32">
        <f t="shared" si="129"/>
        <v>6.0223920247451268E-2</v>
      </c>
    </row>
    <row r="445" spans="1:28" s="15" customFormat="1" x14ac:dyDescent="0.2">
      <c r="A445" s="21">
        <v>278</v>
      </c>
      <c r="B445" s="22" t="s">
        <v>26</v>
      </c>
      <c r="C445" s="22" t="s">
        <v>34</v>
      </c>
      <c r="D445" s="22" t="s">
        <v>37</v>
      </c>
      <c r="E445" s="23">
        <v>43047</v>
      </c>
      <c r="F445" s="22">
        <v>24</v>
      </c>
      <c r="G445" s="22">
        <v>32.799999999999997</v>
      </c>
      <c r="H445" s="22">
        <v>17.5184</v>
      </c>
      <c r="I445" s="24">
        <v>3.5991</v>
      </c>
      <c r="J445" s="24"/>
      <c r="K445" s="25">
        <f t="shared" si="103"/>
        <v>997.32661753089724</v>
      </c>
      <c r="L445" s="25">
        <f t="shared" si="104"/>
        <v>0.76074425760000008</v>
      </c>
      <c r="M445" s="25">
        <f t="shared" si="105"/>
        <v>-4.2225696E-3</v>
      </c>
      <c r="N445" s="25">
        <f t="shared" si="106"/>
        <v>1022.0056016107816</v>
      </c>
      <c r="O445" s="121">
        <f t="shared" si="109"/>
        <v>1.0219784922247113</v>
      </c>
      <c r="P445" s="26">
        <f t="shared" si="107"/>
        <v>8.0958305008452562</v>
      </c>
      <c r="Q445" s="120">
        <f t="shared" si="110"/>
        <v>8.0955622035052457</v>
      </c>
      <c r="R445" s="4">
        <f t="shared" si="111"/>
        <v>20.084166308925557</v>
      </c>
      <c r="S445" s="27">
        <f t="shared" si="108"/>
        <v>14.515049999999999</v>
      </c>
      <c r="T445" s="28">
        <f t="shared" si="121"/>
        <v>21</v>
      </c>
      <c r="U445" s="29">
        <f t="shared" si="122"/>
        <v>0.17309999999999981</v>
      </c>
      <c r="V445" s="29">
        <f t="shared" si="123"/>
        <v>5.0525394045534089</v>
      </c>
      <c r="W445" s="29">
        <f t="shared" si="124"/>
        <v>2.4059711450254331</v>
      </c>
      <c r="X445" s="30">
        <f t="shared" si="125"/>
        <v>0.39818279523383193</v>
      </c>
      <c r="Y445" s="30">
        <f t="shared" si="126"/>
        <v>5.1727853814817353</v>
      </c>
      <c r="Z445" s="30">
        <f t="shared" si="127"/>
        <v>2.4632311340389212</v>
      </c>
      <c r="AA445" s="31">
        <f t="shared" si="128"/>
        <v>1.398000846960505</v>
      </c>
      <c r="AB445" s="32">
        <f t="shared" si="129"/>
        <v>5.7259989013488166E-2</v>
      </c>
    </row>
    <row r="446" spans="1:28" s="15" customFormat="1" x14ac:dyDescent="0.2">
      <c r="A446" s="21">
        <v>285</v>
      </c>
      <c r="B446" s="22" t="s">
        <v>26</v>
      </c>
      <c r="C446" s="22" t="s">
        <v>34</v>
      </c>
      <c r="D446" s="22" t="s">
        <v>37</v>
      </c>
      <c r="E446" s="23">
        <v>43047</v>
      </c>
      <c r="F446" s="22">
        <v>24</v>
      </c>
      <c r="G446" s="22">
        <v>32.799999999999997</v>
      </c>
      <c r="H446" s="22">
        <v>17.5184</v>
      </c>
      <c r="I446" s="24">
        <v>2.2332999999999998</v>
      </c>
      <c r="J446" s="24"/>
      <c r="K446" s="25">
        <f t="shared" si="103"/>
        <v>997.32661753089724</v>
      </c>
      <c r="L446" s="25">
        <f t="shared" si="104"/>
        <v>0.76074425760000008</v>
      </c>
      <c r="M446" s="25">
        <f t="shared" si="105"/>
        <v>-4.2225696E-3</v>
      </c>
      <c r="N446" s="25">
        <f t="shared" si="106"/>
        <v>1022.0056016107816</v>
      </c>
      <c r="O446" s="121">
        <f t="shared" si="109"/>
        <v>1.0219784922247113</v>
      </c>
      <c r="P446" s="26">
        <f t="shared" si="107"/>
        <v>5.0235943034474477</v>
      </c>
      <c r="Q446" s="120">
        <f t="shared" si="110"/>
        <v>5.0234278205907765</v>
      </c>
      <c r="R446" s="4">
        <f t="shared" si="111"/>
        <v>20.084166308925557</v>
      </c>
      <c r="S446" s="27">
        <f t="shared" si="108"/>
        <v>7.0031499999999989</v>
      </c>
      <c r="T446" s="28">
        <f t="shared" si="121"/>
        <v>21</v>
      </c>
      <c r="U446" s="29">
        <f t="shared" si="122"/>
        <v>9.3299999999999716E-2</v>
      </c>
      <c r="V446" s="29">
        <f t="shared" si="123"/>
        <v>4.3598130841121359</v>
      </c>
      <c r="W446" s="29">
        <f t="shared" si="124"/>
        <v>2.0761014686248269</v>
      </c>
      <c r="X446" s="30">
        <f t="shared" si="125"/>
        <v>0.21537302790499346</v>
      </c>
      <c r="Y446" s="30">
        <f t="shared" si="126"/>
        <v>4.4792661477647053</v>
      </c>
      <c r="Z446" s="30">
        <f t="shared" si="127"/>
        <v>2.1329838798879548</v>
      </c>
      <c r="AA446" s="31">
        <f t="shared" si="128"/>
        <v>1.5802555426296385</v>
      </c>
      <c r="AB446" s="32">
        <f t="shared" si="129"/>
        <v>5.6882411263127874E-2</v>
      </c>
    </row>
    <row r="447" spans="1:28" s="15" customFormat="1" x14ac:dyDescent="0.2">
      <c r="A447" s="21">
        <v>120</v>
      </c>
      <c r="B447" s="22" t="s">
        <v>29</v>
      </c>
      <c r="C447" s="22" t="s">
        <v>34</v>
      </c>
      <c r="D447" s="22" t="s">
        <v>37</v>
      </c>
      <c r="E447" s="23">
        <v>43047</v>
      </c>
      <c r="F447" s="22">
        <v>24</v>
      </c>
      <c r="G447" s="22">
        <v>32.799999999999997</v>
      </c>
      <c r="H447" s="22">
        <v>17.5184</v>
      </c>
      <c r="I447" s="24">
        <v>4.4869000000000003</v>
      </c>
      <c r="J447" s="24"/>
      <c r="K447" s="25">
        <f t="shared" si="103"/>
        <v>997.32661753089724</v>
      </c>
      <c r="L447" s="25">
        <f t="shared" si="104"/>
        <v>0.76074425760000008</v>
      </c>
      <c r="M447" s="25">
        <f t="shared" si="105"/>
        <v>-4.2225696E-3</v>
      </c>
      <c r="N447" s="25">
        <f t="shared" si="106"/>
        <v>1022.0056016107816</v>
      </c>
      <c r="O447" s="121">
        <f t="shared" si="109"/>
        <v>1.0219784922247113</v>
      </c>
      <c r="P447" s="26">
        <f t="shared" si="107"/>
        <v>10.092851511278537</v>
      </c>
      <c r="Q447" s="120">
        <f t="shared" si="110"/>
        <v>10.092517032287986</v>
      </c>
      <c r="R447" s="4">
        <f t="shared" si="111"/>
        <v>20.084166308925557</v>
      </c>
      <c r="S447" s="27">
        <f t="shared" si="108"/>
        <v>19.397950000000002</v>
      </c>
      <c r="T447" s="28">
        <f t="shared" si="121"/>
        <v>21</v>
      </c>
      <c r="U447" s="29">
        <f t="shared" si="122"/>
        <v>0.22190000000000065</v>
      </c>
      <c r="V447" s="29">
        <f t="shared" si="123"/>
        <v>5.2028135990621491</v>
      </c>
      <c r="W447" s="29">
        <f t="shared" si="124"/>
        <v>2.4775302852676906</v>
      </c>
      <c r="X447" s="30">
        <f t="shared" si="125"/>
        <v>0.51011144576986212</v>
      </c>
      <c r="Y447" s="30">
        <f t="shared" si="126"/>
        <v>5.3232315838965016</v>
      </c>
      <c r="Z447" s="30">
        <f t="shared" si="127"/>
        <v>2.5348721828078578</v>
      </c>
      <c r="AA447" s="31">
        <f t="shared" si="128"/>
        <v>1.3363235443342756</v>
      </c>
      <c r="AB447" s="32">
        <f t="shared" si="129"/>
        <v>5.7341897540167164E-2</v>
      </c>
    </row>
    <row r="448" spans="1:28" s="15" customFormat="1" x14ac:dyDescent="0.2">
      <c r="A448" s="21">
        <v>126</v>
      </c>
      <c r="B448" s="22" t="s">
        <v>29</v>
      </c>
      <c r="C448" s="22" t="s">
        <v>34</v>
      </c>
      <c r="D448" s="22" t="s">
        <v>37</v>
      </c>
      <c r="E448" s="23">
        <v>43047</v>
      </c>
      <c r="F448" s="22">
        <v>24</v>
      </c>
      <c r="G448" s="22">
        <v>32.799999999999997</v>
      </c>
      <c r="H448" s="22">
        <v>17.5184</v>
      </c>
      <c r="I448" s="24">
        <v>1.8989</v>
      </c>
      <c r="J448" s="24"/>
      <c r="K448" s="25">
        <f t="shared" si="103"/>
        <v>997.32661753089724</v>
      </c>
      <c r="L448" s="25">
        <f t="shared" si="104"/>
        <v>0.76074425760000008</v>
      </c>
      <c r="M448" s="25">
        <f t="shared" si="105"/>
        <v>-4.2225696E-3</v>
      </c>
      <c r="N448" s="25">
        <f t="shared" si="106"/>
        <v>1022.0056016107816</v>
      </c>
      <c r="O448" s="121">
        <f t="shared" si="109"/>
        <v>1.0219784922247113</v>
      </c>
      <c r="P448" s="26">
        <f t="shared" si="107"/>
        <v>4.2713935534036445</v>
      </c>
      <c r="Q448" s="120">
        <f t="shared" si="110"/>
        <v>4.2712519986207971</v>
      </c>
      <c r="R448" s="4">
        <f t="shared" si="111"/>
        <v>20.084166308925557</v>
      </c>
      <c r="S448" s="27">
        <f t="shared" si="108"/>
        <v>5.1639500000000007</v>
      </c>
      <c r="T448" s="28">
        <f t="shared" si="121"/>
        <v>21</v>
      </c>
      <c r="U448" s="29">
        <f t="shared" si="122"/>
        <v>6.590000000000007E-2</v>
      </c>
      <c r="V448" s="29">
        <f t="shared" si="123"/>
        <v>3.5951991271140247</v>
      </c>
      <c r="W448" s="29">
        <f t="shared" si="124"/>
        <v>1.7119995843400118</v>
      </c>
      <c r="X448" s="30">
        <f t="shared" si="125"/>
        <v>0.15294981598807489</v>
      </c>
      <c r="Y448" s="30">
        <f t="shared" si="126"/>
        <v>3.7137769929583855</v>
      </c>
      <c r="Z448" s="30">
        <f t="shared" si="127"/>
        <v>1.7684652347420884</v>
      </c>
      <c r="AA448" s="31">
        <f t="shared" si="128"/>
        <v>1.5168852589525585</v>
      </c>
      <c r="AB448" s="32">
        <f t="shared" si="129"/>
        <v>5.6465650402076628E-2</v>
      </c>
    </row>
    <row r="449" spans="1:28" s="15" customFormat="1" x14ac:dyDescent="0.2">
      <c r="A449" s="21">
        <v>218</v>
      </c>
      <c r="B449" s="22" t="s">
        <v>29</v>
      </c>
      <c r="C449" s="22" t="s">
        <v>34</v>
      </c>
      <c r="D449" s="22" t="s">
        <v>37</v>
      </c>
      <c r="E449" s="23">
        <v>43047</v>
      </c>
      <c r="F449" s="22">
        <v>24</v>
      </c>
      <c r="G449" s="22">
        <v>32.799999999999997</v>
      </c>
      <c r="H449" s="22">
        <v>17.5184</v>
      </c>
      <c r="I449" s="24">
        <v>4.3536999999999999</v>
      </c>
      <c r="J449" s="24"/>
      <c r="K449" s="25">
        <f t="shared" si="103"/>
        <v>997.32661753089724</v>
      </c>
      <c r="L449" s="25">
        <f t="shared" si="104"/>
        <v>0.76074425760000008</v>
      </c>
      <c r="M449" s="25">
        <f t="shared" si="105"/>
        <v>-4.2225696E-3</v>
      </c>
      <c r="N449" s="25">
        <f t="shared" si="106"/>
        <v>1022.0056016107816</v>
      </c>
      <c r="O449" s="121">
        <f t="shared" si="109"/>
        <v>1.0219784922247113</v>
      </c>
      <c r="P449" s="26">
        <f t="shared" si="107"/>
        <v>9.7932308775888384</v>
      </c>
      <c r="Q449" s="120">
        <f t="shared" si="110"/>
        <v>9.792906328082239</v>
      </c>
      <c r="R449" s="4">
        <f t="shared" si="111"/>
        <v>20.084166308925557</v>
      </c>
      <c r="S449" s="27">
        <f t="shared" si="108"/>
        <v>18.665349999999997</v>
      </c>
      <c r="T449" s="28">
        <f t="shared" si="121"/>
        <v>21</v>
      </c>
      <c r="U449" s="29">
        <f t="shared" si="122"/>
        <v>0.20169999999999977</v>
      </c>
      <c r="V449" s="29">
        <f t="shared" si="123"/>
        <v>4.8578998073217665</v>
      </c>
      <c r="W449" s="29">
        <f t="shared" si="124"/>
        <v>2.3132856225341749</v>
      </c>
      <c r="X449" s="30">
        <f t="shared" si="125"/>
        <v>0.46438287008777834</v>
      </c>
      <c r="Y449" s="30">
        <f t="shared" si="126"/>
        <v>4.9779229945045875</v>
      </c>
      <c r="Z449" s="30">
        <f t="shared" si="127"/>
        <v>2.3704395211926608</v>
      </c>
      <c r="AA449" s="31">
        <f t="shared" si="128"/>
        <v>1.2595961497026611</v>
      </c>
      <c r="AB449" s="32">
        <f t="shared" si="129"/>
        <v>5.7153898658485858E-2</v>
      </c>
    </row>
    <row r="450" spans="1:28" s="15" customFormat="1" x14ac:dyDescent="0.2">
      <c r="A450" s="21">
        <v>224</v>
      </c>
      <c r="B450" s="22" t="s">
        <v>29</v>
      </c>
      <c r="C450" s="22" t="s">
        <v>34</v>
      </c>
      <c r="D450" s="22" t="s">
        <v>37</v>
      </c>
      <c r="E450" s="23">
        <v>43047</v>
      </c>
      <c r="F450" s="22">
        <v>23.9</v>
      </c>
      <c r="G450" s="22">
        <v>32.799999999999997</v>
      </c>
      <c r="H450" s="22">
        <v>15.5199</v>
      </c>
      <c r="I450" s="24">
        <v>3.6762999999999999</v>
      </c>
      <c r="J450" s="24"/>
      <c r="K450" s="25">
        <f t="shared" ref="K450:K513" si="130">1000*(1-(F450+288.9414)/(508929.2*(F450+68.12963))*(F450-3.9863)^2)</f>
        <v>997.35123703333397</v>
      </c>
      <c r="L450" s="25">
        <f t="shared" ref="L450:L513" si="131">0.824493 - 0.0040899*F450 + 0.000076438*F450^2 -0.00000082467*F450^3 + 0.0000000053675*F450^4</f>
        <v>0.76089952447632669</v>
      </c>
      <c r="M450" s="25">
        <f t="shared" ref="M450:M513" si="132">-0.005724 + 0.00010227*F450 - 0.0000016546*F450^2</f>
        <v>-4.2248710660000004E-3</v>
      </c>
      <c r="N450" s="25">
        <f t="shared" ref="N450:N513" si="133">K450 + (L450*G450) + M450*G450^(3/2) + 0.00048314*G450^2</f>
        <v>1022.0348815368055</v>
      </c>
      <c r="O450" s="121">
        <f t="shared" si="109"/>
        <v>1.0220077641424568</v>
      </c>
      <c r="P450" s="26">
        <f t="shared" ref="P450:P513" si="134">I450*(1/     (1-   (0.001*N450/1.84)))</f>
        <v>8.2697805166912772</v>
      </c>
      <c r="Q450" s="120">
        <f t="shared" si="110"/>
        <v>8.2695063638453004</v>
      </c>
      <c r="R450" s="4">
        <f t="shared" si="111"/>
        <v>17.79303821274252</v>
      </c>
      <c r="S450" s="27">
        <f t="shared" ref="S450:S469" si="135">-5.28+5.5*I450</f>
        <v>14.939649999999997</v>
      </c>
      <c r="T450" s="28">
        <f t="shared" si="121"/>
        <v>21</v>
      </c>
      <c r="U450" s="29">
        <f t="shared" si="122"/>
        <v>0.25229999999999997</v>
      </c>
      <c r="V450" s="29">
        <f t="shared" si="123"/>
        <v>7.3685747663551391</v>
      </c>
      <c r="W450" s="29">
        <f t="shared" si="124"/>
        <v>3.508845126835781</v>
      </c>
      <c r="X450" s="30">
        <f t="shared" si="125"/>
        <v>0.57662647582335058</v>
      </c>
      <c r="Y450" s="30">
        <f t="shared" si="126"/>
        <v>7.4953195108296136</v>
      </c>
      <c r="Z450" s="30">
        <f t="shared" si="127"/>
        <v>3.569199767061721</v>
      </c>
      <c r="AA450" s="31">
        <f t="shared" si="128"/>
        <v>2.0261513880339241</v>
      </c>
      <c r="AB450" s="32">
        <f t="shared" si="129"/>
        <v>6.0354640225940059E-2</v>
      </c>
    </row>
    <row r="451" spans="1:28" s="15" customFormat="1" x14ac:dyDescent="0.2">
      <c r="A451" s="21">
        <v>230</v>
      </c>
      <c r="B451" s="22" t="s">
        <v>29</v>
      </c>
      <c r="C451" s="22" t="s">
        <v>34</v>
      </c>
      <c r="D451" s="22" t="s">
        <v>37</v>
      </c>
      <c r="E451" s="23">
        <v>43047</v>
      </c>
      <c r="F451" s="22">
        <v>23.9</v>
      </c>
      <c r="G451" s="22">
        <v>32.799999999999997</v>
      </c>
      <c r="H451" s="22">
        <v>15.5199</v>
      </c>
      <c r="I451" s="24">
        <v>2.2568000000000001</v>
      </c>
      <c r="J451" s="24"/>
      <c r="K451" s="25">
        <f t="shared" si="130"/>
        <v>997.35123703333397</v>
      </c>
      <c r="L451" s="25">
        <f t="shared" si="131"/>
        <v>0.76089952447632669</v>
      </c>
      <c r="M451" s="25">
        <f t="shared" si="132"/>
        <v>-4.2248710660000004E-3</v>
      </c>
      <c r="N451" s="25">
        <f t="shared" si="133"/>
        <v>1022.0348815368055</v>
      </c>
      <c r="O451" s="121">
        <f t="shared" ref="O451:O514" si="136">(999.842594+0.06793952*(F451)-0.00909529*(F451)^2+0.0001001685*(F451)^3-0.000001120083*(F451)^4+0.000000006536332*(F451)^5+(0.824493-0.0040899*(F451)+0.000076438*(F451)^2-0.00000082467*(F451)^3+0.0000000053875*(F451)^4)*(G451)+(-0.00572466+0.00010227*(F451)-0.0000016546*(F451)^2)*(G451)^1.5+0.00048314*(G451)^2)*0.001</f>
        <v>1.0220077641424568</v>
      </c>
      <c r="P451" s="26">
        <f t="shared" si="134"/>
        <v>5.0766370182163794</v>
      </c>
      <c r="Q451" s="120">
        <f t="shared" ref="Q451:Q514" si="137">(I451)*(1/(1-(O451)/1.84))</f>
        <v>5.0764687217925832</v>
      </c>
      <c r="R451" s="4">
        <f t="shared" ref="R451:R514" si="138">H451*(1/     (1-   (0.001*N451/8)))</f>
        <v>17.79303821274252</v>
      </c>
      <c r="S451" s="27">
        <f t="shared" si="135"/>
        <v>7.1324000000000014</v>
      </c>
      <c r="T451" s="28">
        <f t="shared" si="121"/>
        <v>21</v>
      </c>
      <c r="U451" s="29">
        <f t="shared" si="122"/>
        <v>0.10280000000000022</v>
      </c>
      <c r="V451" s="29">
        <f t="shared" si="123"/>
        <v>4.7725162488393789</v>
      </c>
      <c r="W451" s="29">
        <f t="shared" si="124"/>
        <v>2.2726267851616093</v>
      </c>
      <c r="X451" s="30">
        <f t="shared" si="125"/>
        <v>0.23696008946944236</v>
      </c>
      <c r="Y451" s="30">
        <f t="shared" si="126"/>
        <v>4.8961964395171886</v>
      </c>
      <c r="Z451" s="30">
        <f t="shared" si="127"/>
        <v>2.331522114055804</v>
      </c>
      <c r="AA451" s="31">
        <f t="shared" si="128"/>
        <v>1.7182600554681224</v>
      </c>
      <c r="AB451" s="32">
        <f t="shared" si="129"/>
        <v>5.8895328894194687E-2</v>
      </c>
    </row>
    <row r="452" spans="1:28" s="15" customFormat="1" x14ac:dyDescent="0.2">
      <c r="A452" s="21">
        <v>154</v>
      </c>
      <c r="B452" s="22" t="s">
        <v>30</v>
      </c>
      <c r="C452" s="22" t="s">
        <v>34</v>
      </c>
      <c r="D452" s="22" t="s">
        <v>37</v>
      </c>
      <c r="E452" s="23">
        <v>43047</v>
      </c>
      <c r="F452" s="22">
        <v>23.9</v>
      </c>
      <c r="G452" s="22">
        <v>32.799999999999997</v>
      </c>
      <c r="H452" s="22">
        <v>15.5199</v>
      </c>
      <c r="I452" s="24">
        <v>3.5291000000000001</v>
      </c>
      <c r="J452" s="24"/>
      <c r="K452" s="25">
        <f t="shared" si="130"/>
        <v>997.35123703333397</v>
      </c>
      <c r="L452" s="25">
        <f t="shared" si="131"/>
        <v>0.76089952447632669</v>
      </c>
      <c r="M452" s="25">
        <f t="shared" si="132"/>
        <v>-4.2248710660000004E-3</v>
      </c>
      <c r="N452" s="25">
        <f t="shared" si="133"/>
        <v>1022.0348815368055</v>
      </c>
      <c r="O452" s="121">
        <f t="shared" si="136"/>
        <v>1.0220077641424568</v>
      </c>
      <c r="P452" s="26">
        <f t="shared" si="134"/>
        <v>7.9386563722914847</v>
      </c>
      <c r="Q452" s="120">
        <f t="shared" si="137"/>
        <v>7.9383931965961567</v>
      </c>
      <c r="R452" s="4">
        <f t="shared" si="138"/>
        <v>17.79303821274252</v>
      </c>
      <c r="S452" s="27">
        <f t="shared" si="135"/>
        <v>14.130050000000001</v>
      </c>
      <c r="T452" s="28">
        <f t="shared" si="121"/>
        <v>21</v>
      </c>
      <c r="U452" s="29">
        <f t="shared" si="122"/>
        <v>0.33010000000000028</v>
      </c>
      <c r="V452" s="29">
        <f t="shared" si="123"/>
        <v>10.318849640512671</v>
      </c>
      <c r="W452" s="29">
        <f t="shared" si="124"/>
        <v>4.9137379240536516</v>
      </c>
      <c r="X452" s="30">
        <f t="shared" si="125"/>
        <v>0.75103961506704042</v>
      </c>
      <c r="Y452" s="30">
        <f t="shared" si="126"/>
        <v>10.449077078464883</v>
      </c>
      <c r="Z452" s="30">
        <f t="shared" si="127"/>
        <v>4.9757509897451824</v>
      </c>
      <c r="AA452" s="31">
        <f t="shared" si="128"/>
        <v>2.9042016479490513</v>
      </c>
      <c r="AB452" s="32">
        <f t="shared" si="129"/>
        <v>6.2013065691530755E-2</v>
      </c>
    </row>
    <row r="453" spans="1:28" s="15" customFormat="1" x14ac:dyDescent="0.2">
      <c r="A453" s="21">
        <v>246</v>
      </c>
      <c r="B453" s="22" t="s">
        <v>30</v>
      </c>
      <c r="C453" s="22" t="s">
        <v>34</v>
      </c>
      <c r="D453" s="22" t="s">
        <v>37</v>
      </c>
      <c r="E453" s="23">
        <v>43047</v>
      </c>
      <c r="F453" s="22">
        <v>23.9</v>
      </c>
      <c r="G453" s="22">
        <v>32.799999999999997</v>
      </c>
      <c r="H453" s="22">
        <v>15.5199</v>
      </c>
      <c r="I453" s="24">
        <v>4.1067</v>
      </c>
      <c r="J453" s="24"/>
      <c r="K453" s="25">
        <f t="shared" si="130"/>
        <v>997.35123703333397</v>
      </c>
      <c r="L453" s="25">
        <f t="shared" si="131"/>
        <v>0.76089952447632669</v>
      </c>
      <c r="M453" s="25">
        <f t="shared" si="132"/>
        <v>-4.2248710660000004E-3</v>
      </c>
      <c r="N453" s="25">
        <f t="shared" si="133"/>
        <v>1022.0348815368055</v>
      </c>
      <c r="O453" s="121">
        <f t="shared" si="136"/>
        <v>1.0220077641424568</v>
      </c>
      <c r="P453" s="26">
        <f t="shared" si="134"/>
        <v>9.2379587215124079</v>
      </c>
      <c r="Q453" s="120">
        <f t="shared" si="137"/>
        <v>9.2376524724324707</v>
      </c>
      <c r="R453" s="4">
        <f t="shared" si="138"/>
        <v>17.79303821274252</v>
      </c>
      <c r="S453" s="27">
        <f t="shared" si="135"/>
        <v>17.306849999999997</v>
      </c>
      <c r="T453" s="28">
        <f t="shared" si="121"/>
        <v>21</v>
      </c>
      <c r="U453" s="29">
        <f t="shared" si="122"/>
        <v>0.33470000000000022</v>
      </c>
      <c r="V453" s="29">
        <f t="shared" si="123"/>
        <v>8.8732767762460298</v>
      </c>
      <c r="W453" s="29">
        <f t="shared" si="124"/>
        <v>4.2253698934504902</v>
      </c>
      <c r="X453" s="30">
        <f t="shared" si="125"/>
        <v>0.76290701527589633</v>
      </c>
      <c r="Y453" s="30">
        <f t="shared" si="126"/>
        <v>9.0017977673752494</v>
      </c>
      <c r="Z453" s="30">
        <f t="shared" si="127"/>
        <v>4.2865703654167859</v>
      </c>
      <c r="AA453" s="31">
        <f t="shared" si="128"/>
        <v>2.3489528959865775</v>
      </c>
      <c r="AB453" s="32">
        <f t="shared" si="129"/>
        <v>6.1200471966295744E-2</v>
      </c>
    </row>
    <row r="454" spans="1:28" s="15" customFormat="1" x14ac:dyDescent="0.2">
      <c r="A454" s="21">
        <v>299</v>
      </c>
      <c r="B454" s="22" t="s">
        <v>30</v>
      </c>
      <c r="C454" s="22" t="s">
        <v>34</v>
      </c>
      <c r="D454" s="22" t="s">
        <v>37</v>
      </c>
      <c r="E454" s="23">
        <v>43047</v>
      </c>
      <c r="F454" s="22">
        <v>23.9</v>
      </c>
      <c r="G454" s="22">
        <v>32.799999999999997</v>
      </c>
      <c r="H454" s="22">
        <v>15.5199</v>
      </c>
      <c r="I454" s="24">
        <v>0.68769999999999998</v>
      </c>
      <c r="J454" s="24"/>
      <c r="K454" s="25">
        <f t="shared" si="130"/>
        <v>997.35123703333397</v>
      </c>
      <c r="L454" s="25">
        <f t="shared" si="131"/>
        <v>0.76089952447632669</v>
      </c>
      <c r="M454" s="25">
        <f t="shared" si="132"/>
        <v>-4.2248710660000004E-3</v>
      </c>
      <c r="N454" s="25">
        <f t="shared" si="133"/>
        <v>1022.0348815368055</v>
      </c>
      <c r="O454" s="121">
        <f t="shared" si="136"/>
        <v>1.0220077641424568</v>
      </c>
      <c r="P454" s="26">
        <f t="shared" si="134"/>
        <v>1.5469706121177789</v>
      </c>
      <c r="Q454" s="120">
        <f t="shared" si="137"/>
        <v>1.5469193282420948</v>
      </c>
      <c r="R454" s="4">
        <f t="shared" si="138"/>
        <v>17.79303821274252</v>
      </c>
      <c r="S454" s="27">
        <f t="shared" si="135"/>
        <v>-1.4976500000000001</v>
      </c>
      <c r="T454" s="28">
        <f t="shared" si="121"/>
        <v>21</v>
      </c>
      <c r="U454" s="29">
        <f t="shared" si="122"/>
        <v>4.269999999999996E-2</v>
      </c>
      <c r="V454" s="29">
        <f t="shared" si="123"/>
        <v>6.6201550387596839</v>
      </c>
      <c r="W454" s="29">
        <f t="shared" si="124"/>
        <v>3.1524547803617544</v>
      </c>
      <c r="X454" s="30">
        <f t="shared" si="125"/>
        <v>9.7763732339796183E-2</v>
      </c>
      <c r="Y454" s="30">
        <f t="shared" si="126"/>
        <v>6.7460163006384226</v>
      </c>
      <c r="Z454" s="30">
        <f t="shared" si="127"/>
        <v>3.212388714589725</v>
      </c>
      <c r="AA454" s="31">
        <f t="shared" si="128"/>
        <v>-2.6871087017053852</v>
      </c>
      <c r="AB454" s="32">
        <f t="shared" si="129"/>
        <v>5.9933934227970553E-2</v>
      </c>
    </row>
    <row r="455" spans="1:28" s="15" customFormat="1" x14ac:dyDescent="0.2">
      <c r="A455" s="21">
        <v>167</v>
      </c>
      <c r="B455" s="22" t="s">
        <v>31</v>
      </c>
      <c r="C455" s="22" t="s">
        <v>34</v>
      </c>
      <c r="D455" s="22" t="s">
        <v>37</v>
      </c>
      <c r="E455" s="23">
        <v>43047</v>
      </c>
      <c r="F455" s="22">
        <v>23.9</v>
      </c>
      <c r="G455" s="22">
        <v>32.799999999999997</v>
      </c>
      <c r="H455" s="22">
        <v>15.5199</v>
      </c>
      <c r="I455" s="24">
        <v>3.7012</v>
      </c>
      <c r="J455" s="24"/>
      <c r="K455" s="25">
        <f t="shared" si="130"/>
        <v>997.35123703333397</v>
      </c>
      <c r="L455" s="25">
        <f t="shared" si="131"/>
        <v>0.76089952447632669</v>
      </c>
      <c r="M455" s="25">
        <f t="shared" si="132"/>
        <v>-4.2248710660000004E-3</v>
      </c>
      <c r="N455" s="25">
        <f t="shared" si="133"/>
        <v>1022.0348815368055</v>
      </c>
      <c r="O455" s="121">
        <f t="shared" si="136"/>
        <v>1.0220077641424568</v>
      </c>
      <c r="P455" s="26">
        <f t="shared" si="134"/>
        <v>8.3257926851393389</v>
      </c>
      <c r="Q455" s="120">
        <f t="shared" si="137"/>
        <v>8.3255166754248098</v>
      </c>
      <c r="R455" s="4">
        <f t="shared" si="138"/>
        <v>17.79303821274252</v>
      </c>
      <c r="S455" s="27">
        <f t="shared" si="135"/>
        <v>15.076599999999999</v>
      </c>
      <c r="T455" s="28">
        <f t="shared" si="121"/>
        <v>21</v>
      </c>
      <c r="U455" s="29">
        <f t="shared" si="122"/>
        <v>0.28520000000000012</v>
      </c>
      <c r="V455" s="29">
        <f t="shared" si="123"/>
        <v>8.348946135831385</v>
      </c>
      <c r="W455" s="29">
        <f t="shared" si="124"/>
        <v>3.9756886361101835</v>
      </c>
      <c r="X455" s="30">
        <f t="shared" si="125"/>
        <v>0.6506133032454029</v>
      </c>
      <c r="Y455" s="30">
        <f t="shared" si="126"/>
        <v>8.4768481734801728</v>
      </c>
      <c r="Z455" s="30">
        <f t="shared" si="127"/>
        <v>4.0365943683238914</v>
      </c>
      <c r="AA455" s="31">
        <f t="shared" si="128"/>
        <v>2.2935731321312343</v>
      </c>
      <c r="AB455" s="32">
        <f t="shared" si="129"/>
        <v>6.0905732213707875E-2</v>
      </c>
    </row>
    <row r="456" spans="1:28" s="15" customFormat="1" x14ac:dyDescent="0.2">
      <c r="A456" s="21">
        <v>174</v>
      </c>
      <c r="B456" s="22" t="s">
        <v>31</v>
      </c>
      <c r="C456" s="22" t="s">
        <v>34</v>
      </c>
      <c r="D456" s="22" t="s">
        <v>37</v>
      </c>
      <c r="E456" s="23">
        <v>43047</v>
      </c>
      <c r="F456" s="22">
        <v>23.9</v>
      </c>
      <c r="G456" s="22">
        <v>32.799999999999997</v>
      </c>
      <c r="H456" s="22">
        <v>15.5199</v>
      </c>
      <c r="I456" s="24">
        <v>2.9514</v>
      </c>
      <c r="J456" s="24"/>
      <c r="K456" s="25">
        <f t="shared" si="130"/>
        <v>997.35123703333397</v>
      </c>
      <c r="L456" s="25">
        <f t="shared" si="131"/>
        <v>0.76089952447632669</v>
      </c>
      <c r="M456" s="25">
        <f t="shared" si="132"/>
        <v>-4.2248710660000004E-3</v>
      </c>
      <c r="N456" s="25">
        <f t="shared" si="133"/>
        <v>1022.0348815368055</v>
      </c>
      <c r="O456" s="121">
        <f t="shared" si="136"/>
        <v>1.0220077641424568</v>
      </c>
      <c r="P456" s="26">
        <f t="shared" si="134"/>
        <v>6.6391290746028977</v>
      </c>
      <c r="Q456" s="120">
        <f t="shared" si="137"/>
        <v>6.6389089797494814</v>
      </c>
      <c r="R456" s="4">
        <f t="shared" si="138"/>
        <v>17.79303821274252</v>
      </c>
      <c r="S456" s="27">
        <f t="shared" si="135"/>
        <v>10.9527</v>
      </c>
      <c r="T456" s="28">
        <f t="shared" si="121"/>
        <v>21</v>
      </c>
      <c r="U456" s="29">
        <f t="shared" si="122"/>
        <v>0.22639999999999993</v>
      </c>
      <c r="V456" s="29">
        <f t="shared" si="123"/>
        <v>8.3082568807339428</v>
      </c>
      <c r="W456" s="29">
        <f t="shared" si="124"/>
        <v>3.9563128003494961</v>
      </c>
      <c r="X456" s="30">
        <f t="shared" si="125"/>
        <v>0.51651086158738924</v>
      </c>
      <c r="Y456" s="30">
        <f t="shared" si="126"/>
        <v>8.4361108861791596</v>
      </c>
      <c r="Z456" s="30">
        <f t="shared" si="127"/>
        <v>4.0171956600853145</v>
      </c>
      <c r="AA456" s="31">
        <f t="shared" si="128"/>
        <v>2.5336858422544632</v>
      </c>
      <c r="AB456" s="32">
        <f t="shared" si="129"/>
        <v>6.0882859735818418E-2</v>
      </c>
    </row>
    <row r="457" spans="1:28" s="15" customFormat="1" x14ac:dyDescent="0.2">
      <c r="A457" s="21">
        <v>265</v>
      </c>
      <c r="B457" s="22" t="s">
        <v>31</v>
      </c>
      <c r="C457" s="22" t="s">
        <v>34</v>
      </c>
      <c r="D457" s="22" t="s">
        <v>37</v>
      </c>
      <c r="E457" s="23">
        <v>43047</v>
      </c>
      <c r="F457" s="22">
        <v>23.9</v>
      </c>
      <c r="G457" s="22">
        <v>32.799999999999997</v>
      </c>
      <c r="H457" s="22">
        <v>15.5199</v>
      </c>
      <c r="I457" s="24">
        <v>3.7227000000000001</v>
      </c>
      <c r="J457" s="24"/>
      <c r="K457" s="25">
        <f t="shared" si="130"/>
        <v>997.35123703333397</v>
      </c>
      <c r="L457" s="25">
        <f t="shared" si="131"/>
        <v>0.76089952447632669</v>
      </c>
      <c r="M457" s="25">
        <f t="shared" si="132"/>
        <v>-4.2248710660000004E-3</v>
      </c>
      <c r="N457" s="25">
        <f t="shared" si="133"/>
        <v>1022.0348815368055</v>
      </c>
      <c r="O457" s="121">
        <f t="shared" si="136"/>
        <v>1.0220077641424568</v>
      </c>
      <c r="P457" s="26">
        <f t="shared" si="134"/>
        <v>8.3741566056868635</v>
      </c>
      <c r="Q457" s="120">
        <f t="shared" si="137"/>
        <v>8.3738789926520951</v>
      </c>
      <c r="R457" s="4">
        <f t="shared" si="138"/>
        <v>17.79303821274252</v>
      </c>
      <c r="S457" s="27">
        <f t="shared" si="135"/>
        <v>15.194849999999999</v>
      </c>
      <c r="T457" s="28">
        <f t="shared" si="121"/>
        <v>21</v>
      </c>
      <c r="U457" s="29">
        <f t="shared" si="122"/>
        <v>0.2027000000000001</v>
      </c>
      <c r="V457" s="29">
        <f t="shared" si="123"/>
        <v>5.7585227272727302</v>
      </c>
      <c r="W457" s="29">
        <f t="shared" si="124"/>
        <v>2.7421536796536814</v>
      </c>
      <c r="X457" s="30">
        <f t="shared" si="125"/>
        <v>0.4653066571310509</v>
      </c>
      <c r="Y457" s="30">
        <f t="shared" si="126"/>
        <v>5.8833668631684901</v>
      </c>
      <c r="Z457" s="30">
        <f t="shared" si="127"/>
        <v>2.8016032681754717</v>
      </c>
      <c r="AA457" s="31">
        <f t="shared" si="128"/>
        <v>1.5736832289334786</v>
      </c>
      <c r="AB457" s="32">
        <f t="shared" si="129"/>
        <v>5.9449588521790275E-2</v>
      </c>
    </row>
    <row r="458" spans="1:28" s="15" customFormat="1" x14ac:dyDescent="0.2">
      <c r="A458" s="21">
        <v>271</v>
      </c>
      <c r="B458" s="22" t="s">
        <v>31</v>
      </c>
      <c r="C458" s="22" t="s">
        <v>34</v>
      </c>
      <c r="D458" s="22" t="s">
        <v>37</v>
      </c>
      <c r="E458" s="23">
        <v>43047</v>
      </c>
      <c r="F458" s="22">
        <v>23.9</v>
      </c>
      <c r="G458" s="22">
        <v>32.799999999999997</v>
      </c>
      <c r="H458" s="22">
        <v>15.5199</v>
      </c>
      <c r="I458" s="24">
        <v>7.5743</v>
      </c>
      <c r="J458" s="24"/>
      <c r="K458" s="25">
        <f t="shared" si="130"/>
        <v>997.35123703333397</v>
      </c>
      <c r="L458" s="25">
        <f t="shared" si="131"/>
        <v>0.76089952447632669</v>
      </c>
      <c r="M458" s="25">
        <f t="shared" si="132"/>
        <v>-4.2248710660000004E-3</v>
      </c>
      <c r="N458" s="25">
        <f t="shared" si="133"/>
        <v>1022.0348815368055</v>
      </c>
      <c r="O458" s="121">
        <f t="shared" si="136"/>
        <v>1.0220077641424568</v>
      </c>
      <c r="P458" s="26">
        <f t="shared" si="134"/>
        <v>17.038271786191206</v>
      </c>
      <c r="Q458" s="120">
        <f t="shared" si="137"/>
        <v>17.037706947657551</v>
      </c>
      <c r="R458" s="4">
        <f t="shared" si="138"/>
        <v>17.79303821274252</v>
      </c>
      <c r="S458" s="27">
        <f t="shared" si="135"/>
        <v>36.37865</v>
      </c>
      <c r="T458" s="28">
        <f t="shared" ref="T458:T489" si="139">E458-E338</f>
        <v>21</v>
      </c>
      <c r="U458" s="29">
        <f t="shared" ref="U458:U489" si="140">I458-I338</f>
        <v>0.46630000000000038</v>
      </c>
      <c r="V458" s="29">
        <f t="shared" ref="V458:V489" si="141">(U458/I338)*100</f>
        <v>6.5602138435565616</v>
      </c>
      <c r="W458" s="29">
        <f t="shared" ref="W458:W489" si="142">(U458/T458)/I338*1000</f>
        <v>3.1239113540745533</v>
      </c>
      <c r="X458" s="30">
        <f t="shared" ref="X458:X489" si="143">P458-P338</f>
        <v>1.0677872878006625</v>
      </c>
      <c r="Y458" s="30">
        <f t="shared" ref="Y458:Y489" si="144">(X458/P338)*100</f>
        <v>6.6860043470081996</v>
      </c>
      <c r="Z458" s="30">
        <f t="shared" ref="Z458:Z489" si="145">1000*(X458/T458)/P338</f>
        <v>3.1838115938134282</v>
      </c>
      <c r="AA458" s="31">
        <f t="shared" ref="AA458:AA489" si="146">1000*(X458/T458)/S338</f>
        <v>1.5037266725259788</v>
      </c>
      <c r="AB458" s="32">
        <f t="shared" ref="AB458:AB469" si="147">Z458-W458</f>
        <v>5.9900239738874816E-2</v>
      </c>
    </row>
    <row r="459" spans="1:28" s="15" customFormat="1" x14ac:dyDescent="0.2">
      <c r="A459" s="21">
        <v>103</v>
      </c>
      <c r="B459" s="22" t="s">
        <v>32</v>
      </c>
      <c r="C459" s="22" t="s">
        <v>34</v>
      </c>
      <c r="D459" s="22" t="s">
        <v>37</v>
      </c>
      <c r="E459" s="23">
        <v>43047</v>
      </c>
      <c r="F459" s="22">
        <v>23.9</v>
      </c>
      <c r="G459" s="22">
        <v>32.799999999999997</v>
      </c>
      <c r="H459" s="22">
        <v>15.5199</v>
      </c>
      <c r="I459" s="24">
        <v>2.9424000000000001</v>
      </c>
      <c r="J459" s="24"/>
      <c r="K459" s="25">
        <f t="shared" si="130"/>
        <v>997.35123703333397</v>
      </c>
      <c r="L459" s="25">
        <f t="shared" si="131"/>
        <v>0.76089952447632669</v>
      </c>
      <c r="M459" s="25">
        <f t="shared" si="132"/>
        <v>-4.2248710660000004E-3</v>
      </c>
      <c r="N459" s="25">
        <f t="shared" si="133"/>
        <v>1022.0348815368055</v>
      </c>
      <c r="O459" s="121">
        <f t="shared" si="136"/>
        <v>1.0220077641424568</v>
      </c>
      <c r="P459" s="26">
        <f t="shared" si="134"/>
        <v>6.6188837125132371</v>
      </c>
      <c r="Q459" s="120">
        <f t="shared" si="137"/>
        <v>6.6186642888171292</v>
      </c>
      <c r="R459" s="4">
        <f t="shared" si="138"/>
        <v>17.79303821274252</v>
      </c>
      <c r="S459" s="27">
        <f t="shared" si="135"/>
        <v>10.903199999999998</v>
      </c>
      <c r="T459" s="28">
        <f t="shared" si="139"/>
        <v>21</v>
      </c>
      <c r="U459" s="29">
        <f t="shared" si="140"/>
        <v>0.20540000000000003</v>
      </c>
      <c r="V459" s="29">
        <f t="shared" si="141"/>
        <v>7.5045670442089891</v>
      </c>
      <c r="W459" s="29">
        <f t="shared" si="142"/>
        <v>3.5736033543852326</v>
      </c>
      <c r="X459" s="30">
        <f t="shared" si="143"/>
        <v>0.46930351103674273</v>
      </c>
      <c r="Y459" s="30">
        <f t="shared" si="144"/>
        <v>7.6314723226808958</v>
      </c>
      <c r="Z459" s="30">
        <f t="shared" si="145"/>
        <v>3.6340344393718551</v>
      </c>
      <c r="AA459" s="31">
        <f t="shared" si="146"/>
        <v>2.2865694213787178</v>
      </c>
      <c r="AB459" s="32">
        <f t="shared" si="147"/>
        <v>6.043108498662253E-2</v>
      </c>
    </row>
    <row r="460" spans="1:28" s="15" customFormat="1" x14ac:dyDescent="0.2">
      <c r="A460" s="21">
        <v>109</v>
      </c>
      <c r="B460" s="22" t="s">
        <v>32</v>
      </c>
      <c r="C460" s="22" t="s">
        <v>34</v>
      </c>
      <c r="D460" s="22" t="s">
        <v>37</v>
      </c>
      <c r="E460" s="23">
        <v>43047</v>
      </c>
      <c r="F460" s="22">
        <v>23.9</v>
      </c>
      <c r="G460" s="22">
        <v>32.799999999999997</v>
      </c>
      <c r="H460" s="22">
        <v>15.5199</v>
      </c>
      <c r="I460" s="24">
        <v>3.3795000000000002</v>
      </c>
      <c r="J460" s="24"/>
      <c r="K460" s="25">
        <f t="shared" si="130"/>
        <v>997.35123703333397</v>
      </c>
      <c r="L460" s="25">
        <f t="shared" si="131"/>
        <v>0.76089952447632669</v>
      </c>
      <c r="M460" s="25">
        <f t="shared" si="132"/>
        <v>-4.2248710660000004E-3</v>
      </c>
      <c r="N460" s="25">
        <f t="shared" si="133"/>
        <v>1022.0348815368055</v>
      </c>
      <c r="O460" s="121">
        <f t="shared" si="136"/>
        <v>1.0220077641424568</v>
      </c>
      <c r="P460" s="26">
        <f t="shared" si="134"/>
        <v>7.6021334646677827</v>
      </c>
      <c r="Q460" s="120">
        <f t="shared" si="137"/>
        <v>7.6018814450983854</v>
      </c>
      <c r="R460" s="4">
        <f t="shared" si="138"/>
        <v>17.79303821274252</v>
      </c>
      <c r="S460" s="27">
        <f t="shared" si="135"/>
        <v>13.30725</v>
      </c>
      <c r="T460" s="28">
        <f t="shared" si="139"/>
        <v>21</v>
      </c>
      <c r="U460" s="29">
        <f t="shared" si="140"/>
        <v>0.19950000000000001</v>
      </c>
      <c r="V460" s="29">
        <f t="shared" si="141"/>
        <v>6.2735849056603774</v>
      </c>
      <c r="W460" s="29">
        <f t="shared" si="142"/>
        <v>2.9874213836477983</v>
      </c>
      <c r="X460" s="30">
        <f t="shared" si="143"/>
        <v>0.45720652250656535</v>
      </c>
      <c r="Y460" s="30">
        <f t="shared" si="144"/>
        <v>6.3990370539501722</v>
      </c>
      <c r="Z460" s="30">
        <f t="shared" si="145"/>
        <v>3.0471605018810353</v>
      </c>
      <c r="AA460" s="31">
        <f t="shared" si="146"/>
        <v>1.7831072208828258</v>
      </c>
      <c r="AB460" s="32">
        <f t="shared" si="147"/>
        <v>5.9739118233236965E-2</v>
      </c>
    </row>
    <row r="461" spans="1:28" s="15" customFormat="1" x14ac:dyDescent="0.2">
      <c r="A461" s="21">
        <v>232</v>
      </c>
      <c r="B461" s="22" t="s">
        <v>33</v>
      </c>
      <c r="C461" s="22" t="s">
        <v>34</v>
      </c>
      <c r="D461" s="22" t="s">
        <v>37</v>
      </c>
      <c r="E461" s="23">
        <v>43047</v>
      </c>
      <c r="F461" s="22">
        <v>23.9</v>
      </c>
      <c r="G461" s="22">
        <v>32.799999999999997</v>
      </c>
      <c r="H461" s="22">
        <v>15.5199</v>
      </c>
      <c r="I461" s="24">
        <v>4.2900999999999998</v>
      </c>
      <c r="J461" s="24"/>
      <c r="K461" s="25">
        <f t="shared" si="130"/>
        <v>997.35123703333397</v>
      </c>
      <c r="L461" s="25">
        <f t="shared" si="131"/>
        <v>0.76089952447632669</v>
      </c>
      <c r="M461" s="25">
        <f t="shared" si="132"/>
        <v>-4.2248710660000004E-3</v>
      </c>
      <c r="N461" s="25">
        <f t="shared" si="133"/>
        <v>1022.0348815368055</v>
      </c>
      <c r="O461" s="121">
        <f t="shared" si="136"/>
        <v>1.0220077641424568</v>
      </c>
      <c r="P461" s="26">
        <f t="shared" si="134"/>
        <v>9.6505142112061701</v>
      </c>
      <c r="Q461" s="120">
        <f t="shared" si="137"/>
        <v>9.6501942854317448</v>
      </c>
      <c r="R461" s="4">
        <f t="shared" si="138"/>
        <v>17.79303821274252</v>
      </c>
      <c r="S461" s="27">
        <f t="shared" si="135"/>
        <v>18.315549999999998</v>
      </c>
      <c r="T461" s="28">
        <f t="shared" si="139"/>
        <v>21</v>
      </c>
      <c r="U461" s="29">
        <f t="shared" si="140"/>
        <v>0.25309999999999988</v>
      </c>
      <c r="V461" s="29">
        <f t="shared" si="141"/>
        <v>6.2695070596977933</v>
      </c>
      <c r="W461" s="29">
        <f t="shared" si="142"/>
        <v>2.9854795522370439</v>
      </c>
      <c r="X461" s="30">
        <f t="shared" si="143"/>
        <v>0.58005192645622294</v>
      </c>
      <c r="Y461" s="30">
        <f t="shared" si="144"/>
        <v>6.3949543942369607</v>
      </c>
      <c r="Z461" s="30">
        <f t="shared" si="145"/>
        <v>3.0452163782080763</v>
      </c>
      <c r="AA461" s="31">
        <f t="shared" si="146"/>
        <v>1.6321399419410401</v>
      </c>
      <c r="AB461" s="32">
        <f t="shared" si="147"/>
        <v>5.973682597103247E-2</v>
      </c>
    </row>
    <row r="462" spans="1:28" s="15" customFormat="1" x14ac:dyDescent="0.2">
      <c r="A462" s="21">
        <v>234</v>
      </c>
      <c r="B462" s="22" t="s">
        <v>33</v>
      </c>
      <c r="C462" s="22" t="s">
        <v>34</v>
      </c>
      <c r="D462" s="22" t="s">
        <v>37</v>
      </c>
      <c r="E462" s="23">
        <v>43047</v>
      </c>
      <c r="F462" s="22">
        <v>23.9</v>
      </c>
      <c r="G462" s="22">
        <v>32.799999999999997</v>
      </c>
      <c r="H462" s="22">
        <v>15.5199</v>
      </c>
      <c r="I462" s="24">
        <v>4.6646000000000001</v>
      </c>
      <c r="J462" s="24"/>
      <c r="K462" s="25">
        <f t="shared" si="130"/>
        <v>997.35123703333397</v>
      </c>
      <c r="L462" s="25">
        <f t="shared" si="131"/>
        <v>0.76089952447632669</v>
      </c>
      <c r="M462" s="25">
        <f t="shared" si="132"/>
        <v>-4.2248710660000004E-3</v>
      </c>
      <c r="N462" s="25">
        <f t="shared" si="133"/>
        <v>1022.0348815368055</v>
      </c>
      <c r="O462" s="121">
        <f t="shared" si="136"/>
        <v>1.0220077641424568</v>
      </c>
      <c r="P462" s="26">
        <f t="shared" si="134"/>
        <v>10.49294622260374</v>
      </c>
      <c r="Q462" s="120">
        <f t="shared" si="137"/>
        <v>10.49259836922797</v>
      </c>
      <c r="R462" s="4">
        <f t="shared" si="138"/>
        <v>17.79303821274252</v>
      </c>
      <c r="S462" s="27">
        <f t="shared" si="135"/>
        <v>20.375299999999999</v>
      </c>
      <c r="T462" s="28">
        <f t="shared" si="139"/>
        <v>21</v>
      </c>
      <c r="U462" s="29">
        <f t="shared" si="140"/>
        <v>0.28859999999999975</v>
      </c>
      <c r="V462" s="29">
        <f t="shared" si="141"/>
        <v>6.5950639853747646</v>
      </c>
      <c r="W462" s="29">
        <f t="shared" si="142"/>
        <v>3.1405066597022695</v>
      </c>
      <c r="X462" s="30">
        <f t="shared" si="143"/>
        <v>0.66080776383094531</v>
      </c>
      <c r="Y462" s="30">
        <f t="shared" si="144"/>
        <v>6.7208956281665762</v>
      </c>
      <c r="Z462" s="30">
        <f t="shared" si="145"/>
        <v>3.2004264896031316</v>
      </c>
      <c r="AA462" s="31">
        <f t="shared" si="146"/>
        <v>1.6748475821216817</v>
      </c>
      <c r="AB462" s="32">
        <f t="shared" si="147"/>
        <v>5.9919829900862087E-2</v>
      </c>
    </row>
    <row r="463" spans="1:28" s="15" customFormat="1" x14ac:dyDescent="0.2">
      <c r="A463" s="21">
        <v>181</v>
      </c>
      <c r="B463" s="22" t="s">
        <v>26</v>
      </c>
      <c r="C463" s="22" t="s">
        <v>36</v>
      </c>
      <c r="D463" s="22" t="s">
        <v>37</v>
      </c>
      <c r="E463" s="23">
        <v>43047</v>
      </c>
      <c r="F463" s="22">
        <v>23.8</v>
      </c>
      <c r="G463" s="22">
        <v>32.700000000000003</v>
      </c>
      <c r="H463" s="22">
        <v>17.5153</v>
      </c>
      <c r="I463" s="24">
        <v>3.2191000000000001</v>
      </c>
      <c r="J463" s="24"/>
      <c r="K463" s="25">
        <f t="shared" si="130"/>
        <v>997.37575933808228</v>
      </c>
      <c r="L463" s="25">
        <f t="shared" si="131"/>
        <v>0.76105550545330802</v>
      </c>
      <c r="M463" s="25">
        <f t="shared" si="132"/>
        <v>-4.2272056239999996E-3</v>
      </c>
      <c r="N463" s="25">
        <f t="shared" si="133"/>
        <v>1021.9884400469037</v>
      </c>
      <c r="O463" s="121">
        <f t="shared" si="136"/>
        <v>1.0219613146179185</v>
      </c>
      <c r="P463" s="26">
        <f t="shared" si="134"/>
        <v>7.2409050066965133</v>
      </c>
      <c r="Q463" s="120">
        <f t="shared" si="137"/>
        <v>7.2406649047819487</v>
      </c>
      <c r="R463" s="4">
        <f t="shared" si="138"/>
        <v>20.08056289332686</v>
      </c>
      <c r="S463" s="27">
        <f t="shared" si="135"/>
        <v>12.425049999999999</v>
      </c>
      <c r="T463" s="28">
        <f t="shared" si="139"/>
        <v>21</v>
      </c>
      <c r="U463" s="29">
        <f t="shared" si="140"/>
        <v>0.15910000000000002</v>
      </c>
      <c r="V463" s="29">
        <f t="shared" si="141"/>
        <v>5.1993464052287583</v>
      </c>
      <c r="W463" s="29">
        <f t="shared" si="142"/>
        <v>2.4758792405851233</v>
      </c>
      <c r="X463" s="30">
        <f t="shared" si="143"/>
        <v>0.36398633462105767</v>
      </c>
      <c r="Y463" s="30">
        <f t="shared" si="144"/>
        <v>5.2928695536137047</v>
      </c>
      <c r="Z463" s="30">
        <f t="shared" si="145"/>
        <v>2.5204140731493827</v>
      </c>
      <c r="AA463" s="31">
        <f t="shared" si="146"/>
        <v>1.5006651602599779</v>
      </c>
      <c r="AB463" s="32">
        <f t="shared" si="147"/>
        <v>4.4534832564259386E-2</v>
      </c>
    </row>
    <row r="464" spans="1:28" s="15" customFormat="1" x14ac:dyDescent="0.2">
      <c r="A464" s="21">
        <v>188</v>
      </c>
      <c r="B464" s="22" t="s">
        <v>26</v>
      </c>
      <c r="C464" s="22" t="s">
        <v>36</v>
      </c>
      <c r="D464" s="22" t="s">
        <v>37</v>
      </c>
      <c r="E464" s="23">
        <v>43047</v>
      </c>
      <c r="F464" s="22">
        <v>23.8</v>
      </c>
      <c r="G464" s="22">
        <v>32.700000000000003</v>
      </c>
      <c r="H464" s="22">
        <v>17.5153</v>
      </c>
      <c r="I464" s="24">
        <v>9.2333999999999996</v>
      </c>
      <c r="J464" s="24"/>
      <c r="K464" s="25">
        <f t="shared" si="130"/>
        <v>997.37575933808228</v>
      </c>
      <c r="L464" s="25">
        <f t="shared" si="131"/>
        <v>0.76105550545330802</v>
      </c>
      <c r="M464" s="25">
        <f t="shared" si="132"/>
        <v>-4.2272056239999996E-3</v>
      </c>
      <c r="N464" s="25">
        <f t="shared" si="133"/>
        <v>1021.9884400469037</v>
      </c>
      <c r="O464" s="121">
        <f t="shared" si="136"/>
        <v>1.0219613146179185</v>
      </c>
      <c r="P464" s="26">
        <f t="shared" si="134"/>
        <v>20.76921260253847</v>
      </c>
      <c r="Q464" s="120">
        <f t="shared" si="137"/>
        <v>20.768523914079601</v>
      </c>
      <c r="R464" s="4">
        <f t="shared" si="138"/>
        <v>20.08056289332686</v>
      </c>
      <c r="S464" s="27">
        <f t="shared" si="135"/>
        <v>45.503699999999995</v>
      </c>
      <c r="T464" s="28">
        <f t="shared" si="139"/>
        <v>21</v>
      </c>
      <c r="U464" s="29">
        <f t="shared" si="140"/>
        <v>0.46539999999999893</v>
      </c>
      <c r="V464" s="29">
        <f t="shared" si="141"/>
        <v>5.3079379562043671</v>
      </c>
      <c r="W464" s="29">
        <f t="shared" si="142"/>
        <v>2.5275895029544606</v>
      </c>
      <c r="X464" s="30">
        <f t="shared" si="143"/>
        <v>1.0643685120948128</v>
      </c>
      <c r="Y464" s="30">
        <f t="shared" si="144"/>
        <v>5.4015576434375552</v>
      </c>
      <c r="Z464" s="30">
        <f t="shared" si="145"/>
        <v>2.5721703063988359</v>
      </c>
      <c r="AA464" s="31">
        <f t="shared" si="146"/>
        <v>1.1802397275907635</v>
      </c>
      <c r="AB464" s="32">
        <f t="shared" si="147"/>
        <v>4.4580803444375317E-2</v>
      </c>
    </row>
    <row r="465" spans="1:28" s="15" customFormat="1" x14ac:dyDescent="0.2">
      <c r="A465" s="21">
        <v>280</v>
      </c>
      <c r="B465" s="22" t="s">
        <v>26</v>
      </c>
      <c r="C465" s="22" t="s">
        <v>36</v>
      </c>
      <c r="D465" s="22" t="s">
        <v>37</v>
      </c>
      <c r="E465" s="23">
        <v>43047</v>
      </c>
      <c r="F465" s="22">
        <v>23.8</v>
      </c>
      <c r="G465" s="22">
        <v>32.700000000000003</v>
      </c>
      <c r="H465" s="22">
        <v>17.5153</v>
      </c>
      <c r="I465" s="24">
        <v>3.4178000000000002</v>
      </c>
      <c r="J465" s="24"/>
      <c r="K465" s="25">
        <f t="shared" si="130"/>
        <v>997.37575933808228</v>
      </c>
      <c r="L465" s="25">
        <f t="shared" si="131"/>
        <v>0.76105550545330802</v>
      </c>
      <c r="M465" s="25">
        <f t="shared" si="132"/>
        <v>-4.2272056239999996E-3</v>
      </c>
      <c r="N465" s="25">
        <f t="shared" si="133"/>
        <v>1021.9884400469037</v>
      </c>
      <c r="O465" s="121">
        <f t="shared" si="136"/>
        <v>1.0219613146179185</v>
      </c>
      <c r="P465" s="26">
        <f t="shared" si="134"/>
        <v>7.6878522356830619</v>
      </c>
      <c r="Q465" s="120">
        <f t="shared" si="137"/>
        <v>7.6875973133993183</v>
      </c>
      <c r="R465" s="4">
        <f t="shared" si="138"/>
        <v>20.08056289332686</v>
      </c>
      <c r="S465" s="27">
        <f t="shared" si="135"/>
        <v>13.517900000000001</v>
      </c>
      <c r="T465" s="28">
        <f t="shared" si="139"/>
        <v>21</v>
      </c>
      <c r="U465" s="29">
        <f t="shared" si="140"/>
        <v>0.14580000000000037</v>
      </c>
      <c r="V465" s="29">
        <f t="shared" si="141"/>
        <v>4.4559902200489114</v>
      </c>
      <c r="W465" s="29">
        <f t="shared" si="142"/>
        <v>2.1219001047851958</v>
      </c>
      <c r="X465" s="30">
        <f t="shared" si="143"/>
        <v>0.33449344645728107</v>
      </c>
      <c r="Y465" s="30">
        <f t="shared" si="144"/>
        <v>4.5488525182177213</v>
      </c>
      <c r="Z465" s="30">
        <f t="shared" si="145"/>
        <v>2.1661202467703435</v>
      </c>
      <c r="AA465" s="31">
        <f t="shared" si="146"/>
        <v>1.2526155516757336</v>
      </c>
      <c r="AB465" s="32">
        <f t="shared" si="147"/>
        <v>4.4220141985147787E-2</v>
      </c>
    </row>
    <row r="466" spans="1:28" s="15" customFormat="1" x14ac:dyDescent="0.2">
      <c r="A466" s="21">
        <v>286</v>
      </c>
      <c r="B466" s="22" t="s">
        <v>26</v>
      </c>
      <c r="C466" s="22" t="s">
        <v>36</v>
      </c>
      <c r="D466" s="22" t="s">
        <v>37</v>
      </c>
      <c r="E466" s="23">
        <v>43047</v>
      </c>
      <c r="F466" s="22">
        <v>23.8</v>
      </c>
      <c r="G466" s="22">
        <v>32.700000000000003</v>
      </c>
      <c r="H466" s="22">
        <v>17.5153</v>
      </c>
      <c r="I466" s="24">
        <v>2.8584999999999998</v>
      </c>
      <c r="J466" s="24"/>
      <c r="K466" s="25">
        <f t="shared" si="130"/>
        <v>997.37575933808228</v>
      </c>
      <c r="L466" s="25">
        <f t="shared" si="131"/>
        <v>0.76105550545330802</v>
      </c>
      <c r="M466" s="25">
        <f t="shared" si="132"/>
        <v>-4.2272056239999996E-3</v>
      </c>
      <c r="N466" s="25">
        <f t="shared" si="133"/>
        <v>1021.9884400469037</v>
      </c>
      <c r="O466" s="121">
        <f t="shared" si="136"/>
        <v>1.0219613146179185</v>
      </c>
      <c r="P466" s="26">
        <f t="shared" si="134"/>
        <v>6.4297868850430193</v>
      </c>
      <c r="Q466" s="120">
        <f t="shared" si="137"/>
        <v>6.4295736790777545</v>
      </c>
      <c r="R466" s="4">
        <f t="shared" si="138"/>
        <v>20.08056289332686</v>
      </c>
      <c r="S466" s="27">
        <f t="shared" si="135"/>
        <v>10.441749999999999</v>
      </c>
      <c r="T466" s="28">
        <f t="shared" si="139"/>
        <v>21</v>
      </c>
      <c r="U466" s="29">
        <f t="shared" si="140"/>
        <v>0.16149999999999975</v>
      </c>
      <c r="V466" s="29">
        <f t="shared" si="141"/>
        <v>5.9881349647756679</v>
      </c>
      <c r="W466" s="29">
        <f t="shared" si="142"/>
        <v>2.8514928403693656</v>
      </c>
      <c r="X466" s="30">
        <f t="shared" si="143"/>
        <v>0.36865954563533876</v>
      </c>
      <c r="Y466" s="30">
        <f t="shared" si="144"/>
        <v>6.0823593531589744</v>
      </c>
      <c r="Z466" s="30">
        <f t="shared" si="145"/>
        <v>2.8963615967423695</v>
      </c>
      <c r="AA466" s="31">
        <f t="shared" si="146"/>
        <v>1.8375691064872202</v>
      </c>
      <c r="AB466" s="32">
        <f t="shared" si="147"/>
        <v>4.4868756373003915E-2</v>
      </c>
    </row>
    <row r="467" spans="1:28" s="15" customFormat="1" x14ac:dyDescent="0.2">
      <c r="A467" s="21">
        <v>121</v>
      </c>
      <c r="B467" s="22" t="s">
        <v>29</v>
      </c>
      <c r="C467" s="22" t="s">
        <v>36</v>
      </c>
      <c r="D467" s="22" t="s">
        <v>37</v>
      </c>
      <c r="E467" s="23">
        <v>43047</v>
      </c>
      <c r="F467" s="22">
        <v>23.8</v>
      </c>
      <c r="G467" s="22">
        <v>32.700000000000003</v>
      </c>
      <c r="H467" s="22">
        <v>17.5153</v>
      </c>
      <c r="I467" s="24">
        <v>5.1284999999999998</v>
      </c>
      <c r="J467" s="24"/>
      <c r="K467" s="25">
        <f t="shared" si="130"/>
        <v>997.37575933808228</v>
      </c>
      <c r="L467" s="25">
        <f t="shared" si="131"/>
        <v>0.76105550545330802</v>
      </c>
      <c r="M467" s="25">
        <f t="shared" si="132"/>
        <v>-4.2272056239999996E-3</v>
      </c>
      <c r="N467" s="25">
        <f t="shared" si="133"/>
        <v>1021.9884400469037</v>
      </c>
      <c r="O467" s="121">
        <f t="shared" si="136"/>
        <v>1.0219613146179185</v>
      </c>
      <c r="P467" s="26">
        <f t="shared" si="134"/>
        <v>11.535827196061964</v>
      </c>
      <c r="Q467" s="120">
        <f t="shared" si="137"/>
        <v>11.535444678380362</v>
      </c>
      <c r="R467" s="4">
        <f t="shared" si="138"/>
        <v>20.08056289332686</v>
      </c>
      <c r="S467" s="27">
        <f t="shared" si="135"/>
        <v>22.926749999999998</v>
      </c>
      <c r="T467" s="28">
        <f t="shared" si="139"/>
        <v>21</v>
      </c>
      <c r="U467" s="29">
        <f t="shared" si="140"/>
        <v>0.27949999999999964</v>
      </c>
      <c r="V467" s="29">
        <f t="shared" si="141"/>
        <v>5.7640750670241205</v>
      </c>
      <c r="W467" s="29">
        <f t="shared" si="142"/>
        <v>2.7447976509638674</v>
      </c>
      <c r="X467" s="30">
        <f t="shared" si="143"/>
        <v>0.63838319576984581</v>
      </c>
      <c r="Y467" s="30">
        <f t="shared" si="144"/>
        <v>5.8581002641787672</v>
      </c>
      <c r="Z467" s="30">
        <f t="shared" si="145"/>
        <v>2.7895715543708413</v>
      </c>
      <c r="AA467" s="31">
        <f t="shared" si="146"/>
        <v>1.4212206829782879</v>
      </c>
      <c r="AB467" s="32">
        <f t="shared" si="147"/>
        <v>4.4773903406973847E-2</v>
      </c>
    </row>
    <row r="468" spans="1:28" s="15" customFormat="1" x14ac:dyDescent="0.2">
      <c r="A468" s="21">
        <v>128</v>
      </c>
      <c r="B468" s="22" t="s">
        <v>29</v>
      </c>
      <c r="C468" s="22" t="s">
        <v>36</v>
      </c>
      <c r="D468" s="22" t="s">
        <v>37</v>
      </c>
      <c r="E468" s="23">
        <v>43047</v>
      </c>
      <c r="F468" s="22">
        <v>23.8</v>
      </c>
      <c r="G468" s="22">
        <v>32.700000000000003</v>
      </c>
      <c r="H468" s="22">
        <v>17.5153</v>
      </c>
      <c r="I468" s="24">
        <v>3.1501000000000001</v>
      </c>
      <c r="J468" s="24"/>
      <c r="K468" s="25">
        <f t="shared" si="130"/>
        <v>997.37575933808228</v>
      </c>
      <c r="L468" s="25">
        <f t="shared" si="131"/>
        <v>0.76105550545330802</v>
      </c>
      <c r="M468" s="25">
        <f t="shared" si="132"/>
        <v>-4.2272056239999996E-3</v>
      </c>
      <c r="N468" s="25">
        <f t="shared" si="133"/>
        <v>1021.9884400469037</v>
      </c>
      <c r="O468" s="121">
        <f t="shared" si="136"/>
        <v>1.0219613146179185</v>
      </c>
      <c r="P468" s="26">
        <f t="shared" si="134"/>
        <v>7.0856993760972591</v>
      </c>
      <c r="Q468" s="120">
        <f t="shared" si="137"/>
        <v>7.085464420662178</v>
      </c>
      <c r="R468" s="4">
        <f t="shared" si="138"/>
        <v>20.08056289332686</v>
      </c>
      <c r="S468" s="27">
        <f t="shared" si="135"/>
        <v>12.045549999999999</v>
      </c>
      <c r="T468" s="28">
        <f t="shared" si="139"/>
        <v>21</v>
      </c>
      <c r="U468" s="29">
        <f t="shared" si="140"/>
        <v>0.21910000000000007</v>
      </c>
      <c r="V468" s="29">
        <f t="shared" si="141"/>
        <v>7.475264414875471</v>
      </c>
      <c r="W468" s="29">
        <f t="shared" si="142"/>
        <v>3.5596497213692717</v>
      </c>
      <c r="X468" s="30">
        <f t="shared" si="143"/>
        <v>0.4986900205896907</v>
      </c>
      <c r="Y468" s="30">
        <f t="shared" si="144"/>
        <v>7.5708108744786147</v>
      </c>
      <c r="Z468" s="30">
        <f t="shared" si="145"/>
        <v>3.6051480354660064</v>
      </c>
      <c r="AA468" s="31">
        <f t="shared" si="146"/>
        <v>2.1905948837788221</v>
      </c>
      <c r="AB468" s="32">
        <f t="shared" si="147"/>
        <v>4.549831409673466E-2</v>
      </c>
    </row>
    <row r="469" spans="1:28" s="15" customFormat="1" x14ac:dyDescent="0.2">
      <c r="A469" s="21">
        <v>219</v>
      </c>
      <c r="B469" s="22" t="s">
        <v>29</v>
      </c>
      <c r="C469" s="22" t="s">
        <v>36</v>
      </c>
      <c r="D469" s="22" t="s">
        <v>37</v>
      </c>
      <c r="E469" s="23">
        <v>43047</v>
      </c>
      <c r="F469" s="22">
        <v>23.8</v>
      </c>
      <c r="G469" s="22">
        <v>32.700000000000003</v>
      </c>
      <c r="H469" s="22">
        <v>17.5153</v>
      </c>
      <c r="I469" s="24">
        <v>4.5494000000000003</v>
      </c>
      <c r="J469" s="24"/>
      <c r="K469" s="25">
        <f t="shared" si="130"/>
        <v>997.37575933808228</v>
      </c>
      <c r="L469" s="25">
        <f t="shared" si="131"/>
        <v>0.76105550545330802</v>
      </c>
      <c r="M469" s="25">
        <f t="shared" si="132"/>
        <v>-4.2272056239999996E-3</v>
      </c>
      <c r="N469" s="25">
        <f t="shared" si="133"/>
        <v>1021.9884400469037</v>
      </c>
      <c r="O469" s="121">
        <f t="shared" si="136"/>
        <v>1.0219613146179185</v>
      </c>
      <c r="P469" s="26">
        <f t="shared" si="134"/>
        <v>10.233224577510832</v>
      </c>
      <c r="Q469" s="120">
        <f t="shared" si="137"/>
        <v>10.232885252963561</v>
      </c>
      <c r="R469" s="4">
        <f t="shared" si="138"/>
        <v>20.08056289332686</v>
      </c>
      <c r="S469" s="27">
        <f t="shared" si="135"/>
        <v>19.741700000000002</v>
      </c>
      <c r="T469" s="28">
        <f t="shared" si="139"/>
        <v>21</v>
      </c>
      <c r="U469" s="29">
        <f t="shared" si="140"/>
        <v>0.25540000000000074</v>
      </c>
      <c r="V469" s="29">
        <f t="shared" si="141"/>
        <v>5.9478341872380245</v>
      </c>
      <c r="W469" s="29">
        <f t="shared" si="142"/>
        <v>2.8323019939228686</v>
      </c>
      <c r="X469" s="30">
        <f t="shared" si="143"/>
        <v>0.5830648461735759</v>
      </c>
      <c r="Y469" s="30">
        <f t="shared" si="144"/>
        <v>6.0420227478740252</v>
      </c>
      <c r="Z469" s="30">
        <f t="shared" si="145"/>
        <v>2.8771536894638214</v>
      </c>
      <c r="AA469" s="31">
        <f t="shared" si="146"/>
        <v>1.5141513156422637</v>
      </c>
      <c r="AB469" s="32">
        <f t="shared" si="147"/>
        <v>4.4851695540952807E-2</v>
      </c>
    </row>
    <row r="470" spans="1:28" s="15" customFormat="1" x14ac:dyDescent="0.2">
      <c r="A470" s="21">
        <v>225</v>
      </c>
      <c r="B470" s="22" t="s">
        <v>29</v>
      </c>
      <c r="C470" s="22" t="s">
        <v>36</v>
      </c>
      <c r="D470" s="22" t="s">
        <v>37</v>
      </c>
      <c r="E470" s="23">
        <v>43047</v>
      </c>
      <c r="F470" s="22">
        <v>23.7</v>
      </c>
      <c r="G470" s="22">
        <v>32.9</v>
      </c>
      <c r="H470" s="22">
        <v>17.519400000000001</v>
      </c>
      <c r="I470" s="24">
        <v>2.4401000000000002</v>
      </c>
      <c r="J470" s="24" t="s">
        <v>39</v>
      </c>
      <c r="K470" s="25">
        <f t="shared" si="130"/>
        <v>997.40018425598942</v>
      </c>
      <c r="L470" s="25">
        <f t="shared" si="131"/>
        <v>0.76121220240660681</v>
      </c>
      <c r="M470" s="25">
        <f t="shared" si="132"/>
        <v>-4.2295732740000001E-3</v>
      </c>
      <c r="N470" s="25">
        <f t="shared" si="133"/>
        <v>1022.1688604722982</v>
      </c>
      <c r="O470" s="121">
        <f t="shared" si="136"/>
        <v>1.0221417272771778</v>
      </c>
      <c r="P470" s="26" t="s">
        <v>38</v>
      </c>
      <c r="Q470" s="120">
        <f t="shared" si="137"/>
        <v>5.4896846431015058</v>
      </c>
      <c r="R470" s="4">
        <f t="shared" si="138"/>
        <v>20.085782702028311</v>
      </c>
      <c r="S470" s="26" t="s">
        <v>38</v>
      </c>
      <c r="T470" s="34">
        <f t="shared" si="139"/>
        <v>21</v>
      </c>
      <c r="U470" s="35" t="s">
        <v>38</v>
      </c>
      <c r="V470" s="35" t="s">
        <v>38</v>
      </c>
      <c r="W470" s="35" t="s">
        <v>38</v>
      </c>
      <c r="X470" s="26" t="s">
        <v>38</v>
      </c>
      <c r="Y470" s="26" t="s">
        <v>38</v>
      </c>
      <c r="Z470" s="26" t="s">
        <v>38</v>
      </c>
      <c r="AA470" s="31" t="s">
        <v>38</v>
      </c>
      <c r="AB470" s="63" t="s">
        <v>38</v>
      </c>
    </row>
    <row r="471" spans="1:28" s="15" customFormat="1" x14ac:dyDescent="0.2">
      <c r="A471" s="21">
        <v>229</v>
      </c>
      <c r="B471" s="22" t="s">
        <v>29</v>
      </c>
      <c r="C471" s="22" t="s">
        <v>36</v>
      </c>
      <c r="D471" s="22" t="s">
        <v>37</v>
      </c>
      <c r="E471" s="23">
        <v>43047</v>
      </c>
      <c r="F471" s="22">
        <v>23.7</v>
      </c>
      <c r="G471" s="22">
        <v>32.9</v>
      </c>
      <c r="H471" s="22">
        <v>17.519400000000001</v>
      </c>
      <c r="I471" s="24">
        <v>2.3791000000000002</v>
      </c>
      <c r="J471" s="24" t="s">
        <v>39</v>
      </c>
      <c r="K471" s="25">
        <f t="shared" si="130"/>
        <v>997.40018425598942</v>
      </c>
      <c r="L471" s="25">
        <f t="shared" si="131"/>
        <v>0.76121220240660681</v>
      </c>
      <c r="M471" s="25">
        <f t="shared" si="132"/>
        <v>-4.2295732740000001E-3</v>
      </c>
      <c r="N471" s="25">
        <f t="shared" si="133"/>
        <v>1022.1688604722982</v>
      </c>
      <c r="O471" s="121">
        <f t="shared" si="136"/>
        <v>1.0221417272771778</v>
      </c>
      <c r="P471" s="26" t="s">
        <v>38</v>
      </c>
      <c r="Q471" s="120">
        <f t="shared" si="137"/>
        <v>5.3524481514703464</v>
      </c>
      <c r="R471" s="4">
        <f t="shared" si="138"/>
        <v>20.085782702028311</v>
      </c>
      <c r="S471" s="26" t="s">
        <v>38</v>
      </c>
      <c r="T471" s="34">
        <f t="shared" si="139"/>
        <v>21</v>
      </c>
      <c r="U471" s="35" t="s">
        <v>38</v>
      </c>
      <c r="V471" s="35" t="s">
        <v>38</v>
      </c>
      <c r="W471" s="35" t="s">
        <v>38</v>
      </c>
      <c r="X471" s="26" t="s">
        <v>38</v>
      </c>
      <c r="Y471" s="26" t="s">
        <v>38</v>
      </c>
      <c r="Z471" s="26" t="s">
        <v>38</v>
      </c>
      <c r="AA471" s="31" t="s">
        <v>38</v>
      </c>
      <c r="AB471" s="63" t="s">
        <v>38</v>
      </c>
    </row>
    <row r="472" spans="1:28" s="15" customFormat="1" x14ac:dyDescent="0.2">
      <c r="A472" s="21">
        <v>155</v>
      </c>
      <c r="B472" s="22" t="s">
        <v>30</v>
      </c>
      <c r="C472" s="22" t="s">
        <v>36</v>
      </c>
      <c r="D472" s="22" t="s">
        <v>37</v>
      </c>
      <c r="E472" s="23">
        <v>43047</v>
      </c>
      <c r="F472" s="22">
        <v>23.7</v>
      </c>
      <c r="G472" s="22">
        <v>32.9</v>
      </c>
      <c r="H472" s="22">
        <v>17.519400000000001</v>
      </c>
      <c r="I472" s="24">
        <v>1.1134999999999999</v>
      </c>
      <c r="J472" s="24"/>
      <c r="K472" s="25">
        <f t="shared" si="130"/>
        <v>997.40018425598942</v>
      </c>
      <c r="L472" s="25">
        <f t="shared" si="131"/>
        <v>0.76121220240660681</v>
      </c>
      <c r="M472" s="25">
        <f t="shared" si="132"/>
        <v>-4.2295732740000001E-3</v>
      </c>
      <c r="N472" s="25">
        <f t="shared" si="133"/>
        <v>1022.1688604722982</v>
      </c>
      <c r="O472" s="121">
        <f t="shared" si="136"/>
        <v>1.0221417272771778</v>
      </c>
      <c r="P472" s="26">
        <f t="shared" ref="P472:P535" si="148">I472*(1/     (1-   (0.001*N472/1.84)))</f>
        <v>2.5052115295869108</v>
      </c>
      <c r="Q472" s="120">
        <f t="shared" si="137"/>
        <v>2.5051284169064898</v>
      </c>
      <c r="R472" s="4">
        <f t="shared" si="138"/>
        <v>20.085782702028311</v>
      </c>
      <c r="S472" s="27">
        <f t="shared" ref="S472:S535" si="149">-5.28+5.5*I472</f>
        <v>0.84424999999999972</v>
      </c>
      <c r="T472" s="28">
        <f t="shared" si="139"/>
        <v>21</v>
      </c>
      <c r="U472" s="29">
        <f t="shared" ref="U472:U481" si="150">I472-I352</f>
        <v>0.12949999999999995</v>
      </c>
      <c r="V472" s="29">
        <f t="shared" ref="V472:V481" si="151">(U472/I352)*100</f>
        <v>13.160569105691053</v>
      </c>
      <c r="W472" s="29">
        <f t="shared" ref="W472:W481" si="152">(U472/T472)/I352*1000</f>
        <v>6.2669376693766914</v>
      </c>
      <c r="X472" s="30">
        <f t="shared" ref="X472:X481" si="153">P472-P352</f>
        <v>0.29381023111558813</v>
      </c>
      <c r="Y472" s="30">
        <f t="shared" ref="Y472:Y481" si="154">(X472/P352)*100</f>
        <v>13.286156217719986</v>
      </c>
      <c r="Z472" s="30">
        <f t="shared" ref="Z472:Z481" si="155">1000*(X472/T472)/P352</f>
        <v>6.326741056057136</v>
      </c>
      <c r="AA472" s="31">
        <f t="shared" ref="AA472:AA481" si="156">1000*(X472/T472)/S352</f>
        <v>105.99214686709554</v>
      </c>
      <c r="AB472" s="32">
        <f t="shared" ref="AB472:AB481" si="157">Z472-W472</f>
        <v>5.9803386680444603E-2</v>
      </c>
    </row>
    <row r="473" spans="1:28" s="15" customFormat="1" x14ac:dyDescent="0.2">
      <c r="A473" s="21">
        <v>247</v>
      </c>
      <c r="B473" s="22" t="s">
        <v>30</v>
      </c>
      <c r="C473" s="22" t="s">
        <v>36</v>
      </c>
      <c r="D473" s="22" t="s">
        <v>37</v>
      </c>
      <c r="E473" s="23">
        <v>43047</v>
      </c>
      <c r="F473" s="22">
        <v>23.7</v>
      </c>
      <c r="G473" s="22">
        <v>32.9</v>
      </c>
      <c r="H473" s="22">
        <v>17.519400000000001</v>
      </c>
      <c r="I473" s="24">
        <v>4.4509999999999996</v>
      </c>
      <c r="J473" s="24"/>
      <c r="K473" s="25">
        <f t="shared" si="130"/>
        <v>997.40018425598942</v>
      </c>
      <c r="L473" s="25">
        <f t="shared" si="131"/>
        <v>0.76121220240660681</v>
      </c>
      <c r="M473" s="25">
        <f t="shared" si="132"/>
        <v>-4.2295732740000001E-3</v>
      </c>
      <c r="N473" s="25">
        <f t="shared" si="133"/>
        <v>1022.1688604722982</v>
      </c>
      <c r="O473" s="121">
        <f t="shared" si="136"/>
        <v>1.0221417272771778</v>
      </c>
      <c r="P473" s="26">
        <f t="shared" si="148"/>
        <v>10.014096558770849</v>
      </c>
      <c r="Q473" s="120">
        <f t="shared" si="137"/>
        <v>10.013764331971968</v>
      </c>
      <c r="R473" s="4">
        <f t="shared" si="138"/>
        <v>20.085782702028311</v>
      </c>
      <c r="S473" s="27">
        <f t="shared" si="149"/>
        <v>19.200499999999998</v>
      </c>
      <c r="T473" s="28">
        <f t="shared" si="139"/>
        <v>21</v>
      </c>
      <c r="U473" s="29">
        <f t="shared" si="150"/>
        <v>0.27799999999999958</v>
      </c>
      <c r="V473" s="29">
        <f t="shared" si="151"/>
        <v>6.6618739515935683</v>
      </c>
      <c r="W473" s="29">
        <f t="shared" si="152"/>
        <v>3.1723209293302705</v>
      </c>
      <c r="X473" s="30">
        <f t="shared" si="153"/>
        <v>0.63586727165618306</v>
      </c>
      <c r="Y473" s="30">
        <f t="shared" si="154"/>
        <v>6.7802487248828607</v>
      </c>
      <c r="Z473" s="30">
        <f t="shared" si="155"/>
        <v>3.2286898689918382</v>
      </c>
      <c r="AA473" s="31">
        <f t="shared" si="156"/>
        <v>1.713459179378642</v>
      </c>
      <c r="AB473" s="32">
        <f t="shared" si="157"/>
        <v>5.6368939661567641E-2</v>
      </c>
    </row>
    <row r="474" spans="1:28" s="15" customFormat="1" x14ac:dyDescent="0.2">
      <c r="A474" s="21">
        <v>168</v>
      </c>
      <c r="B474" s="22" t="s">
        <v>31</v>
      </c>
      <c r="C474" s="22" t="s">
        <v>36</v>
      </c>
      <c r="D474" s="22" t="s">
        <v>37</v>
      </c>
      <c r="E474" s="23">
        <v>43047</v>
      </c>
      <c r="F474" s="22">
        <v>23.7</v>
      </c>
      <c r="G474" s="22">
        <v>32.9</v>
      </c>
      <c r="H474" s="22">
        <v>17.519400000000001</v>
      </c>
      <c r="I474" s="24">
        <v>2.6536</v>
      </c>
      <c r="J474" s="24"/>
      <c r="K474" s="25">
        <f t="shared" si="130"/>
        <v>997.40018425598942</v>
      </c>
      <c r="L474" s="25">
        <f t="shared" si="131"/>
        <v>0.76121220240660681</v>
      </c>
      <c r="M474" s="25">
        <f t="shared" si="132"/>
        <v>-4.2295732740000001E-3</v>
      </c>
      <c r="N474" s="25">
        <f t="shared" si="133"/>
        <v>1022.1688604722982</v>
      </c>
      <c r="O474" s="121">
        <f t="shared" si="136"/>
        <v>1.0221417272771778</v>
      </c>
      <c r="P474" s="26">
        <f t="shared" si="148"/>
        <v>5.9702104309940074</v>
      </c>
      <c r="Q474" s="120">
        <f t="shared" si="137"/>
        <v>5.9700123638105627</v>
      </c>
      <c r="R474" s="4">
        <f t="shared" si="138"/>
        <v>20.085782702028311</v>
      </c>
      <c r="S474" s="27">
        <f t="shared" si="149"/>
        <v>9.3147999999999982</v>
      </c>
      <c r="T474" s="28">
        <f t="shared" si="139"/>
        <v>21</v>
      </c>
      <c r="U474" s="29">
        <f t="shared" si="150"/>
        <v>0.13260000000000005</v>
      </c>
      <c r="V474" s="29">
        <f t="shared" si="151"/>
        <v>5.2598175327251111</v>
      </c>
      <c r="W474" s="29">
        <f t="shared" si="152"/>
        <v>2.5046750155833863</v>
      </c>
      <c r="X474" s="30">
        <f t="shared" si="153"/>
        <v>0.30461828318282347</v>
      </c>
      <c r="Y474" s="30">
        <f t="shared" si="154"/>
        <v>5.3766362850617151</v>
      </c>
      <c r="Z474" s="30">
        <f t="shared" si="155"/>
        <v>2.5603029928865308</v>
      </c>
      <c r="AA474" s="31">
        <f t="shared" si="156"/>
        <v>1.6895501173508127</v>
      </c>
      <c r="AB474" s="32">
        <f t="shared" si="157"/>
        <v>5.5627977303144505E-2</v>
      </c>
    </row>
    <row r="475" spans="1:28" s="15" customFormat="1" x14ac:dyDescent="0.2">
      <c r="A475" s="21">
        <v>175</v>
      </c>
      <c r="B475" s="22" t="s">
        <v>31</v>
      </c>
      <c r="C475" s="22" t="s">
        <v>36</v>
      </c>
      <c r="D475" s="22" t="s">
        <v>37</v>
      </c>
      <c r="E475" s="23">
        <v>43047</v>
      </c>
      <c r="F475" s="22">
        <v>23.7</v>
      </c>
      <c r="G475" s="22">
        <v>32.9</v>
      </c>
      <c r="H475" s="22">
        <v>17.519400000000001</v>
      </c>
      <c r="I475" s="24">
        <v>2.4013</v>
      </c>
      <c r="J475" s="24"/>
      <c r="K475" s="25">
        <f t="shared" si="130"/>
        <v>997.40018425598942</v>
      </c>
      <c r="L475" s="25">
        <f t="shared" si="131"/>
        <v>0.76121220240660681</v>
      </c>
      <c r="M475" s="25">
        <f t="shared" si="132"/>
        <v>-4.2295732740000001E-3</v>
      </c>
      <c r="N475" s="25">
        <f t="shared" si="133"/>
        <v>1022.1688604722982</v>
      </c>
      <c r="O475" s="121">
        <f t="shared" si="136"/>
        <v>1.0221417272771778</v>
      </c>
      <c r="P475" s="26">
        <f t="shared" si="148"/>
        <v>5.4025724705855858</v>
      </c>
      <c r="Q475" s="120">
        <f t="shared" si="137"/>
        <v>5.4023932353098827</v>
      </c>
      <c r="R475" s="4">
        <f t="shared" si="138"/>
        <v>20.085782702028311</v>
      </c>
      <c r="S475" s="27">
        <f t="shared" si="149"/>
        <v>7.9271500000000001</v>
      </c>
      <c r="T475" s="28">
        <f t="shared" si="139"/>
        <v>21</v>
      </c>
      <c r="U475" s="29">
        <f t="shared" si="150"/>
        <v>0.15129999999999999</v>
      </c>
      <c r="V475" s="29">
        <f t="shared" si="151"/>
        <v>6.724444444444444</v>
      </c>
      <c r="W475" s="29">
        <f t="shared" si="152"/>
        <v>3.2021164021164017</v>
      </c>
      <c r="X475" s="30">
        <f t="shared" si="153"/>
        <v>0.3460146234712802</v>
      </c>
      <c r="Y475" s="30">
        <f t="shared" si="154"/>
        <v>6.8428886593029894</v>
      </c>
      <c r="Z475" s="30">
        <f t="shared" si="155"/>
        <v>3.2585184091918999</v>
      </c>
      <c r="AA475" s="31">
        <f t="shared" si="156"/>
        <v>2.3223237254356204</v>
      </c>
      <c r="AB475" s="32">
        <f t="shared" si="157"/>
        <v>5.6402007075498251E-2</v>
      </c>
    </row>
    <row r="476" spans="1:28" s="15" customFormat="1" x14ac:dyDescent="0.2">
      <c r="A476" s="21">
        <v>266</v>
      </c>
      <c r="B476" s="22" t="s">
        <v>31</v>
      </c>
      <c r="C476" s="22" t="s">
        <v>36</v>
      </c>
      <c r="D476" s="22" t="s">
        <v>37</v>
      </c>
      <c r="E476" s="23">
        <v>43047</v>
      </c>
      <c r="F476" s="22">
        <v>23.7</v>
      </c>
      <c r="G476" s="22">
        <v>32.9</v>
      </c>
      <c r="H476" s="22">
        <v>17.519400000000001</v>
      </c>
      <c r="I476" s="24">
        <v>4.6501999999999999</v>
      </c>
      <c r="J476" s="24"/>
      <c r="K476" s="25">
        <f t="shared" si="130"/>
        <v>997.40018425598942</v>
      </c>
      <c r="L476" s="25">
        <f t="shared" si="131"/>
        <v>0.76121220240660681</v>
      </c>
      <c r="M476" s="25">
        <f t="shared" si="132"/>
        <v>-4.2295732740000001E-3</v>
      </c>
      <c r="N476" s="25">
        <f t="shared" si="133"/>
        <v>1022.1688604722982</v>
      </c>
      <c r="O476" s="121">
        <f t="shared" si="136"/>
        <v>1.0221417272771778</v>
      </c>
      <c r="P476" s="26">
        <f t="shared" si="148"/>
        <v>10.462267314670008</v>
      </c>
      <c r="Q476" s="120">
        <f t="shared" si="137"/>
        <v>10.461920219396999</v>
      </c>
      <c r="R476" s="4">
        <f t="shared" si="138"/>
        <v>20.085782702028311</v>
      </c>
      <c r="S476" s="27">
        <f t="shared" si="149"/>
        <v>20.296099999999999</v>
      </c>
      <c r="T476" s="28">
        <f t="shared" si="139"/>
        <v>21</v>
      </c>
      <c r="U476" s="29">
        <f t="shared" si="150"/>
        <v>0.23819999999999997</v>
      </c>
      <c r="V476" s="29">
        <f t="shared" si="151"/>
        <v>5.3989120580235719</v>
      </c>
      <c r="W476" s="29">
        <f t="shared" si="152"/>
        <v>2.5709105038207483</v>
      </c>
      <c r="X476" s="30">
        <f t="shared" si="153"/>
        <v>0.54691921623964568</v>
      </c>
      <c r="Y476" s="30">
        <f t="shared" si="154"/>
        <v>5.5158851793234076</v>
      </c>
      <c r="Z476" s="30">
        <f t="shared" si="155"/>
        <v>2.6266119901540033</v>
      </c>
      <c r="AA476" s="31">
        <f t="shared" si="156"/>
        <v>1.3717356052822023</v>
      </c>
      <c r="AB476" s="32">
        <f t="shared" si="157"/>
        <v>5.5701486333255001E-2</v>
      </c>
    </row>
    <row r="477" spans="1:28" s="15" customFormat="1" x14ac:dyDescent="0.2">
      <c r="A477" s="21">
        <v>272</v>
      </c>
      <c r="B477" s="22" t="s">
        <v>31</v>
      </c>
      <c r="C477" s="22" t="s">
        <v>36</v>
      </c>
      <c r="D477" s="22" t="s">
        <v>37</v>
      </c>
      <c r="E477" s="23">
        <v>43047</v>
      </c>
      <c r="F477" s="22">
        <v>23.7</v>
      </c>
      <c r="G477" s="22">
        <v>32.9</v>
      </c>
      <c r="H477" s="22">
        <v>17.519400000000001</v>
      </c>
      <c r="I477" s="24">
        <v>2.2210999999999999</v>
      </c>
      <c r="J477" s="24"/>
      <c r="K477" s="25">
        <f t="shared" si="130"/>
        <v>997.40018425598942</v>
      </c>
      <c r="L477" s="25">
        <f t="shared" si="131"/>
        <v>0.76121220240660681</v>
      </c>
      <c r="M477" s="25">
        <f t="shared" si="132"/>
        <v>-4.2295732740000001E-3</v>
      </c>
      <c r="N477" s="25">
        <f t="shared" si="133"/>
        <v>1022.1688604722982</v>
      </c>
      <c r="O477" s="121">
        <f t="shared" si="136"/>
        <v>1.0221417272771778</v>
      </c>
      <c r="P477" s="26">
        <f t="shared" si="148"/>
        <v>4.9971489253394594</v>
      </c>
      <c r="Q477" s="120">
        <f t="shared" si="137"/>
        <v>4.9969831403601299</v>
      </c>
      <c r="R477" s="4">
        <f t="shared" si="138"/>
        <v>20.085782702028311</v>
      </c>
      <c r="S477" s="27">
        <f t="shared" si="149"/>
        <v>6.9360499999999989</v>
      </c>
      <c r="T477" s="28">
        <f t="shared" si="139"/>
        <v>21</v>
      </c>
      <c r="U477" s="29">
        <f t="shared" si="150"/>
        <v>0.12209999999999965</v>
      </c>
      <c r="V477" s="29">
        <f t="shared" si="151"/>
        <v>5.8170557408289492</v>
      </c>
      <c r="W477" s="29">
        <f t="shared" si="152"/>
        <v>2.7700265432518805</v>
      </c>
      <c r="X477" s="30">
        <f t="shared" si="153"/>
        <v>0.27994229374260282</v>
      </c>
      <c r="Y477" s="30">
        <f t="shared" si="154"/>
        <v>5.9344929235766273</v>
      </c>
      <c r="Z477" s="30">
        <f t="shared" si="155"/>
        <v>2.8259490112269647</v>
      </c>
      <c r="AA477" s="31">
        <f t="shared" si="156"/>
        <v>2.1279568068184878</v>
      </c>
      <c r="AB477" s="32">
        <f t="shared" si="157"/>
        <v>5.5922467975084267E-2</v>
      </c>
    </row>
    <row r="478" spans="1:28" s="15" customFormat="1" x14ac:dyDescent="0.2">
      <c r="A478" s="21">
        <v>104</v>
      </c>
      <c r="B478" s="22" t="s">
        <v>32</v>
      </c>
      <c r="C478" s="22" t="s">
        <v>36</v>
      </c>
      <c r="D478" s="22" t="s">
        <v>37</v>
      </c>
      <c r="E478" s="23">
        <v>43047</v>
      </c>
      <c r="F478" s="22">
        <v>23.7</v>
      </c>
      <c r="G478" s="22">
        <v>32.9</v>
      </c>
      <c r="H478" s="22">
        <v>17.519400000000001</v>
      </c>
      <c r="I478" s="24">
        <v>3.3552</v>
      </c>
      <c r="J478" s="24"/>
      <c r="K478" s="25">
        <f t="shared" si="130"/>
        <v>997.40018425598942</v>
      </c>
      <c r="L478" s="25">
        <f t="shared" si="131"/>
        <v>0.76121220240660681</v>
      </c>
      <c r="M478" s="25">
        <f t="shared" si="132"/>
        <v>-4.2295732740000001E-3</v>
      </c>
      <c r="N478" s="25">
        <f t="shared" si="133"/>
        <v>1022.1688604722982</v>
      </c>
      <c r="O478" s="121">
        <f t="shared" si="136"/>
        <v>1.0221417272771778</v>
      </c>
      <c r="P478" s="26">
        <f t="shared" si="148"/>
        <v>7.5487074306870268</v>
      </c>
      <c r="Q478" s="120">
        <f t="shared" si="137"/>
        <v>7.5484569954240275</v>
      </c>
      <c r="R478" s="4">
        <f t="shared" si="138"/>
        <v>20.085782702028311</v>
      </c>
      <c r="S478" s="27">
        <f t="shared" si="149"/>
        <v>13.1736</v>
      </c>
      <c r="T478" s="28">
        <f t="shared" si="139"/>
        <v>21</v>
      </c>
      <c r="U478" s="29">
        <f t="shared" si="150"/>
        <v>0.21320000000000006</v>
      </c>
      <c r="V478" s="29">
        <f t="shared" si="151"/>
        <v>6.785486950986634</v>
      </c>
      <c r="W478" s="29">
        <f t="shared" si="152"/>
        <v>3.2311842623745877</v>
      </c>
      <c r="X478" s="30">
        <f t="shared" si="153"/>
        <v>0.48750531707229516</v>
      </c>
      <c r="Y478" s="30">
        <f t="shared" si="154"/>
        <v>6.9039989116348082</v>
      </c>
      <c r="Z478" s="30">
        <f t="shared" si="155"/>
        <v>3.2876185293499089</v>
      </c>
      <c r="AA478" s="31">
        <f t="shared" si="156"/>
        <v>1.9343837103745134</v>
      </c>
      <c r="AB478" s="32">
        <f t="shared" si="157"/>
        <v>5.6434266975321279E-2</v>
      </c>
    </row>
    <row r="479" spans="1:28" s="15" customFormat="1" x14ac:dyDescent="0.2">
      <c r="A479" s="21">
        <v>110</v>
      </c>
      <c r="B479" s="22" t="s">
        <v>32</v>
      </c>
      <c r="C479" s="22" t="s">
        <v>36</v>
      </c>
      <c r="D479" s="22" t="s">
        <v>37</v>
      </c>
      <c r="E479" s="23">
        <v>43047</v>
      </c>
      <c r="F479" s="22">
        <v>23.7</v>
      </c>
      <c r="G479" s="22">
        <v>32.9</v>
      </c>
      <c r="H479" s="22">
        <v>17.519400000000001</v>
      </c>
      <c r="I479" s="24">
        <v>4.4733999999999998</v>
      </c>
      <c r="J479" s="24"/>
      <c r="K479" s="25">
        <f t="shared" si="130"/>
        <v>997.40018425598942</v>
      </c>
      <c r="L479" s="25">
        <f t="shared" si="131"/>
        <v>0.76121220240660681</v>
      </c>
      <c r="M479" s="25">
        <f t="shared" si="132"/>
        <v>-4.2295732740000001E-3</v>
      </c>
      <c r="N479" s="25">
        <f t="shared" si="133"/>
        <v>1022.1688604722982</v>
      </c>
      <c r="O479" s="121">
        <f t="shared" si="136"/>
        <v>1.0221417272771778</v>
      </c>
      <c r="P479" s="26">
        <f t="shared" si="148"/>
        <v>10.064493270277582</v>
      </c>
      <c r="Q479" s="120">
        <f t="shared" si="137"/>
        <v>10.064159371521772</v>
      </c>
      <c r="R479" s="4">
        <f t="shared" si="138"/>
        <v>20.085782702028311</v>
      </c>
      <c r="S479" s="27">
        <f t="shared" si="149"/>
        <v>19.323699999999999</v>
      </c>
      <c r="T479" s="28">
        <f t="shared" si="139"/>
        <v>21</v>
      </c>
      <c r="U479" s="29">
        <f t="shared" si="150"/>
        <v>0.23240000000000016</v>
      </c>
      <c r="V479" s="29">
        <f t="shared" si="151"/>
        <v>5.4798396604574435</v>
      </c>
      <c r="W479" s="29">
        <f t="shared" si="152"/>
        <v>2.6094474573606874</v>
      </c>
      <c r="X479" s="30">
        <f t="shared" si="153"/>
        <v>0.53344356822790751</v>
      </c>
      <c r="Y479" s="30">
        <f t="shared" si="154"/>
        <v>5.5969025962920878</v>
      </c>
      <c r="Z479" s="30">
        <f t="shared" si="155"/>
        <v>2.6651917125200417</v>
      </c>
      <c r="AA479" s="31">
        <f t="shared" si="156"/>
        <v>1.4076680988345798</v>
      </c>
      <c r="AB479" s="32">
        <f t="shared" si="157"/>
        <v>5.5744255159354328E-2</v>
      </c>
    </row>
    <row r="480" spans="1:28" s="15" customFormat="1" x14ac:dyDescent="0.2">
      <c r="A480" s="21">
        <v>233</v>
      </c>
      <c r="B480" s="22" t="s">
        <v>33</v>
      </c>
      <c r="C480" s="22" t="s">
        <v>36</v>
      </c>
      <c r="D480" s="22" t="s">
        <v>37</v>
      </c>
      <c r="E480" s="23">
        <v>43047</v>
      </c>
      <c r="F480" s="22">
        <v>23.7</v>
      </c>
      <c r="G480" s="22">
        <v>32.9</v>
      </c>
      <c r="H480" s="22">
        <v>17.519400000000001</v>
      </c>
      <c r="I480" s="24">
        <v>4.3803999999999998</v>
      </c>
      <c r="J480" s="24"/>
      <c r="K480" s="25">
        <f t="shared" si="130"/>
        <v>997.40018425598942</v>
      </c>
      <c r="L480" s="25">
        <f t="shared" si="131"/>
        <v>0.76121220240660681</v>
      </c>
      <c r="M480" s="25">
        <f t="shared" si="132"/>
        <v>-4.2295732740000001E-3</v>
      </c>
      <c r="N480" s="25">
        <f t="shared" si="133"/>
        <v>1022.1688604722982</v>
      </c>
      <c r="O480" s="121">
        <f t="shared" si="136"/>
        <v>1.0221417272771778</v>
      </c>
      <c r="P480" s="26">
        <f t="shared" si="148"/>
        <v>9.8552569233969507</v>
      </c>
      <c r="Q480" s="120">
        <f t="shared" si="137"/>
        <v>9.8549299662480365</v>
      </c>
      <c r="R480" s="4">
        <f t="shared" si="138"/>
        <v>20.085782702028311</v>
      </c>
      <c r="S480" s="27">
        <f t="shared" si="149"/>
        <v>18.812199999999997</v>
      </c>
      <c r="T480" s="28">
        <f t="shared" si="139"/>
        <v>21</v>
      </c>
      <c r="U480" s="29">
        <f t="shared" si="150"/>
        <v>0.22239999999999949</v>
      </c>
      <c r="V480" s="29">
        <f t="shared" si="151"/>
        <v>5.3487253487253366</v>
      </c>
      <c r="W480" s="29">
        <f t="shared" si="152"/>
        <v>2.5470120708215886</v>
      </c>
      <c r="X480" s="30">
        <f t="shared" si="153"/>
        <v>0.51073802192971307</v>
      </c>
      <c r="Y480" s="30">
        <f t="shared" si="154"/>
        <v>5.4656427721444185</v>
      </c>
      <c r="Z480" s="30">
        <f t="shared" si="155"/>
        <v>2.602687034354485</v>
      </c>
      <c r="AA480" s="31">
        <f t="shared" si="156"/>
        <v>1.382731149418909</v>
      </c>
      <c r="AB480" s="32">
        <f t="shared" si="157"/>
        <v>5.567496353289636E-2</v>
      </c>
    </row>
    <row r="481" spans="1:28" s="15" customFormat="1" ht="17" thickBot="1" x14ac:dyDescent="0.25">
      <c r="A481" s="37">
        <v>235</v>
      </c>
      <c r="B481" s="38" t="s">
        <v>33</v>
      </c>
      <c r="C481" s="38" t="s">
        <v>36</v>
      </c>
      <c r="D481" s="38" t="s">
        <v>37</v>
      </c>
      <c r="E481" s="39">
        <v>43047</v>
      </c>
      <c r="F481" s="38">
        <v>23.7</v>
      </c>
      <c r="G481" s="38">
        <v>32.9</v>
      </c>
      <c r="H481" s="38">
        <v>17.519400000000001</v>
      </c>
      <c r="I481" s="40">
        <v>2.6861999999999999</v>
      </c>
      <c r="J481" s="40"/>
      <c r="K481" s="41">
        <f t="shared" si="130"/>
        <v>997.40018425598942</v>
      </c>
      <c r="L481" s="41">
        <f t="shared" si="131"/>
        <v>0.76121220240660681</v>
      </c>
      <c r="M481" s="41">
        <f t="shared" si="132"/>
        <v>-4.2295732740000001E-3</v>
      </c>
      <c r="N481" s="41">
        <f t="shared" si="133"/>
        <v>1022.1688604722982</v>
      </c>
      <c r="O481" s="121">
        <f t="shared" si="136"/>
        <v>1.0221417272771778</v>
      </c>
      <c r="P481" s="42">
        <f t="shared" si="148"/>
        <v>6.0435556450618417</v>
      </c>
      <c r="Q481" s="120">
        <f t="shared" si="137"/>
        <v>6.043355144583936</v>
      </c>
      <c r="R481" s="4">
        <f t="shared" si="138"/>
        <v>20.085782702028311</v>
      </c>
      <c r="S481" s="43">
        <f t="shared" si="149"/>
        <v>9.4940999999999995</v>
      </c>
      <c r="T481" s="44">
        <f t="shared" si="139"/>
        <v>21</v>
      </c>
      <c r="U481" s="45">
        <f t="shared" si="150"/>
        <v>0.15919999999999979</v>
      </c>
      <c r="V481" s="45">
        <f t="shared" si="151"/>
        <v>6.2999604273842404</v>
      </c>
      <c r="W481" s="45">
        <f t="shared" si="152"/>
        <v>2.9999811558972578</v>
      </c>
      <c r="X481" s="46">
        <f t="shared" si="153"/>
        <v>0.36447934299168594</v>
      </c>
      <c r="Y481" s="46">
        <f t="shared" si="154"/>
        <v>6.4179335442072629</v>
      </c>
      <c r="Z481" s="46">
        <f t="shared" si="155"/>
        <v>3.0561588305748875</v>
      </c>
      <c r="AA481" s="47">
        <f t="shared" si="156"/>
        <v>2.0138259778476861</v>
      </c>
      <c r="AB481" s="48">
        <f t="shared" si="157"/>
        <v>5.6177674677629685E-2</v>
      </c>
    </row>
    <row r="482" spans="1:28" s="15" customFormat="1" x14ac:dyDescent="0.2">
      <c r="A482" s="1">
        <v>176</v>
      </c>
      <c r="B482" s="49" t="s">
        <v>26</v>
      </c>
      <c r="C482" s="22" t="s">
        <v>27</v>
      </c>
      <c r="D482" s="22" t="s">
        <v>28</v>
      </c>
      <c r="E482" s="23">
        <v>43055</v>
      </c>
      <c r="F482" s="22">
        <v>24.7</v>
      </c>
      <c r="G482" s="22">
        <v>33</v>
      </c>
      <c r="H482" s="22">
        <v>17.5137</v>
      </c>
      <c r="I482" s="24">
        <v>1.7457</v>
      </c>
      <c r="J482" s="24">
        <f t="shared" ref="J482:J513" si="158">I482-I362</f>
        <v>1.8100000000000005E-2</v>
      </c>
      <c r="K482" s="25">
        <f t="shared" si="130"/>
        <v>997.15157519625802</v>
      </c>
      <c r="L482" s="25">
        <f t="shared" si="131"/>
        <v>0.75967722943356675</v>
      </c>
      <c r="M482" s="25">
        <f t="shared" si="132"/>
        <v>-4.2073859139999999E-3</v>
      </c>
      <c r="N482" s="25">
        <f t="shared" si="133"/>
        <v>1021.9494666928483</v>
      </c>
      <c r="O482" s="121">
        <f t="shared" si="136"/>
        <v>1.0219224145978996</v>
      </c>
      <c r="P482" s="26">
        <f t="shared" si="148"/>
        <v>3.9265153792081988</v>
      </c>
      <c r="Q482" s="120">
        <f t="shared" si="137"/>
        <v>3.9263855376519063</v>
      </c>
      <c r="R482" s="4">
        <f t="shared" si="138"/>
        <v>20.078616417470535</v>
      </c>
      <c r="S482" s="50">
        <f t="shared" si="149"/>
        <v>4.3213499999999998</v>
      </c>
      <c r="T482" s="17"/>
      <c r="U482" s="18"/>
      <c r="V482" s="18"/>
      <c r="W482" s="18"/>
      <c r="X482" s="9"/>
      <c r="Y482" s="9"/>
      <c r="Z482" s="9"/>
      <c r="AA482" s="19"/>
      <c r="AB482" s="20"/>
    </row>
    <row r="483" spans="1:28" s="15" customFormat="1" x14ac:dyDescent="0.2">
      <c r="A483" s="1">
        <v>182</v>
      </c>
      <c r="B483" s="49" t="s">
        <v>26</v>
      </c>
      <c r="C483" s="22" t="s">
        <v>27</v>
      </c>
      <c r="D483" s="22" t="s">
        <v>28</v>
      </c>
      <c r="E483" s="23">
        <v>43055</v>
      </c>
      <c r="F483" s="22">
        <v>24.7</v>
      </c>
      <c r="G483" s="22">
        <v>33</v>
      </c>
      <c r="H483" s="22">
        <v>17.5137</v>
      </c>
      <c r="I483" s="24">
        <v>3.3660000000000001</v>
      </c>
      <c r="J483" s="24">
        <f t="shared" si="158"/>
        <v>7.2900000000000187E-2</v>
      </c>
      <c r="K483" s="25">
        <f t="shared" si="130"/>
        <v>997.15157519625802</v>
      </c>
      <c r="L483" s="25">
        <f t="shared" si="131"/>
        <v>0.75967722943356675</v>
      </c>
      <c r="M483" s="25">
        <f t="shared" si="132"/>
        <v>-4.2073859139999999E-3</v>
      </c>
      <c r="N483" s="25">
        <f t="shared" si="133"/>
        <v>1021.9494666928483</v>
      </c>
      <c r="O483" s="121">
        <f t="shared" si="136"/>
        <v>1.0219224145978996</v>
      </c>
      <c r="P483" s="26">
        <f t="shared" si="148"/>
        <v>7.5709748332558844</v>
      </c>
      <c r="Q483" s="120">
        <f t="shared" si="137"/>
        <v>7.5707244771360012</v>
      </c>
      <c r="R483" s="4">
        <f t="shared" si="138"/>
        <v>20.078616417470535</v>
      </c>
      <c r="S483" s="50">
        <f t="shared" si="149"/>
        <v>13.233000000000001</v>
      </c>
      <c r="T483" s="17"/>
      <c r="U483" s="18"/>
      <c r="V483" s="18"/>
      <c r="W483" s="18"/>
      <c r="X483" s="9"/>
      <c r="Y483" s="9"/>
      <c r="Z483" s="9"/>
      <c r="AA483" s="19"/>
      <c r="AB483" s="20"/>
    </row>
    <row r="484" spans="1:28" s="15" customFormat="1" x14ac:dyDescent="0.2">
      <c r="A484" s="1">
        <v>189</v>
      </c>
      <c r="B484" s="49" t="s">
        <v>26</v>
      </c>
      <c r="C484" s="22" t="s">
        <v>27</v>
      </c>
      <c r="D484" s="22" t="s">
        <v>28</v>
      </c>
      <c r="E484" s="23">
        <v>43055</v>
      </c>
      <c r="F484" s="22">
        <v>24.7</v>
      </c>
      <c r="G484" s="22">
        <v>33</v>
      </c>
      <c r="H484" s="22">
        <v>17.5137</v>
      </c>
      <c r="I484" s="24">
        <v>3.2265999999999999</v>
      </c>
      <c r="J484" s="24">
        <f t="shared" si="158"/>
        <v>5.9699999999999864E-2</v>
      </c>
      <c r="K484" s="25">
        <f t="shared" si="130"/>
        <v>997.15157519625802</v>
      </c>
      <c r="L484" s="25">
        <f t="shared" si="131"/>
        <v>0.75967722943356675</v>
      </c>
      <c r="M484" s="25">
        <f t="shared" si="132"/>
        <v>-4.2073859139999999E-3</v>
      </c>
      <c r="N484" s="25">
        <f t="shared" si="133"/>
        <v>1021.9494666928483</v>
      </c>
      <c r="O484" s="121">
        <f t="shared" si="136"/>
        <v>1.0219224145978996</v>
      </c>
      <c r="P484" s="26">
        <f t="shared" si="148"/>
        <v>7.2574294108685189</v>
      </c>
      <c r="Q484" s="120">
        <f t="shared" si="137"/>
        <v>7.2571894230323881</v>
      </c>
      <c r="R484" s="4">
        <f t="shared" si="138"/>
        <v>20.078616417470535</v>
      </c>
      <c r="S484" s="50">
        <f t="shared" si="149"/>
        <v>12.466299999999997</v>
      </c>
      <c r="T484" s="17"/>
      <c r="U484" s="18"/>
      <c r="V484" s="18"/>
      <c r="W484" s="18"/>
      <c r="X484" s="9"/>
      <c r="Y484" s="9"/>
      <c r="Z484" s="9"/>
      <c r="AA484" s="19"/>
      <c r="AB484" s="20"/>
    </row>
    <row r="485" spans="1:28" s="15" customFormat="1" x14ac:dyDescent="0.2">
      <c r="A485" s="1">
        <v>281</v>
      </c>
      <c r="B485" s="49" t="s">
        <v>26</v>
      </c>
      <c r="C485" s="22" t="s">
        <v>27</v>
      </c>
      <c r="D485" s="22" t="s">
        <v>28</v>
      </c>
      <c r="E485" s="23">
        <v>43055</v>
      </c>
      <c r="F485" s="22">
        <v>24.7</v>
      </c>
      <c r="G485" s="22">
        <v>33</v>
      </c>
      <c r="H485" s="22">
        <v>17.5137</v>
      </c>
      <c r="I485" s="24">
        <v>3.1615000000000002</v>
      </c>
      <c r="J485" s="24">
        <f t="shared" si="158"/>
        <v>6.1600000000000321E-2</v>
      </c>
      <c r="K485" s="25">
        <f t="shared" si="130"/>
        <v>997.15157519625802</v>
      </c>
      <c r="L485" s="25">
        <f t="shared" si="131"/>
        <v>0.75967722943356675</v>
      </c>
      <c r="M485" s="25">
        <f t="shared" si="132"/>
        <v>-4.2073859139999999E-3</v>
      </c>
      <c r="N485" s="25">
        <f t="shared" si="133"/>
        <v>1021.9494666928483</v>
      </c>
      <c r="O485" s="121">
        <f t="shared" si="136"/>
        <v>1.0219224145978996</v>
      </c>
      <c r="P485" s="26">
        <f t="shared" si="148"/>
        <v>7.1110032487636596</v>
      </c>
      <c r="Q485" s="120">
        <f t="shared" si="137"/>
        <v>7.1107681029309173</v>
      </c>
      <c r="R485" s="4">
        <f t="shared" si="138"/>
        <v>20.078616417470535</v>
      </c>
      <c r="S485" s="50">
        <f t="shared" si="149"/>
        <v>12.108249999999998</v>
      </c>
      <c r="T485" s="17"/>
      <c r="U485" s="18"/>
      <c r="V485" s="18"/>
      <c r="W485" s="18"/>
      <c r="X485" s="9"/>
      <c r="Y485" s="9"/>
      <c r="Z485" s="9"/>
      <c r="AA485" s="19"/>
      <c r="AB485" s="20"/>
    </row>
    <row r="486" spans="1:28" s="15" customFormat="1" x14ac:dyDescent="0.2">
      <c r="A486" s="1">
        <v>287</v>
      </c>
      <c r="B486" s="49" t="s">
        <v>26</v>
      </c>
      <c r="C486" s="22" t="s">
        <v>27</v>
      </c>
      <c r="D486" s="22" t="s">
        <v>28</v>
      </c>
      <c r="E486" s="23">
        <v>43055</v>
      </c>
      <c r="F486" s="22">
        <v>24.7</v>
      </c>
      <c r="G486" s="22">
        <v>33</v>
      </c>
      <c r="H486" s="22">
        <v>17.5137</v>
      </c>
      <c r="I486" s="24">
        <v>2.1884000000000001</v>
      </c>
      <c r="J486" s="24">
        <f t="shared" si="158"/>
        <v>3.2900000000000151E-2</v>
      </c>
      <c r="K486" s="25">
        <f t="shared" si="130"/>
        <v>997.15157519625802</v>
      </c>
      <c r="L486" s="25">
        <f t="shared" si="131"/>
        <v>0.75967722943356675</v>
      </c>
      <c r="M486" s="25">
        <f t="shared" si="132"/>
        <v>-4.2073859139999999E-3</v>
      </c>
      <c r="N486" s="25">
        <f t="shared" si="133"/>
        <v>1021.9494666928483</v>
      </c>
      <c r="O486" s="121">
        <f t="shared" si="136"/>
        <v>1.0219224145978996</v>
      </c>
      <c r="P486" s="26">
        <f t="shared" si="148"/>
        <v>4.922258266517284</v>
      </c>
      <c r="Q486" s="120">
        <f t="shared" si="137"/>
        <v>4.9220954978503935</v>
      </c>
      <c r="R486" s="4">
        <f t="shared" si="138"/>
        <v>20.078616417470535</v>
      </c>
      <c r="S486" s="50">
        <f t="shared" si="149"/>
        <v>6.7562000000000006</v>
      </c>
      <c r="T486" s="17"/>
      <c r="U486" s="18"/>
      <c r="V486" s="18"/>
      <c r="W486" s="18"/>
      <c r="X486" s="9"/>
      <c r="Y486" s="9"/>
      <c r="Z486" s="9"/>
      <c r="AA486" s="19"/>
      <c r="AB486" s="20"/>
    </row>
    <row r="487" spans="1:28" s="15" customFormat="1" x14ac:dyDescent="0.2">
      <c r="A487" s="1">
        <v>116</v>
      </c>
      <c r="B487" s="49" t="s">
        <v>29</v>
      </c>
      <c r="C487" s="22" t="s">
        <v>27</v>
      </c>
      <c r="D487" s="22" t="s">
        <v>28</v>
      </c>
      <c r="E487" s="23">
        <v>43055</v>
      </c>
      <c r="F487" s="22">
        <v>24.7</v>
      </c>
      <c r="G487" s="22">
        <v>33</v>
      </c>
      <c r="H487" s="22">
        <v>17.5137</v>
      </c>
      <c r="I487" s="24">
        <v>4.2328000000000001</v>
      </c>
      <c r="J487" s="24">
        <f t="shared" si="158"/>
        <v>9.6600000000000463E-2</v>
      </c>
      <c r="K487" s="25">
        <f t="shared" si="130"/>
        <v>997.15157519625802</v>
      </c>
      <c r="L487" s="25">
        <f t="shared" si="131"/>
        <v>0.75967722943356675</v>
      </c>
      <c r="M487" s="25">
        <f t="shared" si="132"/>
        <v>-4.2073859139999999E-3</v>
      </c>
      <c r="N487" s="25">
        <f t="shared" si="133"/>
        <v>1021.9494666928483</v>
      </c>
      <c r="O487" s="121">
        <f t="shared" si="136"/>
        <v>1.0219224145978996</v>
      </c>
      <c r="P487" s="26">
        <f t="shared" si="148"/>
        <v>9.52062456155838</v>
      </c>
      <c r="Q487" s="120">
        <f t="shared" si="137"/>
        <v>9.5203097346468404</v>
      </c>
      <c r="R487" s="4">
        <f t="shared" si="138"/>
        <v>20.078616417470535</v>
      </c>
      <c r="S487" s="50">
        <f t="shared" si="149"/>
        <v>18.000399999999999</v>
      </c>
      <c r="T487" s="17"/>
      <c r="U487" s="18"/>
      <c r="V487" s="18"/>
      <c r="W487" s="18"/>
      <c r="X487" s="9"/>
      <c r="Y487" s="9"/>
      <c r="Z487" s="9"/>
      <c r="AA487" s="19"/>
      <c r="AB487" s="20"/>
    </row>
    <row r="488" spans="1:28" s="15" customFormat="1" x14ac:dyDescent="0.2">
      <c r="A488" s="1">
        <v>122</v>
      </c>
      <c r="B488" s="49" t="s">
        <v>29</v>
      </c>
      <c r="C488" s="22" t="s">
        <v>27</v>
      </c>
      <c r="D488" s="22" t="s">
        <v>28</v>
      </c>
      <c r="E488" s="23">
        <v>43055</v>
      </c>
      <c r="F488" s="22">
        <v>24.7</v>
      </c>
      <c r="G488" s="22">
        <v>33</v>
      </c>
      <c r="H488" s="22">
        <v>17.5137</v>
      </c>
      <c r="I488" s="24">
        <v>5.4768999999999997</v>
      </c>
      <c r="J488" s="24">
        <f t="shared" si="158"/>
        <v>9.6799999999999997E-2</v>
      </c>
      <c r="K488" s="25">
        <f t="shared" si="130"/>
        <v>997.15157519625802</v>
      </c>
      <c r="L488" s="25">
        <f t="shared" si="131"/>
        <v>0.75967722943356675</v>
      </c>
      <c r="M488" s="25">
        <f t="shared" si="132"/>
        <v>-4.2073859139999999E-3</v>
      </c>
      <c r="N488" s="25">
        <f t="shared" si="133"/>
        <v>1021.9494666928483</v>
      </c>
      <c r="O488" s="121">
        <f t="shared" si="136"/>
        <v>1.0219224145978996</v>
      </c>
      <c r="P488" s="26">
        <f t="shared" si="148"/>
        <v>12.318916240124524</v>
      </c>
      <c r="Q488" s="120">
        <f t="shared" si="137"/>
        <v>12.318508879627499</v>
      </c>
      <c r="R488" s="4">
        <f t="shared" si="138"/>
        <v>20.078616417470535</v>
      </c>
      <c r="S488" s="50">
        <f t="shared" si="149"/>
        <v>24.842949999999998</v>
      </c>
      <c r="T488" s="17"/>
      <c r="U488" s="18"/>
      <c r="V488" s="18"/>
      <c r="W488" s="18"/>
      <c r="X488" s="9"/>
      <c r="Y488" s="9"/>
      <c r="Z488" s="9"/>
      <c r="AA488" s="19"/>
      <c r="AB488" s="20"/>
    </row>
    <row r="489" spans="1:28" s="15" customFormat="1" x14ac:dyDescent="0.2">
      <c r="A489" s="1">
        <v>129</v>
      </c>
      <c r="B489" s="49" t="s">
        <v>29</v>
      </c>
      <c r="C489" s="22" t="s">
        <v>27</v>
      </c>
      <c r="D489" s="22" t="s">
        <v>28</v>
      </c>
      <c r="E489" s="23">
        <v>43055</v>
      </c>
      <c r="F489" s="22">
        <v>24.7</v>
      </c>
      <c r="G489" s="22">
        <v>33</v>
      </c>
      <c r="H489" s="22">
        <v>17.5137</v>
      </c>
      <c r="I489" s="24">
        <v>5.3327</v>
      </c>
      <c r="J489" s="24">
        <f t="shared" si="158"/>
        <v>9.2800000000000438E-2</v>
      </c>
      <c r="K489" s="25">
        <f t="shared" si="130"/>
        <v>997.15157519625802</v>
      </c>
      <c r="L489" s="25">
        <f t="shared" si="131"/>
        <v>0.75967722943356675</v>
      </c>
      <c r="M489" s="25">
        <f t="shared" si="132"/>
        <v>-4.2073859139999999E-3</v>
      </c>
      <c r="N489" s="25">
        <f t="shared" si="133"/>
        <v>1021.9494666928483</v>
      </c>
      <c r="O489" s="121">
        <f t="shared" si="136"/>
        <v>1.0219224145978996</v>
      </c>
      <c r="P489" s="26">
        <f t="shared" si="148"/>
        <v>11.994574418687954</v>
      </c>
      <c r="Q489" s="120">
        <f t="shared" si="137"/>
        <v>11.994177783488755</v>
      </c>
      <c r="R489" s="4">
        <f t="shared" si="138"/>
        <v>20.078616417470535</v>
      </c>
      <c r="S489" s="50">
        <f t="shared" si="149"/>
        <v>24.049849999999999</v>
      </c>
      <c r="T489" s="17"/>
      <c r="U489" s="18"/>
      <c r="V489" s="18"/>
      <c r="W489" s="18"/>
      <c r="X489" s="9"/>
      <c r="Y489" s="9"/>
      <c r="Z489" s="9"/>
      <c r="AA489" s="19"/>
      <c r="AB489" s="20"/>
    </row>
    <row r="490" spans="1:28" s="15" customFormat="1" x14ac:dyDescent="0.2">
      <c r="A490" s="1">
        <v>220</v>
      </c>
      <c r="B490" s="49" t="s">
        <v>29</v>
      </c>
      <c r="C490" s="22" t="s">
        <v>27</v>
      </c>
      <c r="D490" s="22" t="s">
        <v>28</v>
      </c>
      <c r="E490" s="23">
        <v>43055</v>
      </c>
      <c r="F490" s="22">
        <v>24.7</v>
      </c>
      <c r="G490" s="22">
        <v>33</v>
      </c>
      <c r="H490" s="22">
        <v>17.5137</v>
      </c>
      <c r="I490" s="24">
        <v>3.3877000000000002</v>
      </c>
      <c r="J490" s="24">
        <f t="shared" si="158"/>
        <v>7.8100000000000058E-2</v>
      </c>
      <c r="K490" s="25">
        <f t="shared" si="130"/>
        <v>997.15157519625802</v>
      </c>
      <c r="L490" s="25">
        <f t="shared" si="131"/>
        <v>0.75967722943356675</v>
      </c>
      <c r="M490" s="25">
        <f t="shared" si="132"/>
        <v>-4.2073859139999999E-3</v>
      </c>
      <c r="N490" s="25">
        <f t="shared" si="133"/>
        <v>1021.9494666928483</v>
      </c>
      <c r="O490" s="121">
        <f t="shared" si="136"/>
        <v>1.0219224145978996</v>
      </c>
      <c r="P490" s="26">
        <f t="shared" si="148"/>
        <v>7.6197835539575047</v>
      </c>
      <c r="Q490" s="120">
        <f t="shared" si="137"/>
        <v>7.6195315838364914</v>
      </c>
      <c r="R490" s="4">
        <f t="shared" si="138"/>
        <v>20.078616417470535</v>
      </c>
      <c r="S490" s="50">
        <f t="shared" si="149"/>
        <v>13.352350000000001</v>
      </c>
      <c r="T490" s="17"/>
      <c r="U490" s="18"/>
      <c r="V490" s="18"/>
      <c r="W490" s="18"/>
      <c r="X490" s="9"/>
      <c r="Y490" s="9"/>
      <c r="Z490" s="9"/>
      <c r="AA490" s="19"/>
      <c r="AB490" s="20"/>
    </row>
    <row r="491" spans="1:28" s="15" customFormat="1" x14ac:dyDescent="0.2">
      <c r="A491" s="1">
        <v>226</v>
      </c>
      <c r="B491" s="49" t="s">
        <v>29</v>
      </c>
      <c r="C491" s="22" t="s">
        <v>27</v>
      </c>
      <c r="D491" s="22" t="s">
        <v>28</v>
      </c>
      <c r="E491" s="23">
        <v>43055</v>
      </c>
      <c r="F491" s="22">
        <v>24.7</v>
      </c>
      <c r="G491" s="22">
        <v>33</v>
      </c>
      <c r="H491" s="22">
        <v>17.5137</v>
      </c>
      <c r="I491" s="24">
        <v>3.3767</v>
      </c>
      <c r="J491" s="24">
        <f t="shared" si="158"/>
        <v>5.5600000000000094E-2</v>
      </c>
      <c r="K491" s="25">
        <f t="shared" si="130"/>
        <v>997.15157519625802</v>
      </c>
      <c r="L491" s="25">
        <f t="shared" si="131"/>
        <v>0.75967722943356675</v>
      </c>
      <c r="M491" s="25">
        <f t="shared" si="132"/>
        <v>-4.2073859139999999E-3</v>
      </c>
      <c r="N491" s="25">
        <f t="shared" si="133"/>
        <v>1021.9494666928483</v>
      </c>
      <c r="O491" s="121">
        <f t="shared" si="136"/>
        <v>1.0219224145978996</v>
      </c>
      <c r="P491" s="26">
        <f t="shared" si="148"/>
        <v>7.5950418061364067</v>
      </c>
      <c r="Q491" s="120">
        <f t="shared" si="137"/>
        <v>7.5947906541726482</v>
      </c>
      <c r="R491" s="4">
        <f t="shared" si="138"/>
        <v>20.078616417470535</v>
      </c>
      <c r="S491" s="50">
        <f t="shared" si="149"/>
        <v>13.29185</v>
      </c>
      <c r="T491" s="17"/>
      <c r="U491" s="18"/>
      <c r="V491" s="18"/>
      <c r="W491" s="18"/>
      <c r="X491" s="9"/>
      <c r="Y491" s="9"/>
      <c r="Z491" s="9"/>
      <c r="AA491" s="19"/>
      <c r="AB491" s="20"/>
    </row>
    <row r="492" spans="1:28" s="15" customFormat="1" x14ac:dyDescent="0.2">
      <c r="A492" s="1">
        <v>149</v>
      </c>
      <c r="B492" s="49" t="s">
        <v>30</v>
      </c>
      <c r="C492" s="22" t="s">
        <v>27</v>
      </c>
      <c r="D492" s="22" t="s">
        <v>28</v>
      </c>
      <c r="E492" s="23">
        <v>43055</v>
      </c>
      <c r="F492" s="22">
        <v>24.7</v>
      </c>
      <c r="G492" s="22">
        <v>33</v>
      </c>
      <c r="H492" s="22">
        <v>17.5137</v>
      </c>
      <c r="I492" s="24">
        <v>1.8912</v>
      </c>
      <c r="J492" s="24">
        <f t="shared" si="158"/>
        <v>6.25E-2</v>
      </c>
      <c r="K492" s="25">
        <f t="shared" si="130"/>
        <v>997.15157519625802</v>
      </c>
      <c r="L492" s="25">
        <f t="shared" si="131"/>
        <v>0.75967722943356675</v>
      </c>
      <c r="M492" s="25">
        <f t="shared" si="132"/>
        <v>-4.2073859139999999E-3</v>
      </c>
      <c r="N492" s="25">
        <f t="shared" si="133"/>
        <v>1021.9494666928483</v>
      </c>
      <c r="O492" s="121">
        <f t="shared" si="136"/>
        <v>1.0219224145978996</v>
      </c>
      <c r="P492" s="26">
        <f t="shared" si="148"/>
        <v>4.2537812253872636</v>
      </c>
      <c r="Q492" s="120">
        <f t="shared" si="137"/>
        <v>4.2536405618418316</v>
      </c>
      <c r="R492" s="4">
        <f t="shared" si="138"/>
        <v>20.078616417470535</v>
      </c>
      <c r="S492" s="50">
        <f t="shared" si="149"/>
        <v>5.1215999999999999</v>
      </c>
      <c r="T492" s="17"/>
      <c r="U492" s="18"/>
      <c r="V492" s="18"/>
      <c r="W492" s="18"/>
      <c r="X492" s="9"/>
      <c r="Y492" s="9"/>
      <c r="Z492" s="9"/>
      <c r="AA492" s="19"/>
      <c r="AB492" s="20"/>
    </row>
    <row r="493" spans="1:28" s="15" customFormat="1" x14ac:dyDescent="0.2">
      <c r="A493" s="1">
        <v>157</v>
      </c>
      <c r="B493" s="49" t="s">
        <v>30</v>
      </c>
      <c r="C493" s="22" t="s">
        <v>27</v>
      </c>
      <c r="D493" s="22" t="s">
        <v>28</v>
      </c>
      <c r="E493" s="23">
        <v>43055</v>
      </c>
      <c r="F493" s="22">
        <v>24.7</v>
      </c>
      <c r="G493" s="22">
        <v>33</v>
      </c>
      <c r="H493" s="22">
        <v>17.5137</v>
      </c>
      <c r="I493" s="24">
        <v>1.8444</v>
      </c>
      <c r="J493" s="24">
        <f t="shared" si="158"/>
        <v>3.180000000000005E-2</v>
      </c>
      <c r="K493" s="25">
        <f t="shared" si="130"/>
        <v>997.15157519625802</v>
      </c>
      <c r="L493" s="25">
        <f t="shared" si="131"/>
        <v>0.75967722943356675</v>
      </c>
      <c r="M493" s="25">
        <f t="shared" si="132"/>
        <v>-4.2073859139999999E-3</v>
      </c>
      <c r="N493" s="25">
        <f t="shared" si="133"/>
        <v>1021.9494666928483</v>
      </c>
      <c r="O493" s="121">
        <f t="shared" si="136"/>
        <v>1.0219224145978996</v>
      </c>
      <c r="P493" s="26">
        <f t="shared" si="148"/>
        <v>4.1485163346575025</v>
      </c>
      <c r="Q493" s="120">
        <f t="shared" si="137"/>
        <v>4.1483791519992987</v>
      </c>
      <c r="R493" s="4">
        <f t="shared" si="138"/>
        <v>20.078616417470535</v>
      </c>
      <c r="S493" s="50">
        <f t="shared" si="149"/>
        <v>4.8641999999999994</v>
      </c>
      <c r="T493" s="17"/>
      <c r="U493" s="18"/>
      <c r="V493" s="18"/>
      <c r="W493" s="18"/>
      <c r="X493" s="9"/>
      <c r="Y493" s="9"/>
      <c r="Z493" s="9"/>
      <c r="AA493" s="19"/>
      <c r="AB493" s="20"/>
    </row>
    <row r="494" spans="1:28" s="15" customFormat="1" x14ac:dyDescent="0.2">
      <c r="A494" s="1">
        <v>248</v>
      </c>
      <c r="B494" s="49" t="s">
        <v>30</v>
      </c>
      <c r="C494" s="22" t="s">
        <v>27</v>
      </c>
      <c r="D494" s="22" t="s">
        <v>28</v>
      </c>
      <c r="E494" s="23">
        <v>43055</v>
      </c>
      <c r="F494" s="22">
        <v>24.7</v>
      </c>
      <c r="G494" s="22">
        <v>33</v>
      </c>
      <c r="H494" s="22">
        <v>17.5137</v>
      </c>
      <c r="I494" s="24">
        <v>3.1278000000000001</v>
      </c>
      <c r="J494" s="24">
        <f t="shared" si="158"/>
        <v>6.5500000000000114E-2</v>
      </c>
      <c r="K494" s="25">
        <f t="shared" si="130"/>
        <v>997.15157519625802</v>
      </c>
      <c r="L494" s="25">
        <f t="shared" si="131"/>
        <v>0.75967722943356675</v>
      </c>
      <c r="M494" s="25">
        <f t="shared" si="132"/>
        <v>-4.2073859139999999E-3</v>
      </c>
      <c r="N494" s="25">
        <f t="shared" si="133"/>
        <v>1021.9494666928483</v>
      </c>
      <c r="O494" s="121">
        <f t="shared" si="136"/>
        <v>1.0219224145978996</v>
      </c>
      <c r="P494" s="26">
        <f t="shared" si="148"/>
        <v>7.0352035304390244</v>
      </c>
      <c r="Q494" s="120">
        <f t="shared" si="137"/>
        <v>7.0349708911425974</v>
      </c>
      <c r="R494" s="4">
        <f t="shared" si="138"/>
        <v>20.078616417470535</v>
      </c>
      <c r="S494" s="50">
        <f t="shared" si="149"/>
        <v>11.922899999999998</v>
      </c>
      <c r="T494" s="17"/>
      <c r="U494" s="18"/>
      <c r="V494" s="18"/>
      <c r="W494" s="18"/>
      <c r="X494" s="9"/>
      <c r="Y494" s="9"/>
      <c r="Z494" s="9"/>
      <c r="AA494" s="19"/>
      <c r="AB494" s="20"/>
    </row>
    <row r="495" spans="1:28" s="15" customFormat="1" x14ac:dyDescent="0.2">
      <c r="A495" s="1">
        <v>162</v>
      </c>
      <c r="B495" s="49" t="s">
        <v>31</v>
      </c>
      <c r="C495" s="22" t="s">
        <v>27</v>
      </c>
      <c r="D495" s="22" t="s">
        <v>28</v>
      </c>
      <c r="E495" s="23">
        <v>43055</v>
      </c>
      <c r="F495" s="22">
        <v>24.7</v>
      </c>
      <c r="G495" s="22">
        <v>33</v>
      </c>
      <c r="H495" s="22">
        <v>17.5137</v>
      </c>
      <c r="I495" s="24">
        <v>5.9993999999999996</v>
      </c>
      <c r="J495" s="24">
        <f t="shared" si="158"/>
        <v>0.12029999999999941</v>
      </c>
      <c r="K495" s="25">
        <f t="shared" si="130"/>
        <v>997.15157519625802</v>
      </c>
      <c r="L495" s="25">
        <f t="shared" si="131"/>
        <v>0.75967722943356675</v>
      </c>
      <c r="M495" s="25">
        <f t="shared" si="132"/>
        <v>-4.2073859139999999E-3</v>
      </c>
      <c r="N495" s="25">
        <f t="shared" si="133"/>
        <v>1021.9494666928483</v>
      </c>
      <c r="O495" s="121">
        <f t="shared" si="136"/>
        <v>1.0219224145978996</v>
      </c>
      <c r="P495" s="26">
        <f t="shared" si="148"/>
        <v>13.494149261626664</v>
      </c>
      <c r="Q495" s="120">
        <f t="shared" si="137"/>
        <v>13.493703038660048</v>
      </c>
      <c r="R495" s="4">
        <f t="shared" si="138"/>
        <v>20.078616417470535</v>
      </c>
      <c r="S495" s="50">
        <f t="shared" si="149"/>
        <v>27.716699999999996</v>
      </c>
      <c r="T495" s="17"/>
      <c r="U495" s="18"/>
      <c r="V495" s="18"/>
      <c r="W495" s="18"/>
      <c r="X495" s="9"/>
      <c r="Y495" s="9"/>
      <c r="Z495" s="9"/>
      <c r="AA495" s="19"/>
      <c r="AB495" s="20"/>
    </row>
    <row r="496" spans="1:28" s="15" customFormat="1" x14ac:dyDescent="0.2">
      <c r="A496" s="1">
        <v>169</v>
      </c>
      <c r="B496" s="49" t="s">
        <v>31</v>
      </c>
      <c r="C496" s="22" t="s">
        <v>27</v>
      </c>
      <c r="D496" s="22" t="s">
        <v>28</v>
      </c>
      <c r="E496" s="23">
        <v>43055</v>
      </c>
      <c r="F496" s="22">
        <v>24.7</v>
      </c>
      <c r="G496" s="22">
        <v>33</v>
      </c>
      <c r="H496" s="22">
        <v>17.5137</v>
      </c>
      <c r="I496" s="24">
        <v>3.8471000000000002</v>
      </c>
      <c r="J496" s="24">
        <f t="shared" si="158"/>
        <v>0.1463000000000001</v>
      </c>
      <c r="K496" s="25">
        <f t="shared" si="130"/>
        <v>997.15157519625802</v>
      </c>
      <c r="L496" s="25">
        <f t="shared" si="131"/>
        <v>0.75967722943356675</v>
      </c>
      <c r="M496" s="25">
        <f t="shared" si="132"/>
        <v>-4.2073859139999999E-3</v>
      </c>
      <c r="N496" s="25">
        <f t="shared" si="133"/>
        <v>1021.9494666928483</v>
      </c>
      <c r="O496" s="121">
        <f t="shared" si="136"/>
        <v>1.0219224145978996</v>
      </c>
      <c r="P496" s="26">
        <f t="shared" si="148"/>
        <v>8.6530889129586193</v>
      </c>
      <c r="Q496" s="120">
        <f t="shared" si="137"/>
        <v>8.6528027736155408</v>
      </c>
      <c r="R496" s="4">
        <f t="shared" si="138"/>
        <v>20.078616417470535</v>
      </c>
      <c r="S496" s="50">
        <f t="shared" si="149"/>
        <v>15.879049999999999</v>
      </c>
      <c r="T496" s="17"/>
      <c r="U496" s="18"/>
      <c r="V496" s="18"/>
      <c r="W496" s="18"/>
      <c r="X496" s="9"/>
      <c r="Y496" s="9"/>
      <c r="Z496" s="9"/>
      <c r="AA496" s="19"/>
      <c r="AB496" s="20"/>
    </row>
    <row r="497" spans="1:28" s="15" customFormat="1" x14ac:dyDescent="0.2">
      <c r="A497" s="1">
        <v>261</v>
      </c>
      <c r="B497" s="49" t="s">
        <v>31</v>
      </c>
      <c r="C497" s="22" t="s">
        <v>27</v>
      </c>
      <c r="D497" s="22" t="s">
        <v>28</v>
      </c>
      <c r="E497" s="23">
        <v>43055</v>
      </c>
      <c r="F497" s="22">
        <v>24.7</v>
      </c>
      <c r="G497" s="22">
        <v>33</v>
      </c>
      <c r="H497" s="22">
        <v>17.5137</v>
      </c>
      <c r="I497" s="24">
        <v>4.1189</v>
      </c>
      <c r="J497" s="24">
        <f t="shared" si="158"/>
        <v>7.1600000000000108E-2</v>
      </c>
      <c r="K497" s="25">
        <f t="shared" si="130"/>
        <v>997.15157519625802</v>
      </c>
      <c r="L497" s="25">
        <f t="shared" si="131"/>
        <v>0.75967722943356675</v>
      </c>
      <c r="M497" s="25">
        <f t="shared" si="132"/>
        <v>-4.2073859139999999E-3</v>
      </c>
      <c r="N497" s="25">
        <f t="shared" si="133"/>
        <v>1021.9494666928483</v>
      </c>
      <c r="O497" s="121">
        <f t="shared" si="136"/>
        <v>1.0219224145978996</v>
      </c>
      <c r="P497" s="26">
        <f t="shared" si="148"/>
        <v>9.2644350091199232</v>
      </c>
      <c r="Q497" s="120">
        <f t="shared" si="137"/>
        <v>9.2641286538548648</v>
      </c>
      <c r="R497" s="4">
        <f t="shared" si="138"/>
        <v>20.078616417470535</v>
      </c>
      <c r="S497" s="50">
        <f t="shared" si="149"/>
        <v>17.373950000000001</v>
      </c>
      <c r="T497" s="17"/>
      <c r="U497" s="18"/>
      <c r="V497" s="18"/>
      <c r="W497" s="18"/>
      <c r="X497" s="9"/>
      <c r="Y497" s="9"/>
      <c r="Z497" s="9"/>
      <c r="AA497" s="19"/>
      <c r="AB497" s="20"/>
    </row>
    <row r="498" spans="1:28" s="15" customFormat="1" x14ac:dyDescent="0.2">
      <c r="A498" s="1">
        <v>267</v>
      </c>
      <c r="B498" s="49" t="s">
        <v>31</v>
      </c>
      <c r="C498" s="22" t="s">
        <v>27</v>
      </c>
      <c r="D498" s="22" t="s">
        <v>28</v>
      </c>
      <c r="E498" s="23">
        <v>43055</v>
      </c>
      <c r="F498" s="22">
        <v>24.7</v>
      </c>
      <c r="G498" s="22">
        <v>33</v>
      </c>
      <c r="H498" s="22">
        <v>17.5137</v>
      </c>
      <c r="I498" s="24">
        <v>5.0910000000000002</v>
      </c>
      <c r="J498" s="24">
        <f t="shared" si="158"/>
        <v>4.0499999999999758E-2</v>
      </c>
      <c r="K498" s="25">
        <f t="shared" si="130"/>
        <v>997.15157519625802</v>
      </c>
      <c r="L498" s="25">
        <f t="shared" si="131"/>
        <v>0.75967722943356675</v>
      </c>
      <c r="M498" s="25">
        <f t="shared" si="132"/>
        <v>-4.2073859139999999E-3</v>
      </c>
      <c r="N498" s="25">
        <f t="shared" si="133"/>
        <v>1021.9494666928483</v>
      </c>
      <c r="O498" s="121">
        <f t="shared" si="136"/>
        <v>1.0219224145978996</v>
      </c>
      <c r="P498" s="26">
        <f t="shared" si="148"/>
        <v>11.450930741564381</v>
      </c>
      <c r="Q498" s="120">
        <f t="shared" si="137"/>
        <v>11.450552083511402</v>
      </c>
      <c r="R498" s="4">
        <f t="shared" si="138"/>
        <v>20.078616417470535</v>
      </c>
      <c r="S498" s="50">
        <f t="shared" si="149"/>
        <v>22.720500000000001</v>
      </c>
      <c r="T498" s="17"/>
      <c r="U498" s="18"/>
      <c r="V498" s="18"/>
      <c r="W498" s="18"/>
      <c r="X498" s="9"/>
      <c r="Y498" s="9"/>
      <c r="Z498" s="9"/>
      <c r="AA498" s="19"/>
      <c r="AB498" s="20"/>
    </row>
    <row r="499" spans="1:28" s="15" customFormat="1" x14ac:dyDescent="0.2">
      <c r="A499" s="1">
        <v>273</v>
      </c>
      <c r="B499" s="49" t="s">
        <v>31</v>
      </c>
      <c r="C499" s="22" t="s">
        <v>27</v>
      </c>
      <c r="D499" s="22" t="s">
        <v>28</v>
      </c>
      <c r="E499" s="23">
        <v>43055</v>
      </c>
      <c r="F499" s="22">
        <v>24.7</v>
      </c>
      <c r="G499" s="22">
        <v>33</v>
      </c>
      <c r="H499" s="22">
        <v>17.5137</v>
      </c>
      <c r="I499" s="24">
        <v>4.8632999999999997</v>
      </c>
      <c r="J499" s="24">
        <f t="shared" si="158"/>
        <v>7.0500000000000007E-2</v>
      </c>
      <c r="K499" s="25">
        <f t="shared" si="130"/>
        <v>997.15157519625802</v>
      </c>
      <c r="L499" s="25">
        <f t="shared" si="131"/>
        <v>0.75967722943356675</v>
      </c>
      <c r="M499" s="25">
        <f t="shared" si="132"/>
        <v>-4.2073859139999999E-3</v>
      </c>
      <c r="N499" s="25">
        <f t="shared" si="133"/>
        <v>1021.9494666928483</v>
      </c>
      <c r="O499" s="121">
        <f t="shared" si="136"/>
        <v>1.0219224145978996</v>
      </c>
      <c r="P499" s="26">
        <f t="shared" si="148"/>
        <v>10.938776561667659</v>
      </c>
      <c r="Q499" s="120">
        <f t="shared" si="137"/>
        <v>10.938414839469848</v>
      </c>
      <c r="R499" s="4">
        <f t="shared" si="138"/>
        <v>20.078616417470535</v>
      </c>
      <c r="S499" s="50">
        <f t="shared" si="149"/>
        <v>21.468149999999998</v>
      </c>
      <c r="T499" s="17"/>
      <c r="U499" s="18"/>
      <c r="V499" s="18"/>
      <c r="W499" s="18"/>
      <c r="X499" s="9"/>
      <c r="Y499" s="9"/>
      <c r="Z499" s="9"/>
      <c r="AA499" s="19"/>
      <c r="AB499" s="20"/>
    </row>
    <row r="500" spans="1:28" s="15" customFormat="1" x14ac:dyDescent="0.2">
      <c r="A500" s="1">
        <v>105</v>
      </c>
      <c r="B500" s="49" t="s">
        <v>32</v>
      </c>
      <c r="C500" s="22" t="s">
        <v>27</v>
      </c>
      <c r="D500" s="22" t="s">
        <v>28</v>
      </c>
      <c r="E500" s="23">
        <v>43055</v>
      </c>
      <c r="F500" s="22">
        <v>23.9</v>
      </c>
      <c r="G500" s="22">
        <v>33.1</v>
      </c>
      <c r="H500" s="22">
        <v>17.520099999999999</v>
      </c>
      <c r="I500" s="24">
        <v>3.6006</v>
      </c>
      <c r="J500" s="24">
        <f t="shared" si="158"/>
        <v>6.5700000000000092E-2</v>
      </c>
      <c r="K500" s="25">
        <f t="shared" si="130"/>
        <v>997.35123703333397</v>
      </c>
      <c r="L500" s="25">
        <f t="shared" si="131"/>
        <v>0.76089952447632669</v>
      </c>
      <c r="M500" s="25">
        <f t="shared" si="132"/>
        <v>-4.2248710660000004E-3</v>
      </c>
      <c r="N500" s="25">
        <f t="shared" si="133"/>
        <v>1022.2617898419542</v>
      </c>
      <c r="O500" s="121">
        <f t="shared" si="136"/>
        <v>1.0222346727004499</v>
      </c>
      <c r="P500" s="26">
        <f t="shared" si="148"/>
        <v>8.1017419972579656</v>
      </c>
      <c r="Q500" s="120">
        <f t="shared" si="137"/>
        <v>8.1014733430648409</v>
      </c>
      <c r="R500" s="4">
        <f t="shared" si="138"/>
        <v>20.086852756378395</v>
      </c>
      <c r="S500" s="50">
        <f t="shared" si="149"/>
        <v>14.523299999999999</v>
      </c>
      <c r="T500" s="17"/>
      <c r="U500" s="18"/>
      <c r="V500" s="18"/>
      <c r="W500" s="18"/>
      <c r="X500" s="9"/>
      <c r="Y500" s="9"/>
      <c r="Z500" s="9"/>
      <c r="AA500" s="19"/>
      <c r="AB500" s="20"/>
    </row>
    <row r="501" spans="1:28" s="15" customFormat="1" x14ac:dyDescent="0.2">
      <c r="A501" s="1">
        <v>204</v>
      </c>
      <c r="B501" s="49" t="s">
        <v>32</v>
      </c>
      <c r="C501" s="22" t="s">
        <v>27</v>
      </c>
      <c r="D501" s="22" t="s">
        <v>28</v>
      </c>
      <c r="E501" s="23">
        <v>43055</v>
      </c>
      <c r="F501" s="22">
        <v>23.9</v>
      </c>
      <c r="G501" s="22">
        <v>33.1</v>
      </c>
      <c r="H501" s="22">
        <v>17.520099999999999</v>
      </c>
      <c r="I501" s="24">
        <v>4.0598000000000001</v>
      </c>
      <c r="J501" s="24">
        <f t="shared" si="158"/>
        <v>8.979999999999988E-2</v>
      </c>
      <c r="K501" s="25">
        <f t="shared" si="130"/>
        <v>997.35123703333397</v>
      </c>
      <c r="L501" s="25">
        <f t="shared" si="131"/>
        <v>0.76089952447632669</v>
      </c>
      <c r="M501" s="25">
        <f t="shared" si="132"/>
        <v>-4.2248710660000004E-3</v>
      </c>
      <c r="N501" s="25">
        <f t="shared" si="133"/>
        <v>1022.2617898419542</v>
      </c>
      <c r="O501" s="121">
        <f t="shared" si="136"/>
        <v>1.0222346727004499</v>
      </c>
      <c r="P501" s="26">
        <f t="shared" si="148"/>
        <v>9.1349919903537984</v>
      </c>
      <c r="Q501" s="120">
        <f t="shared" si="137"/>
        <v>9.134689073536256</v>
      </c>
      <c r="R501" s="4">
        <f t="shared" si="138"/>
        <v>20.086852756378395</v>
      </c>
      <c r="S501" s="50">
        <f t="shared" si="149"/>
        <v>17.0489</v>
      </c>
      <c r="T501" s="17"/>
      <c r="U501" s="18"/>
      <c r="V501" s="18"/>
      <c r="W501" s="18"/>
      <c r="X501" s="9"/>
      <c r="Y501" s="9"/>
      <c r="Z501" s="9"/>
      <c r="AA501" s="19"/>
      <c r="AB501" s="20"/>
    </row>
    <row r="502" spans="1:28" s="15" customFormat="1" x14ac:dyDescent="0.2">
      <c r="A502" s="1">
        <v>143</v>
      </c>
      <c r="B502" s="49" t="s">
        <v>33</v>
      </c>
      <c r="C502" s="22" t="s">
        <v>27</v>
      </c>
      <c r="D502" s="22" t="s">
        <v>28</v>
      </c>
      <c r="E502" s="23">
        <v>43055</v>
      </c>
      <c r="F502" s="22">
        <v>23.9</v>
      </c>
      <c r="G502" s="22">
        <v>33.1</v>
      </c>
      <c r="H502" s="22">
        <v>17.520099999999999</v>
      </c>
      <c r="I502" s="24">
        <v>4.6387999999999998</v>
      </c>
      <c r="J502" s="24">
        <f t="shared" si="158"/>
        <v>6.6099999999999604E-2</v>
      </c>
      <c r="K502" s="25">
        <f t="shared" si="130"/>
        <v>997.35123703333397</v>
      </c>
      <c r="L502" s="25">
        <f t="shared" si="131"/>
        <v>0.76089952447632669</v>
      </c>
      <c r="M502" s="25">
        <f t="shared" si="132"/>
        <v>-4.2248710660000004E-3</v>
      </c>
      <c r="N502" s="25">
        <f t="shared" si="133"/>
        <v>1022.2617898419542</v>
      </c>
      <c r="O502" s="121">
        <f t="shared" si="136"/>
        <v>1.0222346727004499</v>
      </c>
      <c r="P502" s="26">
        <f t="shared" si="148"/>
        <v>10.437805026073502</v>
      </c>
      <c r="Q502" s="120">
        <f t="shared" si="137"/>
        <v>10.437458907906789</v>
      </c>
      <c r="R502" s="4">
        <f t="shared" si="138"/>
        <v>20.086852756378395</v>
      </c>
      <c r="S502" s="50">
        <f t="shared" si="149"/>
        <v>20.233399999999996</v>
      </c>
      <c r="T502" s="17"/>
      <c r="U502" s="18"/>
      <c r="V502" s="18"/>
      <c r="W502" s="18"/>
      <c r="X502" s="9"/>
      <c r="Y502" s="9"/>
      <c r="Z502" s="9"/>
      <c r="AA502" s="19"/>
      <c r="AB502" s="20"/>
    </row>
    <row r="503" spans="1:28" s="15" customFormat="1" x14ac:dyDescent="0.2">
      <c r="A503" s="1">
        <v>177</v>
      </c>
      <c r="B503" s="49" t="s">
        <v>26</v>
      </c>
      <c r="C503" s="22" t="s">
        <v>34</v>
      </c>
      <c r="D503" s="22" t="s">
        <v>28</v>
      </c>
      <c r="E503" s="23">
        <v>43055</v>
      </c>
      <c r="F503" s="22">
        <v>24.6</v>
      </c>
      <c r="G503" s="22">
        <v>33.1</v>
      </c>
      <c r="H503" s="22">
        <v>17.517600000000002</v>
      </c>
      <c r="I503" s="24">
        <v>4.9119999999999999</v>
      </c>
      <c r="J503" s="24">
        <f t="shared" si="158"/>
        <v>9.5099999999999518E-2</v>
      </c>
      <c r="K503" s="25">
        <f t="shared" si="130"/>
        <v>997.17686985458295</v>
      </c>
      <c r="L503" s="25">
        <f t="shared" si="131"/>
        <v>0.75982754904178806</v>
      </c>
      <c r="M503" s="25">
        <f t="shared" si="132"/>
        <v>-4.2094557359999996E-3</v>
      </c>
      <c r="N503" s="25">
        <f t="shared" si="133"/>
        <v>1022.0548758623809</v>
      </c>
      <c r="O503" s="121">
        <f t="shared" si="136"/>
        <v>1.0220278157187384</v>
      </c>
      <c r="P503" s="26">
        <f t="shared" si="148"/>
        <v>11.049738831231597</v>
      </c>
      <c r="Q503" s="120">
        <f t="shared" si="137"/>
        <v>11.04937328393582</v>
      </c>
      <c r="R503" s="4">
        <f t="shared" si="138"/>
        <v>20.083390956348275</v>
      </c>
      <c r="S503" s="50">
        <f t="shared" si="149"/>
        <v>21.735999999999997</v>
      </c>
      <c r="T503" s="17"/>
      <c r="U503" s="18"/>
      <c r="V503" s="18"/>
      <c r="W503" s="18"/>
      <c r="X503" s="9"/>
      <c r="Y503" s="9"/>
      <c r="Z503" s="9"/>
      <c r="AA503" s="19"/>
      <c r="AB503" s="20"/>
    </row>
    <row r="504" spans="1:28" s="15" customFormat="1" x14ac:dyDescent="0.2">
      <c r="A504" s="1">
        <v>183</v>
      </c>
      <c r="B504" s="49" t="s">
        <v>26</v>
      </c>
      <c r="C504" s="22" t="s">
        <v>34</v>
      </c>
      <c r="D504" s="22" t="s">
        <v>28</v>
      </c>
      <c r="E504" s="23">
        <v>43055</v>
      </c>
      <c r="F504" s="22">
        <v>24.6</v>
      </c>
      <c r="G504" s="22">
        <v>33.1</v>
      </c>
      <c r="H504" s="22">
        <v>17.517600000000002</v>
      </c>
      <c r="I504" s="24">
        <v>3.7404000000000002</v>
      </c>
      <c r="J504" s="24">
        <f t="shared" si="158"/>
        <v>8.0400000000000027E-2</v>
      </c>
      <c r="K504" s="25">
        <f t="shared" si="130"/>
        <v>997.17686985458295</v>
      </c>
      <c r="L504" s="25">
        <f t="shared" si="131"/>
        <v>0.75982754904178806</v>
      </c>
      <c r="M504" s="25">
        <f t="shared" si="132"/>
        <v>-4.2094557359999996E-3</v>
      </c>
      <c r="N504" s="25">
        <f t="shared" si="133"/>
        <v>1022.0548758623809</v>
      </c>
      <c r="O504" s="121">
        <f t="shared" si="136"/>
        <v>1.0220278157187384</v>
      </c>
      <c r="P504" s="26">
        <f t="shared" si="148"/>
        <v>8.4141781604923995</v>
      </c>
      <c r="Q504" s="120">
        <f t="shared" si="137"/>
        <v>8.4138998027755587</v>
      </c>
      <c r="R504" s="4">
        <f t="shared" si="138"/>
        <v>20.083390956348275</v>
      </c>
      <c r="S504" s="50">
        <f t="shared" si="149"/>
        <v>15.292200000000001</v>
      </c>
      <c r="T504" s="17"/>
      <c r="U504" s="18"/>
      <c r="V504" s="18"/>
      <c r="W504" s="18"/>
      <c r="X504" s="9"/>
      <c r="Y504" s="9"/>
      <c r="Z504" s="9"/>
      <c r="AA504" s="19"/>
      <c r="AB504" s="20"/>
    </row>
    <row r="505" spans="1:28" s="15" customFormat="1" x14ac:dyDescent="0.2">
      <c r="A505" s="1">
        <v>190</v>
      </c>
      <c r="B505" s="49" t="s">
        <v>26</v>
      </c>
      <c r="C505" s="22" t="s">
        <v>34</v>
      </c>
      <c r="D505" s="22" t="s">
        <v>28</v>
      </c>
      <c r="E505" s="23">
        <v>43055</v>
      </c>
      <c r="F505" s="22">
        <v>24.6</v>
      </c>
      <c r="G505" s="22">
        <v>33.1</v>
      </c>
      <c r="H505" s="22">
        <v>17.517600000000002</v>
      </c>
      <c r="I505" s="24">
        <v>3.9512</v>
      </c>
      <c r="J505" s="24">
        <f t="shared" si="158"/>
        <v>5.7300000000000129E-2</v>
      </c>
      <c r="K505" s="25">
        <f t="shared" si="130"/>
        <v>997.17686985458295</v>
      </c>
      <c r="L505" s="25">
        <f t="shared" si="131"/>
        <v>0.75982754904178806</v>
      </c>
      <c r="M505" s="25">
        <f t="shared" si="132"/>
        <v>-4.2094557359999996E-3</v>
      </c>
      <c r="N505" s="25">
        <f t="shared" si="133"/>
        <v>1022.0548758623809</v>
      </c>
      <c r="O505" s="121">
        <f t="shared" si="136"/>
        <v>1.0220278157187384</v>
      </c>
      <c r="P505" s="26">
        <f t="shared" si="148"/>
        <v>8.8883811217349926</v>
      </c>
      <c r="Q505" s="120">
        <f t="shared" si="137"/>
        <v>8.8880870764428366</v>
      </c>
      <c r="R505" s="4">
        <f t="shared" si="138"/>
        <v>20.083390956348275</v>
      </c>
      <c r="S505" s="50">
        <f t="shared" si="149"/>
        <v>16.451599999999999</v>
      </c>
      <c r="T505" s="17"/>
      <c r="U505" s="18"/>
      <c r="V505" s="18"/>
      <c r="W505" s="18"/>
      <c r="X505" s="9"/>
      <c r="Y505" s="9"/>
      <c r="Z505" s="9"/>
      <c r="AA505" s="19"/>
      <c r="AB505" s="20"/>
    </row>
    <row r="506" spans="1:28" s="15" customFormat="1" x14ac:dyDescent="0.2">
      <c r="A506" s="1">
        <v>282</v>
      </c>
      <c r="B506" s="49" t="s">
        <v>26</v>
      </c>
      <c r="C506" s="22" t="s">
        <v>34</v>
      </c>
      <c r="D506" s="22" t="s">
        <v>28</v>
      </c>
      <c r="E506" s="23">
        <v>43055</v>
      </c>
      <c r="F506" s="22">
        <v>24.6</v>
      </c>
      <c r="G506" s="22">
        <v>33.1</v>
      </c>
      <c r="H506" s="22">
        <v>17.517600000000002</v>
      </c>
      <c r="I506" s="24">
        <v>1.7674000000000001</v>
      </c>
      <c r="J506" s="24">
        <f t="shared" si="158"/>
        <v>2.5500000000000078E-2</v>
      </c>
      <c r="K506" s="25">
        <f t="shared" si="130"/>
        <v>997.17686985458295</v>
      </c>
      <c r="L506" s="25">
        <f t="shared" si="131"/>
        <v>0.75982754904178806</v>
      </c>
      <c r="M506" s="25">
        <f t="shared" si="132"/>
        <v>-4.2094557359999996E-3</v>
      </c>
      <c r="N506" s="25">
        <f t="shared" si="133"/>
        <v>1022.0548758623809</v>
      </c>
      <c r="O506" s="121">
        <f t="shared" si="136"/>
        <v>1.0220278157187384</v>
      </c>
      <c r="P506" s="26">
        <f t="shared" si="148"/>
        <v>3.9758364027521833</v>
      </c>
      <c r="Q506" s="120">
        <f t="shared" si="137"/>
        <v>3.9757048741914027</v>
      </c>
      <c r="R506" s="4">
        <f t="shared" si="138"/>
        <v>20.083390956348275</v>
      </c>
      <c r="S506" s="50">
        <f t="shared" si="149"/>
        <v>4.4407000000000005</v>
      </c>
      <c r="T506" s="17"/>
      <c r="U506" s="18"/>
      <c r="V506" s="18"/>
      <c r="W506" s="18"/>
      <c r="X506" s="9"/>
      <c r="Y506" s="9"/>
      <c r="Z506" s="9"/>
      <c r="AA506" s="19"/>
      <c r="AB506" s="20"/>
    </row>
    <row r="507" spans="1:28" s="15" customFormat="1" x14ac:dyDescent="0.2">
      <c r="A507" s="1">
        <v>288</v>
      </c>
      <c r="B507" s="49" t="s">
        <v>26</v>
      </c>
      <c r="C507" s="22" t="s">
        <v>34</v>
      </c>
      <c r="D507" s="22" t="s">
        <v>28</v>
      </c>
      <c r="E507" s="23">
        <v>43055</v>
      </c>
      <c r="F507" s="22">
        <v>24.6</v>
      </c>
      <c r="G507" s="22">
        <v>33.1</v>
      </c>
      <c r="H507" s="22">
        <v>17.517600000000002</v>
      </c>
      <c r="I507" s="24">
        <v>6.2329999999999997</v>
      </c>
      <c r="J507" s="24">
        <f t="shared" si="158"/>
        <v>9.4399999999999373E-2</v>
      </c>
      <c r="K507" s="25">
        <f t="shared" si="130"/>
        <v>997.17686985458295</v>
      </c>
      <c r="L507" s="25">
        <f t="shared" si="131"/>
        <v>0.75982754904178806</v>
      </c>
      <c r="M507" s="25">
        <f t="shared" si="132"/>
        <v>-4.2094557359999996E-3</v>
      </c>
      <c r="N507" s="25">
        <f t="shared" si="133"/>
        <v>1022.0548758623809</v>
      </c>
      <c r="O507" s="121">
        <f t="shared" si="136"/>
        <v>1.0220278157187384</v>
      </c>
      <c r="P507" s="26">
        <f t="shared" si="148"/>
        <v>14.021380727822992</v>
      </c>
      <c r="Q507" s="120">
        <f t="shared" si="137"/>
        <v>14.020916872714162</v>
      </c>
      <c r="R507" s="4">
        <f t="shared" si="138"/>
        <v>20.083390956348275</v>
      </c>
      <c r="S507" s="50">
        <f t="shared" si="149"/>
        <v>29.0015</v>
      </c>
      <c r="T507" s="17"/>
      <c r="U507" s="18"/>
      <c r="V507" s="18"/>
      <c r="W507" s="18"/>
      <c r="X507" s="9"/>
      <c r="Y507" s="9"/>
      <c r="Z507" s="9"/>
      <c r="AA507" s="19"/>
      <c r="AB507" s="20"/>
    </row>
    <row r="508" spans="1:28" s="15" customFormat="1" x14ac:dyDescent="0.2">
      <c r="A508" s="1">
        <v>117</v>
      </c>
      <c r="B508" s="49" t="s">
        <v>29</v>
      </c>
      <c r="C508" s="22" t="s">
        <v>34</v>
      </c>
      <c r="D508" s="22" t="s">
        <v>28</v>
      </c>
      <c r="E508" s="23">
        <v>43055</v>
      </c>
      <c r="F508" s="22">
        <v>24.6</v>
      </c>
      <c r="G508" s="22">
        <v>33.1</v>
      </c>
      <c r="H508" s="22">
        <v>17.517600000000002</v>
      </c>
      <c r="I508" s="24">
        <v>2.8635000000000002</v>
      </c>
      <c r="J508" s="24">
        <f t="shared" si="158"/>
        <v>5.0499999999999989E-2</v>
      </c>
      <c r="K508" s="25">
        <f t="shared" si="130"/>
        <v>997.17686985458295</v>
      </c>
      <c r="L508" s="25">
        <f t="shared" si="131"/>
        <v>0.75982754904178806</v>
      </c>
      <c r="M508" s="25">
        <f t="shared" si="132"/>
        <v>-4.2094557359999996E-3</v>
      </c>
      <c r="N508" s="25">
        <f t="shared" si="133"/>
        <v>1022.0548758623809</v>
      </c>
      <c r="O508" s="121">
        <f t="shared" si="136"/>
        <v>1.0220278157187384</v>
      </c>
      <c r="P508" s="26">
        <f t="shared" si="148"/>
        <v>6.4415568288338108</v>
      </c>
      <c r="Q508" s="120">
        <f t="shared" si="137"/>
        <v>6.4413437293465439</v>
      </c>
      <c r="R508" s="4">
        <f t="shared" si="138"/>
        <v>20.083390956348275</v>
      </c>
      <c r="S508" s="50">
        <f t="shared" si="149"/>
        <v>10.469249999999999</v>
      </c>
      <c r="T508" s="17"/>
      <c r="U508" s="18"/>
      <c r="V508" s="18"/>
      <c r="W508" s="18"/>
      <c r="X508" s="9"/>
      <c r="Y508" s="9"/>
      <c r="Z508" s="9"/>
      <c r="AA508" s="19"/>
      <c r="AB508" s="20"/>
    </row>
    <row r="509" spans="1:28" s="15" customFormat="1" x14ac:dyDescent="0.2">
      <c r="A509" s="1">
        <v>123</v>
      </c>
      <c r="B509" s="49" t="s">
        <v>29</v>
      </c>
      <c r="C509" s="22" t="s">
        <v>34</v>
      </c>
      <c r="D509" s="22" t="s">
        <v>28</v>
      </c>
      <c r="E509" s="23">
        <v>43055</v>
      </c>
      <c r="F509" s="22">
        <v>24.6</v>
      </c>
      <c r="G509" s="22">
        <v>33.1</v>
      </c>
      <c r="H509" s="22">
        <v>17.517600000000002</v>
      </c>
      <c r="I509" s="24">
        <v>5.0281000000000002</v>
      </c>
      <c r="J509" s="24">
        <f t="shared" si="158"/>
        <v>9.1700000000000337E-2</v>
      </c>
      <c r="K509" s="25">
        <f t="shared" si="130"/>
        <v>997.17686985458295</v>
      </c>
      <c r="L509" s="25">
        <f t="shared" si="131"/>
        <v>0.75982754904178806</v>
      </c>
      <c r="M509" s="25">
        <f t="shared" si="132"/>
        <v>-4.2094557359999996E-3</v>
      </c>
      <c r="N509" s="25">
        <f t="shared" si="133"/>
        <v>1022.0548758623809</v>
      </c>
      <c r="O509" s="121">
        <f t="shared" si="136"/>
        <v>1.0220278157187384</v>
      </c>
      <c r="P509" s="26">
        <f t="shared" si="148"/>
        <v>11.310910386261318</v>
      </c>
      <c r="Q509" s="120">
        <f t="shared" si="137"/>
        <v>11.31053619889204</v>
      </c>
      <c r="R509" s="4">
        <f t="shared" si="138"/>
        <v>20.083390956348275</v>
      </c>
      <c r="S509" s="50">
        <f t="shared" si="149"/>
        <v>22.374549999999999</v>
      </c>
      <c r="T509" s="17"/>
      <c r="U509" s="18"/>
      <c r="V509" s="18"/>
      <c r="W509" s="18"/>
      <c r="X509" s="9"/>
      <c r="Y509" s="9"/>
      <c r="Z509" s="9"/>
      <c r="AA509" s="19"/>
      <c r="AB509" s="20"/>
    </row>
    <row r="510" spans="1:28" s="15" customFormat="1" x14ac:dyDescent="0.2">
      <c r="A510" s="1">
        <v>130</v>
      </c>
      <c r="B510" s="49" t="s">
        <v>29</v>
      </c>
      <c r="C510" s="22" t="s">
        <v>34</v>
      </c>
      <c r="D510" s="22" t="s">
        <v>28</v>
      </c>
      <c r="E510" s="23">
        <v>43055</v>
      </c>
      <c r="F510" s="22">
        <v>24.6</v>
      </c>
      <c r="G510" s="22">
        <v>33.1</v>
      </c>
      <c r="H510" s="22">
        <v>17.517600000000002</v>
      </c>
      <c r="I510" s="24">
        <v>4.4961000000000002</v>
      </c>
      <c r="J510" s="24">
        <f t="shared" si="158"/>
        <v>6.9900000000000517E-2</v>
      </c>
      <c r="K510" s="25">
        <f t="shared" si="130"/>
        <v>997.17686985458295</v>
      </c>
      <c r="L510" s="25">
        <f t="shared" si="131"/>
        <v>0.75982754904178806</v>
      </c>
      <c r="M510" s="25">
        <f t="shared" si="132"/>
        <v>-4.2094557359999996E-3</v>
      </c>
      <c r="N510" s="25">
        <f t="shared" si="133"/>
        <v>1022.0548758623809</v>
      </c>
      <c r="O510" s="121">
        <f t="shared" si="136"/>
        <v>1.0220278157187384</v>
      </c>
      <c r="P510" s="26">
        <f t="shared" si="148"/>
        <v>10.11415528483314</v>
      </c>
      <c r="Q510" s="120">
        <f t="shared" si="137"/>
        <v>10.11382068849834</v>
      </c>
      <c r="R510" s="4">
        <f t="shared" si="138"/>
        <v>20.083390956348275</v>
      </c>
      <c r="S510" s="50">
        <f t="shared" si="149"/>
        <v>19.448550000000001</v>
      </c>
      <c r="T510" s="17"/>
      <c r="U510" s="18"/>
      <c r="V510" s="18"/>
      <c r="W510" s="18"/>
      <c r="X510" s="9"/>
      <c r="Y510" s="9"/>
      <c r="Z510" s="9"/>
      <c r="AA510" s="19"/>
      <c r="AB510" s="20"/>
    </row>
    <row r="511" spans="1:28" s="15" customFormat="1" x14ac:dyDescent="0.2">
      <c r="A511" s="1">
        <v>221</v>
      </c>
      <c r="B511" s="49" t="s">
        <v>29</v>
      </c>
      <c r="C511" s="22" t="s">
        <v>34</v>
      </c>
      <c r="D511" s="22" t="s">
        <v>28</v>
      </c>
      <c r="E511" s="23">
        <v>43055</v>
      </c>
      <c r="F511" s="22">
        <v>24.6</v>
      </c>
      <c r="G511" s="22">
        <v>33.1</v>
      </c>
      <c r="H511" s="22">
        <v>17.517600000000002</v>
      </c>
      <c r="I511" s="24">
        <v>4.4089</v>
      </c>
      <c r="J511" s="24">
        <f t="shared" si="158"/>
        <v>9.1800000000000104E-2</v>
      </c>
      <c r="K511" s="25">
        <f t="shared" si="130"/>
        <v>997.17686985458295</v>
      </c>
      <c r="L511" s="25">
        <f t="shared" si="131"/>
        <v>0.75982754904178806</v>
      </c>
      <c r="M511" s="25">
        <f t="shared" si="132"/>
        <v>-4.2094557359999996E-3</v>
      </c>
      <c r="N511" s="25">
        <f t="shared" si="133"/>
        <v>1022.0548758623809</v>
      </c>
      <c r="O511" s="121">
        <f t="shared" si="136"/>
        <v>1.0220278157187384</v>
      </c>
      <c r="P511" s="26">
        <f t="shared" si="148"/>
        <v>9.9179954261028058</v>
      </c>
      <c r="Q511" s="120">
        <f t="shared" si="137"/>
        <v>9.9176673191255382</v>
      </c>
      <c r="R511" s="4">
        <f t="shared" si="138"/>
        <v>20.083390956348275</v>
      </c>
      <c r="S511" s="50">
        <f t="shared" si="149"/>
        <v>18.96895</v>
      </c>
      <c r="T511" s="17"/>
      <c r="U511" s="18"/>
      <c r="V511" s="18"/>
      <c r="W511" s="18"/>
      <c r="X511" s="9"/>
      <c r="Y511" s="9"/>
      <c r="Z511" s="9"/>
      <c r="AA511" s="19"/>
      <c r="AB511" s="20"/>
    </row>
    <row r="512" spans="1:28" s="15" customFormat="1" x14ac:dyDescent="0.2">
      <c r="A512" s="1">
        <v>227</v>
      </c>
      <c r="B512" s="49" t="s">
        <v>29</v>
      </c>
      <c r="C512" s="22" t="s">
        <v>34</v>
      </c>
      <c r="D512" s="22" t="s">
        <v>28</v>
      </c>
      <c r="E512" s="23">
        <v>43055</v>
      </c>
      <c r="F512" s="22">
        <v>24.6</v>
      </c>
      <c r="G512" s="22">
        <v>33.1</v>
      </c>
      <c r="H512" s="22">
        <v>17.517600000000002</v>
      </c>
      <c r="I512" s="24">
        <v>4.9040999999999997</v>
      </c>
      <c r="J512" s="24">
        <f t="shared" si="158"/>
        <v>7.9899999999999416E-2</v>
      </c>
      <c r="K512" s="25">
        <f t="shared" si="130"/>
        <v>997.17686985458295</v>
      </c>
      <c r="L512" s="25">
        <f t="shared" si="131"/>
        <v>0.75982754904178806</v>
      </c>
      <c r="M512" s="25">
        <f t="shared" si="132"/>
        <v>-4.2094557359999996E-3</v>
      </c>
      <c r="N512" s="25">
        <f t="shared" si="133"/>
        <v>1022.0548758623809</v>
      </c>
      <c r="O512" s="121">
        <f t="shared" si="136"/>
        <v>1.0220278157187384</v>
      </c>
      <c r="P512" s="26">
        <f t="shared" si="148"/>
        <v>11.03196746788332</v>
      </c>
      <c r="Q512" s="120">
        <f t="shared" si="137"/>
        <v>11.031602508499523</v>
      </c>
      <c r="R512" s="4">
        <f t="shared" si="138"/>
        <v>20.083390956348275</v>
      </c>
      <c r="S512" s="50">
        <f t="shared" si="149"/>
        <v>21.692549999999997</v>
      </c>
      <c r="T512" s="17"/>
      <c r="U512" s="18"/>
      <c r="V512" s="18"/>
      <c r="W512" s="18"/>
      <c r="X512" s="9"/>
      <c r="Y512" s="9"/>
      <c r="Z512" s="9"/>
      <c r="AA512" s="19"/>
      <c r="AB512" s="20"/>
    </row>
    <row r="513" spans="1:28" s="15" customFormat="1" x14ac:dyDescent="0.2">
      <c r="A513" s="1">
        <v>150</v>
      </c>
      <c r="B513" s="49" t="s">
        <v>30</v>
      </c>
      <c r="C513" s="22" t="s">
        <v>34</v>
      </c>
      <c r="D513" s="22" t="s">
        <v>28</v>
      </c>
      <c r="E513" s="23">
        <v>43055</v>
      </c>
      <c r="F513" s="22">
        <v>24.6</v>
      </c>
      <c r="G513" s="22">
        <v>33.1</v>
      </c>
      <c r="H513" s="22">
        <v>17.517600000000002</v>
      </c>
      <c r="I513" s="24">
        <v>1.6052999999999999</v>
      </c>
      <c r="J513" s="24">
        <f t="shared" si="158"/>
        <v>3.8799999999999946E-2</v>
      </c>
      <c r="K513" s="25">
        <f t="shared" si="130"/>
        <v>997.17686985458295</v>
      </c>
      <c r="L513" s="25">
        <f t="shared" si="131"/>
        <v>0.75982754904178806</v>
      </c>
      <c r="M513" s="25">
        <f t="shared" si="132"/>
        <v>-4.2094557359999996E-3</v>
      </c>
      <c r="N513" s="25">
        <f t="shared" si="133"/>
        <v>1022.0548758623809</v>
      </c>
      <c r="O513" s="121">
        <f t="shared" si="136"/>
        <v>1.0220278157187384</v>
      </c>
      <c r="P513" s="26">
        <f t="shared" si="148"/>
        <v>3.6111860231628827</v>
      </c>
      <c r="Q513" s="120">
        <f t="shared" si="137"/>
        <v>3.6110665579605401</v>
      </c>
      <c r="R513" s="4">
        <f t="shared" si="138"/>
        <v>20.083390956348275</v>
      </c>
      <c r="S513" s="50">
        <f t="shared" si="149"/>
        <v>3.54915</v>
      </c>
      <c r="T513" s="17"/>
      <c r="U513" s="18"/>
      <c r="V513" s="18"/>
      <c r="W513" s="18"/>
      <c r="X513" s="9"/>
      <c r="Y513" s="9"/>
      <c r="Z513" s="9"/>
      <c r="AA513" s="19"/>
      <c r="AB513" s="20"/>
    </row>
    <row r="514" spans="1:28" s="15" customFormat="1" x14ac:dyDescent="0.2">
      <c r="A514" s="1">
        <v>158</v>
      </c>
      <c r="B514" s="49" t="s">
        <v>30</v>
      </c>
      <c r="C514" s="22" t="s">
        <v>34</v>
      </c>
      <c r="D514" s="22" t="s">
        <v>28</v>
      </c>
      <c r="E514" s="23">
        <v>43055</v>
      </c>
      <c r="F514" s="22">
        <v>24.6</v>
      </c>
      <c r="G514" s="22">
        <v>33.1</v>
      </c>
      <c r="H514" s="22">
        <v>17.517600000000002</v>
      </c>
      <c r="I514" s="24">
        <v>5.0932000000000004</v>
      </c>
      <c r="J514" s="24">
        <f t="shared" ref="J514:J545" si="159">I514-I394</f>
        <v>0.12300000000000022</v>
      </c>
      <c r="K514" s="25">
        <f t="shared" ref="K514:K577" si="160">1000*(1-(F514+288.9414)/(508929.2*(F514+68.12963))*(F514-3.9863)^2)</f>
        <v>997.17686985458295</v>
      </c>
      <c r="L514" s="25">
        <f t="shared" ref="L514:L577" si="161">0.824493 - 0.0040899*F514 + 0.000076438*F514^2 -0.00000082467*F514^3 + 0.0000000053675*F514^4</f>
        <v>0.75982754904178806</v>
      </c>
      <c r="M514" s="25">
        <f t="shared" ref="M514:M577" si="162">-0.005724 + 0.00010227*F514 - 0.0000016546*F514^2</f>
        <v>-4.2094557359999996E-3</v>
      </c>
      <c r="N514" s="25">
        <f t="shared" ref="N514:N577" si="163">K514 + (L514*G514) + M514*G514^(3/2) + 0.00048314*G514^2</f>
        <v>1022.0548758623809</v>
      </c>
      <c r="O514" s="121">
        <f t="shared" si="136"/>
        <v>1.0220278157187384</v>
      </c>
      <c r="P514" s="26">
        <f t="shared" si="148"/>
        <v>11.457355418409765</v>
      </c>
      <c r="Q514" s="120">
        <f t="shared" si="137"/>
        <v>11.456976386348112</v>
      </c>
      <c r="R514" s="4">
        <f t="shared" si="138"/>
        <v>20.083390956348275</v>
      </c>
      <c r="S514" s="50">
        <f t="shared" si="149"/>
        <v>22.732600000000001</v>
      </c>
      <c r="T514" s="17"/>
      <c r="U514" s="18"/>
      <c r="V514" s="18"/>
      <c r="W514" s="18"/>
      <c r="X514" s="9"/>
      <c r="Y514" s="9"/>
      <c r="Z514" s="9"/>
      <c r="AA514" s="19"/>
      <c r="AB514" s="20"/>
    </row>
    <row r="515" spans="1:28" s="15" customFormat="1" x14ac:dyDescent="0.2">
      <c r="A515" s="1">
        <v>249</v>
      </c>
      <c r="B515" s="49" t="s">
        <v>30</v>
      </c>
      <c r="C515" s="22" t="s">
        <v>34</v>
      </c>
      <c r="D515" s="22" t="s">
        <v>28</v>
      </c>
      <c r="E515" s="23">
        <v>43055</v>
      </c>
      <c r="F515" s="22">
        <v>24.6</v>
      </c>
      <c r="G515" s="22">
        <v>33.1</v>
      </c>
      <c r="H515" s="22">
        <v>17.517600000000002</v>
      </c>
      <c r="I515" s="24">
        <v>2.8837000000000002</v>
      </c>
      <c r="J515" s="24">
        <f t="shared" si="159"/>
        <v>7.0699999999999985E-2</v>
      </c>
      <c r="K515" s="25">
        <f t="shared" si="160"/>
        <v>997.17686985458295</v>
      </c>
      <c r="L515" s="25">
        <f t="shared" si="161"/>
        <v>0.75982754904178806</v>
      </c>
      <c r="M515" s="25">
        <f t="shared" si="162"/>
        <v>-4.2094557359999996E-3</v>
      </c>
      <c r="N515" s="25">
        <f t="shared" si="163"/>
        <v>1022.0548758623809</v>
      </c>
      <c r="O515" s="121">
        <f t="shared" ref="O515:O578" si="164">(999.842594+0.06793952*(F515)-0.00909529*(F515)^2+0.0001001685*(F515)^3-0.000001120083*(F515)^4+0.000000006536332*(F515)^5+(0.824493-0.0040899*(F515)+0.000076438*(F515)^2-0.00000082467*(F515)^3+0.0000000053875*(F515)^4)*(G515)+(-0.00572466+0.00010227*(F515)-0.0000016546*(F515)^2)*(G515)^1.5+0.00048314*(G515)^2)*0.001</f>
        <v>1.0220278157187384</v>
      </c>
      <c r="P515" s="26">
        <f t="shared" si="148"/>
        <v>6.4869975300534524</v>
      </c>
      <c r="Q515" s="120">
        <f t="shared" ref="Q515:Q578" si="165">(I515)*(1/(1-(O515)/1.84))</f>
        <v>6.4867829272975834</v>
      </c>
      <c r="R515" s="4">
        <f t="shared" ref="R515:R578" si="166">H515*(1/     (1-   (0.001*N515/8)))</f>
        <v>20.083390956348275</v>
      </c>
      <c r="S515" s="50">
        <f t="shared" si="149"/>
        <v>10.580349999999999</v>
      </c>
      <c r="T515" s="17"/>
      <c r="U515" s="18"/>
      <c r="V515" s="18"/>
      <c r="W515" s="18"/>
      <c r="X515" s="9"/>
      <c r="Y515" s="9"/>
      <c r="Z515" s="9"/>
      <c r="AA515" s="19"/>
      <c r="AB515" s="20"/>
    </row>
    <row r="516" spans="1:28" s="15" customFormat="1" x14ac:dyDescent="0.2">
      <c r="A516" s="1">
        <v>164</v>
      </c>
      <c r="B516" s="49" t="s">
        <v>31</v>
      </c>
      <c r="C516" s="22" t="s">
        <v>34</v>
      </c>
      <c r="D516" s="22" t="s">
        <v>28</v>
      </c>
      <c r="E516" s="23">
        <v>43055</v>
      </c>
      <c r="F516" s="22">
        <v>24.6</v>
      </c>
      <c r="G516" s="22">
        <v>33.1</v>
      </c>
      <c r="H516" s="22">
        <v>17.517600000000002</v>
      </c>
      <c r="I516" s="24">
        <v>1.9601</v>
      </c>
      <c r="J516" s="24">
        <f t="shared" si="159"/>
        <v>2.9199999999999893E-2</v>
      </c>
      <c r="K516" s="25">
        <f t="shared" si="160"/>
        <v>997.17686985458295</v>
      </c>
      <c r="L516" s="25">
        <f t="shared" si="161"/>
        <v>0.75982754904178806</v>
      </c>
      <c r="M516" s="25">
        <f t="shared" si="162"/>
        <v>-4.2094557359999996E-3</v>
      </c>
      <c r="N516" s="25">
        <f t="shared" si="163"/>
        <v>1022.0548758623809</v>
      </c>
      <c r="O516" s="121">
        <f t="shared" si="164"/>
        <v>1.0220278157187384</v>
      </c>
      <c r="P516" s="26">
        <f t="shared" si="148"/>
        <v>4.4093226960702463</v>
      </c>
      <c r="Q516" s="120">
        <f t="shared" si="165"/>
        <v>4.4091768269223541</v>
      </c>
      <c r="R516" s="4">
        <f t="shared" si="166"/>
        <v>20.083390956348275</v>
      </c>
      <c r="S516" s="50">
        <f t="shared" si="149"/>
        <v>5.5005499999999996</v>
      </c>
      <c r="T516" s="17"/>
      <c r="U516" s="18"/>
      <c r="V516" s="18"/>
      <c r="W516" s="18"/>
      <c r="X516" s="9"/>
      <c r="Y516" s="9"/>
      <c r="Z516" s="9"/>
      <c r="AA516" s="19"/>
      <c r="AB516" s="20"/>
    </row>
    <row r="517" spans="1:28" s="15" customFormat="1" x14ac:dyDescent="0.2">
      <c r="A517" s="1">
        <v>170</v>
      </c>
      <c r="B517" s="49" t="s">
        <v>31</v>
      </c>
      <c r="C517" s="22" t="s">
        <v>34</v>
      </c>
      <c r="D517" s="22" t="s">
        <v>28</v>
      </c>
      <c r="E517" s="23">
        <v>43055</v>
      </c>
      <c r="F517" s="22">
        <v>24.6</v>
      </c>
      <c r="G517" s="22">
        <v>33.1</v>
      </c>
      <c r="H517" s="22">
        <v>17.517600000000002</v>
      </c>
      <c r="I517" s="24">
        <v>4.2282999999999999</v>
      </c>
      <c r="J517" s="24">
        <f t="shared" si="159"/>
        <v>6.9399999999999906E-2</v>
      </c>
      <c r="K517" s="25">
        <f t="shared" si="160"/>
        <v>997.17686985458295</v>
      </c>
      <c r="L517" s="25">
        <f t="shared" si="161"/>
        <v>0.75982754904178806</v>
      </c>
      <c r="M517" s="25">
        <f t="shared" si="162"/>
        <v>-4.2094557359999996E-3</v>
      </c>
      <c r="N517" s="25">
        <f t="shared" si="163"/>
        <v>1022.0548758623809</v>
      </c>
      <c r="O517" s="121">
        <f t="shared" si="164"/>
        <v>1.0220278157187384</v>
      </c>
      <c r="P517" s="26">
        <f t="shared" si="148"/>
        <v>9.5117285627232402</v>
      </c>
      <c r="Q517" s="120">
        <f t="shared" si="165"/>
        <v>9.5114138958603078</v>
      </c>
      <c r="R517" s="4">
        <f t="shared" si="166"/>
        <v>20.083390956348275</v>
      </c>
      <c r="S517" s="50">
        <f t="shared" si="149"/>
        <v>17.975649999999998</v>
      </c>
      <c r="T517" s="17"/>
      <c r="U517" s="18"/>
      <c r="V517" s="18"/>
      <c r="W517" s="18"/>
      <c r="X517" s="9"/>
      <c r="Y517" s="9"/>
      <c r="Z517" s="9"/>
      <c r="AA517" s="19"/>
      <c r="AB517" s="20"/>
    </row>
    <row r="518" spans="1:28" s="15" customFormat="1" x14ac:dyDescent="0.2">
      <c r="A518" s="1">
        <v>262</v>
      </c>
      <c r="B518" s="49" t="s">
        <v>31</v>
      </c>
      <c r="C518" s="22" t="s">
        <v>34</v>
      </c>
      <c r="D518" s="22" t="s">
        <v>28</v>
      </c>
      <c r="E518" s="23">
        <v>43055</v>
      </c>
      <c r="F518" s="22">
        <v>24.6</v>
      </c>
      <c r="G518" s="22">
        <v>33.1</v>
      </c>
      <c r="H518" s="22">
        <v>17.517600000000002</v>
      </c>
      <c r="I518" s="24">
        <v>4.3434999999999997</v>
      </c>
      <c r="J518" s="24">
        <f t="shared" si="159"/>
        <v>5.3899999999999615E-2</v>
      </c>
      <c r="K518" s="25">
        <f t="shared" si="160"/>
        <v>997.17686985458295</v>
      </c>
      <c r="L518" s="25">
        <f t="shared" si="161"/>
        <v>0.75982754904178806</v>
      </c>
      <c r="M518" s="25">
        <f t="shared" si="162"/>
        <v>-4.2094557359999996E-3</v>
      </c>
      <c r="N518" s="25">
        <f t="shared" si="163"/>
        <v>1022.0548758623809</v>
      </c>
      <c r="O518" s="121">
        <f t="shared" si="164"/>
        <v>1.0220278157187384</v>
      </c>
      <c r="P518" s="26">
        <f t="shared" si="148"/>
        <v>9.7708755320550562</v>
      </c>
      <c r="Q518" s="120">
        <f t="shared" si="165"/>
        <v>9.7705522920959353</v>
      </c>
      <c r="R518" s="4">
        <f t="shared" si="166"/>
        <v>20.083390956348275</v>
      </c>
      <c r="S518" s="50">
        <f t="shared" si="149"/>
        <v>18.609249999999996</v>
      </c>
      <c r="T518" s="17"/>
      <c r="U518" s="18"/>
      <c r="V518" s="18"/>
      <c r="W518" s="18"/>
      <c r="X518" s="9"/>
      <c r="Y518" s="9"/>
      <c r="Z518" s="9"/>
      <c r="AA518" s="19"/>
      <c r="AB518" s="20"/>
    </row>
    <row r="519" spans="1:28" s="15" customFormat="1" x14ac:dyDescent="0.2">
      <c r="A519" s="1">
        <v>268</v>
      </c>
      <c r="B519" s="49" t="s">
        <v>31</v>
      </c>
      <c r="C519" s="22" t="s">
        <v>34</v>
      </c>
      <c r="D519" s="22" t="s">
        <v>28</v>
      </c>
      <c r="E519" s="23">
        <v>43055</v>
      </c>
      <c r="F519" s="22">
        <v>24.6</v>
      </c>
      <c r="G519" s="22">
        <v>33.1</v>
      </c>
      <c r="H519" s="22">
        <v>17.517600000000002</v>
      </c>
      <c r="I519" s="24">
        <v>9.2607999999999997</v>
      </c>
      <c r="J519" s="24">
        <f t="shared" si="159"/>
        <v>0.13119999999999976</v>
      </c>
      <c r="K519" s="25">
        <f t="shared" si="160"/>
        <v>997.17686985458295</v>
      </c>
      <c r="L519" s="25">
        <f t="shared" si="161"/>
        <v>0.75982754904178806</v>
      </c>
      <c r="M519" s="25">
        <f t="shared" si="162"/>
        <v>-4.2094557359999996E-3</v>
      </c>
      <c r="N519" s="25">
        <f t="shared" si="163"/>
        <v>1022.0548758623809</v>
      </c>
      <c r="O519" s="121">
        <f t="shared" si="164"/>
        <v>1.0220278157187384</v>
      </c>
      <c r="P519" s="26">
        <f t="shared" si="148"/>
        <v>20.832536923507647</v>
      </c>
      <c r="Q519" s="120">
        <f t="shared" si="165"/>
        <v>20.831847741830792</v>
      </c>
      <c r="R519" s="4">
        <f t="shared" si="166"/>
        <v>20.083390956348275</v>
      </c>
      <c r="S519" s="50">
        <f t="shared" si="149"/>
        <v>45.654399999999995</v>
      </c>
      <c r="T519" s="17"/>
      <c r="U519" s="18"/>
      <c r="V519" s="18"/>
      <c r="W519" s="18"/>
      <c r="X519" s="9"/>
      <c r="Y519" s="9"/>
      <c r="Z519" s="9"/>
      <c r="AA519" s="19"/>
      <c r="AB519" s="20"/>
    </row>
    <row r="520" spans="1:28" s="15" customFormat="1" x14ac:dyDescent="0.2">
      <c r="A520" s="1">
        <v>274</v>
      </c>
      <c r="B520" s="49" t="s">
        <v>31</v>
      </c>
      <c r="C520" s="22" t="s">
        <v>34</v>
      </c>
      <c r="D520" s="22" t="s">
        <v>28</v>
      </c>
      <c r="E520" s="23">
        <v>43055</v>
      </c>
      <c r="F520" s="22">
        <v>24.6</v>
      </c>
      <c r="G520" s="22">
        <v>33.1</v>
      </c>
      <c r="H520" s="22">
        <v>17.517600000000002</v>
      </c>
      <c r="I520" s="24">
        <v>2.024</v>
      </c>
      <c r="J520" s="24">
        <f t="shared" si="159"/>
        <v>-3.4999999999998366E-3</v>
      </c>
      <c r="K520" s="25">
        <f t="shared" si="160"/>
        <v>997.17686985458295</v>
      </c>
      <c r="L520" s="25">
        <f t="shared" si="161"/>
        <v>0.75982754904178806</v>
      </c>
      <c r="M520" s="25">
        <f t="shared" si="162"/>
        <v>-4.2094557359999996E-3</v>
      </c>
      <c r="N520" s="25">
        <f t="shared" si="163"/>
        <v>1022.0548758623809</v>
      </c>
      <c r="O520" s="121">
        <f t="shared" si="164"/>
        <v>1.0220278157187384</v>
      </c>
      <c r="P520" s="26">
        <f t="shared" si="148"/>
        <v>4.5530682806214884</v>
      </c>
      <c r="Q520" s="120">
        <f t="shared" si="165"/>
        <v>4.5529176560843041</v>
      </c>
      <c r="R520" s="4">
        <f t="shared" si="166"/>
        <v>20.083390956348275</v>
      </c>
      <c r="S520" s="50">
        <f t="shared" si="149"/>
        <v>5.8519999999999994</v>
      </c>
      <c r="T520" s="17"/>
      <c r="U520" s="18"/>
      <c r="V520" s="18"/>
      <c r="W520" s="18"/>
      <c r="X520" s="9"/>
      <c r="Y520" s="9"/>
      <c r="Z520" s="9"/>
      <c r="AA520" s="19"/>
      <c r="AB520" s="20"/>
    </row>
    <row r="521" spans="1:28" s="15" customFormat="1" x14ac:dyDescent="0.2">
      <c r="A521" s="1">
        <v>106</v>
      </c>
      <c r="B521" s="49" t="s">
        <v>32</v>
      </c>
      <c r="C521" s="22" t="s">
        <v>34</v>
      </c>
      <c r="D521" s="22" t="s">
        <v>28</v>
      </c>
      <c r="E521" s="23">
        <v>43055</v>
      </c>
      <c r="F521" s="22">
        <v>23.9</v>
      </c>
      <c r="G521" s="22">
        <v>33.1</v>
      </c>
      <c r="H521" s="22">
        <v>17.520099999999999</v>
      </c>
      <c r="I521" s="24">
        <v>2.9041000000000001</v>
      </c>
      <c r="J521" s="24">
        <f t="shared" si="159"/>
        <v>5.5200000000000138E-2</v>
      </c>
      <c r="K521" s="25">
        <f t="shared" si="160"/>
        <v>997.35123703333397</v>
      </c>
      <c r="L521" s="25">
        <f t="shared" si="161"/>
        <v>0.76089952447632669</v>
      </c>
      <c r="M521" s="25">
        <f t="shared" si="162"/>
        <v>-4.2248710660000004E-3</v>
      </c>
      <c r="N521" s="25">
        <f t="shared" si="163"/>
        <v>1022.2617898419542</v>
      </c>
      <c r="O521" s="121">
        <f t="shared" si="164"/>
        <v>1.0222346727004499</v>
      </c>
      <c r="P521" s="26">
        <f t="shared" si="148"/>
        <v>6.5345411693153528</v>
      </c>
      <c r="Q521" s="120">
        <f t="shared" si="165"/>
        <v>6.5343244835845713</v>
      </c>
      <c r="R521" s="4">
        <f t="shared" si="166"/>
        <v>20.086852756378395</v>
      </c>
      <c r="S521" s="50">
        <f t="shared" si="149"/>
        <v>10.692550000000001</v>
      </c>
      <c r="T521" s="17"/>
      <c r="U521" s="18"/>
      <c r="V521" s="18"/>
      <c r="W521" s="18"/>
      <c r="X521" s="9"/>
      <c r="Y521" s="9"/>
      <c r="Z521" s="9"/>
      <c r="AA521" s="19"/>
      <c r="AB521" s="20"/>
    </row>
    <row r="522" spans="1:28" s="15" customFormat="1" x14ac:dyDescent="0.2">
      <c r="A522" s="1">
        <v>206</v>
      </c>
      <c r="B522" s="49" t="s">
        <v>32</v>
      </c>
      <c r="C522" s="22" t="s">
        <v>34</v>
      </c>
      <c r="D522" s="22" t="s">
        <v>28</v>
      </c>
      <c r="E522" s="23">
        <v>43055</v>
      </c>
      <c r="F522" s="22">
        <v>23.9</v>
      </c>
      <c r="G522" s="22">
        <v>33.1</v>
      </c>
      <c r="H522" s="22">
        <v>17.520099999999999</v>
      </c>
      <c r="I522" s="24">
        <v>2.2229999999999999</v>
      </c>
      <c r="J522" s="24">
        <f t="shared" si="159"/>
        <v>4.6399999999999775E-2</v>
      </c>
      <c r="K522" s="25">
        <f t="shared" si="160"/>
        <v>997.35123703333397</v>
      </c>
      <c r="L522" s="25">
        <f t="shared" si="161"/>
        <v>0.76089952447632669</v>
      </c>
      <c r="M522" s="25">
        <f t="shared" si="162"/>
        <v>-4.2248710660000004E-3</v>
      </c>
      <c r="N522" s="25">
        <f t="shared" si="163"/>
        <v>1022.2617898419542</v>
      </c>
      <c r="O522" s="121">
        <f t="shared" si="164"/>
        <v>1.0222346727004499</v>
      </c>
      <c r="P522" s="26">
        <f t="shared" si="148"/>
        <v>5.0019920179704647</v>
      </c>
      <c r="Q522" s="120">
        <f t="shared" si="165"/>
        <v>5.0018261516505973</v>
      </c>
      <c r="R522" s="4">
        <f t="shared" si="166"/>
        <v>20.086852756378395</v>
      </c>
      <c r="S522" s="50">
        <f t="shared" si="149"/>
        <v>6.9464999999999995</v>
      </c>
      <c r="T522" s="17"/>
      <c r="U522" s="18"/>
      <c r="V522" s="18"/>
      <c r="W522" s="18"/>
      <c r="X522" s="9"/>
      <c r="Y522" s="9"/>
      <c r="Z522" s="9"/>
      <c r="AA522" s="19"/>
      <c r="AB522" s="20"/>
    </row>
    <row r="523" spans="1:28" s="15" customFormat="1" x14ac:dyDescent="0.2">
      <c r="A523" s="1">
        <v>144</v>
      </c>
      <c r="B523" s="49" t="s">
        <v>33</v>
      </c>
      <c r="C523" s="22" t="s">
        <v>34</v>
      </c>
      <c r="D523" s="22" t="s">
        <v>28</v>
      </c>
      <c r="E523" s="23">
        <v>43055</v>
      </c>
      <c r="F523" s="22">
        <v>23.9</v>
      </c>
      <c r="G523" s="22">
        <v>33.1</v>
      </c>
      <c r="H523" s="22">
        <v>17.520099999999999</v>
      </c>
      <c r="I523" s="24">
        <v>4.5289000000000001</v>
      </c>
      <c r="J523" s="24">
        <f t="shared" si="159"/>
        <v>9.1000000000000192E-2</v>
      </c>
      <c r="K523" s="25">
        <f t="shared" si="160"/>
        <v>997.35123703333397</v>
      </c>
      <c r="L523" s="25">
        <f t="shared" si="161"/>
        <v>0.76089952447632669</v>
      </c>
      <c r="M523" s="25">
        <f t="shared" si="162"/>
        <v>-4.2248710660000004E-3</v>
      </c>
      <c r="N523" s="25">
        <f t="shared" si="163"/>
        <v>1022.2617898419542</v>
      </c>
      <c r="O523" s="121">
        <f t="shared" si="164"/>
        <v>1.0222346727004499</v>
      </c>
      <c r="P523" s="26">
        <f t="shared" si="148"/>
        <v>10.190518061262457</v>
      </c>
      <c r="Q523" s="120">
        <f t="shared" si="165"/>
        <v>10.190180143144577</v>
      </c>
      <c r="R523" s="4">
        <f t="shared" si="166"/>
        <v>20.086852756378395</v>
      </c>
      <c r="S523" s="50">
        <f t="shared" si="149"/>
        <v>19.62895</v>
      </c>
      <c r="T523" s="17"/>
      <c r="U523" s="18"/>
      <c r="V523" s="18"/>
      <c r="W523" s="18"/>
      <c r="X523" s="9"/>
      <c r="Y523" s="9"/>
      <c r="Z523" s="9"/>
      <c r="AA523" s="19"/>
      <c r="AB523" s="20"/>
    </row>
    <row r="524" spans="1:28" s="15" customFormat="1" x14ac:dyDescent="0.2">
      <c r="A524" s="1">
        <v>178</v>
      </c>
      <c r="B524" s="49" t="s">
        <v>26</v>
      </c>
      <c r="C524" s="22" t="s">
        <v>36</v>
      </c>
      <c r="D524" s="22" t="s">
        <v>28</v>
      </c>
      <c r="E524" s="23">
        <v>43055</v>
      </c>
      <c r="F524" s="22">
        <v>24.4</v>
      </c>
      <c r="G524" s="22">
        <v>33.200000000000003</v>
      </c>
      <c r="H524" s="22">
        <v>17.512899999999998</v>
      </c>
      <c r="I524" s="24">
        <v>4.9958999999999998</v>
      </c>
      <c r="J524" s="24">
        <f t="shared" si="159"/>
        <v>9.5499999999999474E-2</v>
      </c>
      <c r="K524" s="25">
        <f t="shared" si="160"/>
        <v>997.2271712987083</v>
      </c>
      <c r="L524" s="25">
        <f t="shared" si="161"/>
        <v>0.76013029403884813</v>
      </c>
      <c r="M524" s="25">
        <f t="shared" si="162"/>
        <v>-4.2136946559999996E-3</v>
      </c>
      <c r="N524" s="25">
        <f t="shared" si="163"/>
        <v>1022.1899680664404</v>
      </c>
      <c r="O524" s="121">
        <f t="shared" si="164"/>
        <v>1.0221628916461973</v>
      </c>
      <c r="P524" s="26">
        <f t="shared" si="148"/>
        <v>11.240331667570949</v>
      </c>
      <c r="Q524" s="120">
        <f t="shared" si="165"/>
        <v>11.23995952996458</v>
      </c>
      <c r="R524" s="4">
        <f t="shared" si="166"/>
        <v>20.078391265859274</v>
      </c>
      <c r="S524" s="50">
        <f t="shared" si="149"/>
        <v>22.197449999999996</v>
      </c>
      <c r="T524" s="17"/>
      <c r="U524" s="18"/>
      <c r="V524" s="18"/>
      <c r="W524" s="18"/>
      <c r="X524" s="9"/>
      <c r="Y524" s="9"/>
      <c r="Z524" s="9"/>
      <c r="AA524" s="19"/>
      <c r="AB524" s="20"/>
    </row>
    <row r="525" spans="1:28" s="15" customFormat="1" x14ac:dyDescent="0.2">
      <c r="A525" s="1">
        <v>184</v>
      </c>
      <c r="B525" s="49" t="s">
        <v>26</v>
      </c>
      <c r="C525" s="22" t="s">
        <v>36</v>
      </c>
      <c r="D525" s="22" t="s">
        <v>28</v>
      </c>
      <c r="E525" s="23">
        <v>43055</v>
      </c>
      <c r="F525" s="22">
        <v>24.4</v>
      </c>
      <c r="G525" s="22">
        <v>33.200000000000003</v>
      </c>
      <c r="H525" s="22">
        <v>17.512899999999998</v>
      </c>
      <c r="I525" s="24">
        <v>2.7446999999999999</v>
      </c>
      <c r="J525" s="24">
        <f t="shared" si="159"/>
        <v>2.7200000000000113E-2</v>
      </c>
      <c r="K525" s="25">
        <f t="shared" si="160"/>
        <v>997.2271712987083</v>
      </c>
      <c r="L525" s="25">
        <f t="shared" si="161"/>
        <v>0.76013029403884813</v>
      </c>
      <c r="M525" s="25">
        <f t="shared" si="162"/>
        <v>-4.2136946559999996E-3</v>
      </c>
      <c r="N525" s="25">
        <f t="shared" si="163"/>
        <v>1022.1899680664404</v>
      </c>
      <c r="O525" s="121">
        <f t="shared" si="164"/>
        <v>1.0221628916461973</v>
      </c>
      <c r="P525" s="26">
        <f t="shared" si="148"/>
        <v>6.1753314373750445</v>
      </c>
      <c r="Q525" s="120">
        <f t="shared" si="165"/>
        <v>6.1751269885093336</v>
      </c>
      <c r="R525" s="4">
        <f t="shared" si="166"/>
        <v>20.078391265859274</v>
      </c>
      <c r="S525" s="50">
        <f t="shared" si="149"/>
        <v>9.8158499999999975</v>
      </c>
      <c r="T525" s="17"/>
      <c r="U525" s="18"/>
      <c r="V525" s="18"/>
      <c r="W525" s="18"/>
      <c r="X525" s="9"/>
      <c r="Y525" s="9"/>
      <c r="Z525" s="9"/>
      <c r="AA525" s="19"/>
      <c r="AB525" s="20"/>
    </row>
    <row r="526" spans="1:28" s="15" customFormat="1" x14ac:dyDescent="0.2">
      <c r="A526" s="1">
        <v>276</v>
      </c>
      <c r="B526" s="49" t="s">
        <v>26</v>
      </c>
      <c r="C526" s="22" t="s">
        <v>36</v>
      </c>
      <c r="D526" s="22" t="s">
        <v>28</v>
      </c>
      <c r="E526" s="23">
        <v>43055</v>
      </c>
      <c r="F526" s="22">
        <v>24.4</v>
      </c>
      <c r="G526" s="22">
        <v>33.200000000000003</v>
      </c>
      <c r="H526" s="22">
        <v>17.512899999999998</v>
      </c>
      <c r="I526" s="24">
        <v>4.1272000000000002</v>
      </c>
      <c r="J526" s="24">
        <f t="shared" si="159"/>
        <v>5.3799999999999848E-2</v>
      </c>
      <c r="K526" s="25">
        <f t="shared" si="160"/>
        <v>997.2271712987083</v>
      </c>
      <c r="L526" s="25">
        <f t="shared" si="161"/>
        <v>0.76013029403884813</v>
      </c>
      <c r="M526" s="25">
        <f t="shared" si="162"/>
        <v>-4.2136946559999996E-3</v>
      </c>
      <c r="N526" s="25">
        <f t="shared" si="163"/>
        <v>1022.1899680664404</v>
      </c>
      <c r="O526" s="121">
        <f t="shared" si="164"/>
        <v>1.0221628916461973</v>
      </c>
      <c r="P526" s="26">
        <f t="shared" si="148"/>
        <v>9.2858337553591586</v>
      </c>
      <c r="Q526" s="120">
        <f t="shared" si="165"/>
        <v>9.2855263260012837</v>
      </c>
      <c r="R526" s="4">
        <f t="shared" si="166"/>
        <v>20.078391265859274</v>
      </c>
      <c r="S526" s="50">
        <f t="shared" si="149"/>
        <v>17.419599999999999</v>
      </c>
      <c r="T526" s="17"/>
      <c r="U526" s="18"/>
      <c r="V526" s="18"/>
      <c r="W526" s="18"/>
      <c r="X526" s="9"/>
      <c r="Y526" s="9"/>
      <c r="Z526" s="9"/>
      <c r="AA526" s="19"/>
      <c r="AB526" s="20"/>
    </row>
    <row r="527" spans="1:28" s="15" customFormat="1" x14ac:dyDescent="0.2">
      <c r="A527" s="1">
        <v>283</v>
      </c>
      <c r="B527" s="49" t="s">
        <v>26</v>
      </c>
      <c r="C527" s="22" t="s">
        <v>36</v>
      </c>
      <c r="D527" s="22" t="s">
        <v>28</v>
      </c>
      <c r="E527" s="23">
        <v>43055</v>
      </c>
      <c r="F527" s="22">
        <v>24.4</v>
      </c>
      <c r="G527" s="22">
        <v>33.200000000000003</v>
      </c>
      <c r="H527" s="22">
        <v>17.512899999999998</v>
      </c>
      <c r="I527" s="24">
        <v>4.4047999999999998</v>
      </c>
      <c r="J527" s="24">
        <f t="shared" si="159"/>
        <v>-2.0100000000000229E-2</v>
      </c>
      <c r="K527" s="25">
        <f t="shared" si="160"/>
        <v>997.2271712987083</v>
      </c>
      <c r="L527" s="25">
        <f t="shared" si="161"/>
        <v>0.76013029403884813</v>
      </c>
      <c r="M527" s="25">
        <f t="shared" si="162"/>
        <v>-4.2136946559999996E-3</v>
      </c>
      <c r="N527" s="25">
        <f t="shared" si="163"/>
        <v>1022.1899680664404</v>
      </c>
      <c r="O527" s="121">
        <f t="shared" si="164"/>
        <v>1.0221628916461973</v>
      </c>
      <c r="P527" s="26">
        <f t="shared" si="148"/>
        <v>9.9104091213428038</v>
      </c>
      <c r="Q527" s="120">
        <f t="shared" si="165"/>
        <v>9.9100810139490338</v>
      </c>
      <c r="R527" s="4">
        <f t="shared" si="166"/>
        <v>20.078391265859274</v>
      </c>
      <c r="S527" s="50">
        <f t="shared" si="149"/>
        <v>18.946399999999997</v>
      </c>
      <c r="T527" s="17"/>
      <c r="U527" s="18"/>
      <c r="V527" s="18"/>
      <c r="W527" s="18"/>
      <c r="X527" s="9"/>
      <c r="Y527" s="9"/>
      <c r="Z527" s="9"/>
      <c r="AA527" s="19"/>
      <c r="AB527" s="20"/>
    </row>
    <row r="528" spans="1:28" s="15" customFormat="1" x14ac:dyDescent="0.2">
      <c r="A528" s="1">
        <v>289</v>
      </c>
      <c r="B528" s="49" t="s">
        <v>26</v>
      </c>
      <c r="C528" s="22" t="s">
        <v>36</v>
      </c>
      <c r="D528" s="22" t="s">
        <v>28</v>
      </c>
      <c r="E528" s="23">
        <v>43055</v>
      </c>
      <c r="F528" s="22">
        <v>24.4</v>
      </c>
      <c r="G528" s="22">
        <v>33.200000000000003</v>
      </c>
      <c r="H528" s="22">
        <v>17.512899999999998</v>
      </c>
      <c r="I528" s="24">
        <v>4.4001000000000001</v>
      </c>
      <c r="J528" s="24">
        <f t="shared" si="159"/>
        <v>7.1900000000000297E-2</v>
      </c>
      <c r="K528" s="25">
        <f t="shared" si="160"/>
        <v>997.2271712987083</v>
      </c>
      <c r="L528" s="25">
        <f t="shared" si="161"/>
        <v>0.76013029403884813</v>
      </c>
      <c r="M528" s="25">
        <f t="shared" si="162"/>
        <v>-4.2136946559999996E-3</v>
      </c>
      <c r="N528" s="25">
        <f t="shared" si="163"/>
        <v>1022.1899680664404</v>
      </c>
      <c r="O528" s="121">
        <f t="shared" si="164"/>
        <v>1.0221628916461973</v>
      </c>
      <c r="P528" s="26">
        <f t="shared" si="148"/>
        <v>9.8998345384172897</v>
      </c>
      <c r="Q528" s="120">
        <f t="shared" si="165"/>
        <v>9.899506781119948</v>
      </c>
      <c r="R528" s="4">
        <f t="shared" si="166"/>
        <v>20.078391265859274</v>
      </c>
      <c r="S528" s="50">
        <f t="shared" si="149"/>
        <v>18.920549999999999</v>
      </c>
      <c r="T528" s="17"/>
      <c r="U528" s="18"/>
      <c r="V528" s="18"/>
      <c r="W528" s="18"/>
      <c r="X528" s="9"/>
      <c r="Y528" s="9"/>
      <c r="Z528" s="9"/>
      <c r="AA528" s="19"/>
      <c r="AB528" s="20"/>
    </row>
    <row r="529" spans="1:28" s="15" customFormat="1" x14ac:dyDescent="0.2">
      <c r="A529" s="1">
        <v>118</v>
      </c>
      <c r="B529" s="49" t="s">
        <v>29</v>
      </c>
      <c r="C529" s="22" t="s">
        <v>36</v>
      </c>
      <c r="D529" s="22" t="s">
        <v>28</v>
      </c>
      <c r="E529" s="23">
        <v>43055</v>
      </c>
      <c r="F529" s="22">
        <v>24.4</v>
      </c>
      <c r="G529" s="22">
        <v>33.200000000000003</v>
      </c>
      <c r="H529" s="22">
        <v>17.512899999999998</v>
      </c>
      <c r="I529" s="24">
        <v>4.6281999999999996</v>
      </c>
      <c r="J529" s="24">
        <f t="shared" si="159"/>
        <v>7.4699999999999989E-2</v>
      </c>
      <c r="K529" s="25">
        <f t="shared" si="160"/>
        <v>997.2271712987083</v>
      </c>
      <c r="L529" s="25">
        <f t="shared" si="161"/>
        <v>0.76013029403884813</v>
      </c>
      <c r="M529" s="25">
        <f t="shared" si="162"/>
        <v>-4.2136946559999996E-3</v>
      </c>
      <c r="N529" s="25">
        <f t="shared" si="163"/>
        <v>1022.1899680664404</v>
      </c>
      <c r="O529" s="121">
        <f t="shared" si="164"/>
        <v>1.0221628916461973</v>
      </c>
      <c r="P529" s="26">
        <f t="shared" si="148"/>
        <v>10.413039296993908</v>
      </c>
      <c r="Q529" s="120">
        <f t="shared" si="165"/>
        <v>10.412694548846467</v>
      </c>
      <c r="R529" s="4">
        <f t="shared" si="166"/>
        <v>20.078391265859274</v>
      </c>
      <c r="S529" s="50">
        <f t="shared" si="149"/>
        <v>20.175099999999997</v>
      </c>
      <c r="T529" s="17"/>
      <c r="U529" s="18"/>
      <c r="V529" s="18"/>
      <c r="W529" s="18"/>
      <c r="X529" s="9"/>
      <c r="Y529" s="9"/>
      <c r="Z529" s="9"/>
      <c r="AA529" s="19"/>
      <c r="AB529" s="20"/>
    </row>
    <row r="530" spans="1:28" s="15" customFormat="1" x14ac:dyDescent="0.2">
      <c r="A530" s="1">
        <v>124</v>
      </c>
      <c r="B530" s="49" t="s">
        <v>29</v>
      </c>
      <c r="C530" s="22" t="s">
        <v>36</v>
      </c>
      <c r="D530" s="22" t="s">
        <v>28</v>
      </c>
      <c r="E530" s="23">
        <v>43055</v>
      </c>
      <c r="F530" s="22">
        <v>24.4</v>
      </c>
      <c r="G530" s="22">
        <v>33.200000000000003</v>
      </c>
      <c r="H530" s="22">
        <v>17.512899999999998</v>
      </c>
      <c r="I530" s="24">
        <v>3.6560000000000001</v>
      </c>
      <c r="J530" s="24">
        <f t="shared" si="159"/>
        <v>6.150000000000011E-2</v>
      </c>
      <c r="K530" s="25">
        <f t="shared" si="160"/>
        <v>997.2271712987083</v>
      </c>
      <c r="L530" s="25">
        <f t="shared" si="161"/>
        <v>0.76013029403884813</v>
      </c>
      <c r="M530" s="25">
        <f t="shared" si="162"/>
        <v>-4.2136946559999996E-3</v>
      </c>
      <c r="N530" s="25">
        <f t="shared" si="163"/>
        <v>1022.1899680664404</v>
      </c>
      <c r="O530" s="121">
        <f t="shared" si="164"/>
        <v>1.0221628916461973</v>
      </c>
      <c r="P530" s="26">
        <f t="shared" si="148"/>
        <v>8.2256755692946992</v>
      </c>
      <c r="Q530" s="120">
        <f t="shared" si="165"/>
        <v>8.2254032389660523</v>
      </c>
      <c r="R530" s="4">
        <f t="shared" si="166"/>
        <v>20.078391265859274</v>
      </c>
      <c r="S530" s="50">
        <f t="shared" si="149"/>
        <v>14.827999999999999</v>
      </c>
      <c r="T530" s="17"/>
      <c r="U530" s="18"/>
      <c r="V530" s="18"/>
      <c r="W530" s="18"/>
      <c r="X530" s="9"/>
      <c r="Y530" s="9"/>
      <c r="Z530" s="9"/>
      <c r="AA530" s="19"/>
      <c r="AB530" s="20"/>
    </row>
    <row r="531" spans="1:28" s="15" customFormat="1" x14ac:dyDescent="0.2">
      <c r="A531" s="1">
        <v>216</v>
      </c>
      <c r="B531" s="49" t="s">
        <v>29</v>
      </c>
      <c r="C531" s="22" t="s">
        <v>36</v>
      </c>
      <c r="D531" s="22" t="s">
        <v>28</v>
      </c>
      <c r="E531" s="23">
        <v>43055</v>
      </c>
      <c r="F531" s="22">
        <v>24.4</v>
      </c>
      <c r="G531" s="22">
        <v>33.200000000000003</v>
      </c>
      <c r="H531" s="22">
        <v>17.512899999999998</v>
      </c>
      <c r="I531" s="24">
        <v>4.0408999999999997</v>
      </c>
      <c r="J531" s="24">
        <f t="shared" si="159"/>
        <v>7.1399999999999686E-2</v>
      </c>
      <c r="K531" s="25">
        <f t="shared" si="160"/>
        <v>997.2271712987083</v>
      </c>
      <c r="L531" s="25">
        <f t="shared" si="161"/>
        <v>0.76013029403884813</v>
      </c>
      <c r="M531" s="25">
        <f t="shared" si="162"/>
        <v>-4.2136946559999996E-3</v>
      </c>
      <c r="N531" s="25">
        <f t="shared" si="163"/>
        <v>1022.1899680664404</v>
      </c>
      <c r="O531" s="121">
        <f t="shared" si="164"/>
        <v>1.0221628916461973</v>
      </c>
      <c r="P531" s="26">
        <f t="shared" si="148"/>
        <v>9.0916664135566059</v>
      </c>
      <c r="Q531" s="120">
        <f t="shared" si="165"/>
        <v>9.0913654125650769</v>
      </c>
      <c r="R531" s="4">
        <f t="shared" si="166"/>
        <v>20.078391265859274</v>
      </c>
      <c r="S531" s="50">
        <f t="shared" si="149"/>
        <v>16.944949999999999</v>
      </c>
      <c r="T531" s="17"/>
      <c r="U531" s="18"/>
      <c r="V531" s="18"/>
      <c r="W531" s="18"/>
      <c r="X531" s="9"/>
      <c r="Y531" s="9"/>
      <c r="Z531" s="9"/>
      <c r="AA531" s="19"/>
      <c r="AB531" s="20"/>
    </row>
    <row r="532" spans="1:28" s="15" customFormat="1" x14ac:dyDescent="0.2">
      <c r="A532" s="1">
        <v>222</v>
      </c>
      <c r="B532" s="49" t="s">
        <v>29</v>
      </c>
      <c r="C532" s="22" t="s">
        <v>36</v>
      </c>
      <c r="D532" s="22" t="s">
        <v>28</v>
      </c>
      <c r="E532" s="23">
        <v>43055</v>
      </c>
      <c r="F532" s="22">
        <v>24.4</v>
      </c>
      <c r="G532" s="22">
        <v>33.200000000000003</v>
      </c>
      <c r="H532" s="22">
        <v>17.512899999999998</v>
      </c>
      <c r="I532" s="24">
        <v>2.0257999999999998</v>
      </c>
      <c r="J532" s="24">
        <f t="shared" si="159"/>
        <v>1.5299999999999869E-2</v>
      </c>
      <c r="K532" s="25">
        <f t="shared" si="160"/>
        <v>997.2271712987083</v>
      </c>
      <c r="L532" s="25">
        <f t="shared" si="161"/>
        <v>0.76013029403884813</v>
      </c>
      <c r="M532" s="25">
        <f t="shared" si="162"/>
        <v>-4.2136946559999996E-3</v>
      </c>
      <c r="N532" s="25">
        <f t="shared" si="163"/>
        <v>1022.1899680664404</v>
      </c>
      <c r="O532" s="121">
        <f t="shared" si="164"/>
        <v>1.0221628916461973</v>
      </c>
      <c r="P532" s="26">
        <f t="shared" si="148"/>
        <v>4.5578702320233049</v>
      </c>
      <c r="Q532" s="120">
        <f t="shared" si="165"/>
        <v>4.5577193330135195</v>
      </c>
      <c r="R532" s="4">
        <f t="shared" si="166"/>
        <v>20.078391265859274</v>
      </c>
      <c r="S532" s="50">
        <f t="shared" si="149"/>
        <v>5.8618999999999994</v>
      </c>
      <c r="T532" s="17"/>
      <c r="U532" s="18"/>
      <c r="V532" s="18"/>
      <c r="W532" s="18"/>
      <c r="X532" s="9"/>
      <c r="Y532" s="9"/>
      <c r="Z532" s="9"/>
      <c r="AA532" s="19"/>
      <c r="AB532" s="20"/>
    </row>
    <row r="533" spans="1:28" s="15" customFormat="1" x14ac:dyDescent="0.2">
      <c r="A533" s="1">
        <v>228</v>
      </c>
      <c r="B533" s="49" t="s">
        <v>29</v>
      </c>
      <c r="C533" s="22" t="s">
        <v>36</v>
      </c>
      <c r="D533" s="22" t="s">
        <v>28</v>
      </c>
      <c r="E533" s="23">
        <v>43055</v>
      </c>
      <c r="F533" s="22">
        <v>24.4</v>
      </c>
      <c r="G533" s="22">
        <v>33.200000000000003</v>
      </c>
      <c r="H533" s="22">
        <v>17.512899999999998</v>
      </c>
      <c r="I533" s="24">
        <v>2.9449000000000001</v>
      </c>
      <c r="J533" s="24">
        <f t="shared" si="159"/>
        <v>4.6300000000000008E-2</v>
      </c>
      <c r="K533" s="25">
        <f t="shared" si="160"/>
        <v>997.2271712987083</v>
      </c>
      <c r="L533" s="25">
        <f t="shared" si="161"/>
        <v>0.76013029403884813</v>
      </c>
      <c r="M533" s="25">
        <f t="shared" si="162"/>
        <v>-4.2136946559999996E-3</v>
      </c>
      <c r="N533" s="25">
        <f t="shared" si="163"/>
        <v>1022.1899680664404</v>
      </c>
      <c r="O533" s="121">
        <f t="shared" si="164"/>
        <v>1.0221628916461973</v>
      </c>
      <c r="P533" s="26">
        <f t="shared" si="148"/>
        <v>6.6257636717767951</v>
      </c>
      <c r="Q533" s="120">
        <f t="shared" si="165"/>
        <v>6.6255443102929785</v>
      </c>
      <c r="R533" s="4">
        <f t="shared" si="166"/>
        <v>20.078391265859274</v>
      </c>
      <c r="S533" s="50">
        <f t="shared" si="149"/>
        <v>10.91695</v>
      </c>
      <c r="T533" s="17"/>
      <c r="U533" s="18"/>
      <c r="V533" s="18"/>
      <c r="W533" s="18"/>
      <c r="X533" s="9"/>
      <c r="Y533" s="9"/>
      <c r="Z533" s="9"/>
      <c r="AA533" s="19"/>
      <c r="AB533" s="20"/>
    </row>
    <row r="534" spans="1:28" s="15" customFormat="1" x14ac:dyDescent="0.2">
      <c r="A534" s="1">
        <v>151</v>
      </c>
      <c r="B534" s="49" t="s">
        <v>30</v>
      </c>
      <c r="C534" s="22" t="s">
        <v>36</v>
      </c>
      <c r="D534" s="22" t="s">
        <v>28</v>
      </c>
      <c r="E534" s="23">
        <v>43055</v>
      </c>
      <c r="F534" s="22">
        <v>24.4</v>
      </c>
      <c r="G534" s="22">
        <v>33.200000000000003</v>
      </c>
      <c r="H534" s="22">
        <v>17.512899999999998</v>
      </c>
      <c r="I534" s="24">
        <v>1.6516999999999999</v>
      </c>
      <c r="J534" s="24">
        <f t="shared" si="159"/>
        <v>2.4899999999999922E-2</v>
      </c>
      <c r="K534" s="25">
        <f t="shared" si="160"/>
        <v>997.2271712987083</v>
      </c>
      <c r="L534" s="25">
        <f t="shared" si="161"/>
        <v>0.76013029403884813</v>
      </c>
      <c r="M534" s="25">
        <f t="shared" si="162"/>
        <v>-4.2136946559999996E-3</v>
      </c>
      <c r="N534" s="25">
        <f t="shared" si="163"/>
        <v>1022.1899680664404</v>
      </c>
      <c r="O534" s="121">
        <f t="shared" si="164"/>
        <v>1.0221628916461973</v>
      </c>
      <c r="P534" s="26">
        <f t="shared" si="148"/>
        <v>3.7161784293774769</v>
      </c>
      <c r="Q534" s="120">
        <f t="shared" si="165"/>
        <v>3.7160553965536729</v>
      </c>
      <c r="R534" s="4">
        <f t="shared" si="166"/>
        <v>20.078391265859274</v>
      </c>
      <c r="S534" s="50">
        <f t="shared" si="149"/>
        <v>3.8043500000000003</v>
      </c>
      <c r="T534" s="17"/>
      <c r="U534" s="18"/>
      <c r="V534" s="18"/>
      <c r="W534" s="18"/>
      <c r="X534" s="9"/>
      <c r="Y534" s="9"/>
      <c r="Z534" s="9"/>
      <c r="AA534" s="19"/>
      <c r="AB534" s="20"/>
    </row>
    <row r="535" spans="1:28" s="15" customFormat="1" x14ac:dyDescent="0.2">
      <c r="A535" s="1">
        <v>159</v>
      </c>
      <c r="B535" s="49" t="s">
        <v>30</v>
      </c>
      <c r="C535" s="22" t="s">
        <v>36</v>
      </c>
      <c r="D535" s="22" t="s">
        <v>28</v>
      </c>
      <c r="E535" s="23">
        <v>43055</v>
      </c>
      <c r="F535" s="22">
        <v>24.4</v>
      </c>
      <c r="G535" s="22">
        <v>33.200000000000003</v>
      </c>
      <c r="H535" s="22">
        <v>17.512899999999998</v>
      </c>
      <c r="I535" s="24">
        <v>4.2019000000000002</v>
      </c>
      <c r="J535" s="24">
        <f t="shared" si="159"/>
        <v>7.7900000000000524E-2</v>
      </c>
      <c r="K535" s="25">
        <f t="shared" si="160"/>
        <v>997.2271712987083</v>
      </c>
      <c r="L535" s="25">
        <f t="shared" si="161"/>
        <v>0.76013029403884813</v>
      </c>
      <c r="M535" s="25">
        <f t="shared" si="162"/>
        <v>-4.2136946559999996E-3</v>
      </c>
      <c r="N535" s="25">
        <f t="shared" si="163"/>
        <v>1022.1899680664404</v>
      </c>
      <c r="O535" s="121">
        <f t="shared" si="164"/>
        <v>1.0221628916461973</v>
      </c>
      <c r="P535" s="26">
        <f t="shared" si="148"/>
        <v>9.4539021265370344</v>
      </c>
      <c r="Q535" s="120">
        <f t="shared" si="165"/>
        <v>9.4535891328805963</v>
      </c>
      <c r="R535" s="4">
        <f t="shared" si="166"/>
        <v>20.078391265859274</v>
      </c>
      <c r="S535" s="50">
        <f t="shared" si="149"/>
        <v>17.830449999999999</v>
      </c>
      <c r="T535" s="17"/>
      <c r="U535" s="18"/>
      <c r="V535" s="18"/>
      <c r="W535" s="18"/>
      <c r="X535" s="9"/>
      <c r="Y535" s="9"/>
      <c r="Z535" s="9"/>
      <c r="AA535" s="19"/>
      <c r="AB535" s="20"/>
    </row>
    <row r="536" spans="1:28" s="15" customFormat="1" x14ac:dyDescent="0.2">
      <c r="A536" s="1">
        <v>250</v>
      </c>
      <c r="B536" s="49" t="s">
        <v>30</v>
      </c>
      <c r="C536" s="22" t="s">
        <v>36</v>
      </c>
      <c r="D536" s="22" t="s">
        <v>28</v>
      </c>
      <c r="E536" s="23">
        <v>43055</v>
      </c>
      <c r="F536" s="22">
        <v>24.4</v>
      </c>
      <c r="G536" s="22">
        <v>33.200000000000003</v>
      </c>
      <c r="H536" s="22">
        <v>17.512899999999998</v>
      </c>
      <c r="I536" s="24">
        <v>4.2428999999999997</v>
      </c>
      <c r="J536" s="24">
        <f t="shared" si="159"/>
        <v>0.1133999999999995</v>
      </c>
      <c r="K536" s="25">
        <f t="shared" si="160"/>
        <v>997.2271712987083</v>
      </c>
      <c r="L536" s="25">
        <f t="shared" si="161"/>
        <v>0.76013029403884813</v>
      </c>
      <c r="M536" s="25">
        <f t="shared" si="162"/>
        <v>-4.2136946559999996E-3</v>
      </c>
      <c r="N536" s="25">
        <f t="shared" si="163"/>
        <v>1022.1899680664404</v>
      </c>
      <c r="O536" s="121">
        <f t="shared" si="164"/>
        <v>1.0221628916461973</v>
      </c>
      <c r="P536" s="26">
        <f t="shared" ref="P536:P599" si="167">I536*(1/     (1-   (0.001*N536/1.84)))</f>
        <v>9.5461484882277023</v>
      </c>
      <c r="Q536" s="120">
        <f t="shared" si="165"/>
        <v>9.5458324405385842</v>
      </c>
      <c r="R536" s="4">
        <f t="shared" si="166"/>
        <v>20.078391265859274</v>
      </c>
      <c r="S536" s="50">
        <f t="shared" ref="S536:S599" si="168">-5.28+5.5*I536</f>
        <v>18.055949999999996</v>
      </c>
      <c r="T536" s="17"/>
      <c r="U536" s="18"/>
      <c r="V536" s="18"/>
      <c r="W536" s="18"/>
      <c r="X536" s="9"/>
      <c r="Y536" s="9"/>
      <c r="Z536" s="9"/>
      <c r="AA536" s="19"/>
      <c r="AB536" s="20"/>
    </row>
    <row r="537" spans="1:28" s="15" customFormat="1" x14ac:dyDescent="0.2">
      <c r="A537" s="1">
        <v>165</v>
      </c>
      <c r="B537" s="49" t="s">
        <v>31</v>
      </c>
      <c r="C537" s="22" t="s">
        <v>36</v>
      </c>
      <c r="D537" s="22" t="s">
        <v>28</v>
      </c>
      <c r="E537" s="23">
        <v>43055</v>
      </c>
      <c r="F537" s="22">
        <v>24.4</v>
      </c>
      <c r="G537" s="22">
        <v>33.200000000000003</v>
      </c>
      <c r="H537" s="22">
        <v>17.512899999999998</v>
      </c>
      <c r="I537" s="24">
        <v>5.83</v>
      </c>
      <c r="J537" s="24">
        <f t="shared" si="159"/>
        <v>9.3700000000000117E-2</v>
      </c>
      <c r="K537" s="25">
        <f t="shared" si="160"/>
        <v>997.2271712987083</v>
      </c>
      <c r="L537" s="25">
        <f t="shared" si="161"/>
        <v>0.76013029403884813</v>
      </c>
      <c r="M537" s="25">
        <f t="shared" si="162"/>
        <v>-4.2136946559999996E-3</v>
      </c>
      <c r="N537" s="25">
        <f t="shared" si="163"/>
        <v>1022.1899680664404</v>
      </c>
      <c r="O537" s="121">
        <f t="shared" si="164"/>
        <v>1.0221628916461973</v>
      </c>
      <c r="P537" s="26">
        <f t="shared" si="167"/>
        <v>13.116982650160859</v>
      </c>
      <c r="Q537" s="120">
        <f t="shared" si="165"/>
        <v>13.116548381611622</v>
      </c>
      <c r="R537" s="4">
        <f t="shared" si="166"/>
        <v>20.078391265859274</v>
      </c>
      <c r="S537" s="50">
        <f t="shared" si="168"/>
        <v>26.784999999999997</v>
      </c>
      <c r="T537" s="17"/>
      <c r="U537" s="18"/>
      <c r="V537" s="18"/>
      <c r="W537" s="18"/>
      <c r="X537" s="9"/>
      <c r="Y537" s="9"/>
      <c r="Z537" s="9"/>
      <c r="AA537" s="19"/>
      <c r="AB537" s="20"/>
    </row>
    <row r="538" spans="1:28" s="15" customFormat="1" x14ac:dyDescent="0.2">
      <c r="A538" s="1">
        <v>171</v>
      </c>
      <c r="B538" s="49" t="s">
        <v>31</v>
      </c>
      <c r="C538" s="22" t="s">
        <v>36</v>
      </c>
      <c r="D538" s="22" t="s">
        <v>28</v>
      </c>
      <c r="E538" s="23">
        <v>43055</v>
      </c>
      <c r="F538" s="22">
        <v>24.4</v>
      </c>
      <c r="G538" s="22">
        <v>33.200000000000003</v>
      </c>
      <c r="H538" s="22">
        <v>17.512899999999998</v>
      </c>
      <c r="I538" s="24">
        <v>2.0061</v>
      </c>
      <c r="J538" s="24">
        <f t="shared" si="159"/>
        <v>2.2499999999999964E-2</v>
      </c>
      <c r="K538" s="25">
        <f t="shared" si="160"/>
        <v>997.2271712987083</v>
      </c>
      <c r="L538" s="25">
        <f t="shared" si="161"/>
        <v>0.76013029403884813</v>
      </c>
      <c r="M538" s="25">
        <f t="shared" si="162"/>
        <v>-4.2136946559999996E-3</v>
      </c>
      <c r="N538" s="25">
        <f t="shared" si="163"/>
        <v>1022.1899680664404</v>
      </c>
      <c r="O538" s="121">
        <f t="shared" si="164"/>
        <v>1.0221628916461973</v>
      </c>
      <c r="P538" s="26">
        <f t="shared" si="167"/>
        <v>4.5135469801865691</v>
      </c>
      <c r="Q538" s="120">
        <f t="shared" si="165"/>
        <v>4.5133975486022422</v>
      </c>
      <c r="R538" s="4">
        <f t="shared" si="166"/>
        <v>20.078391265859274</v>
      </c>
      <c r="S538" s="50">
        <f t="shared" si="168"/>
        <v>5.7535499999999997</v>
      </c>
      <c r="T538" s="17"/>
      <c r="U538" s="18"/>
      <c r="V538" s="18"/>
      <c r="W538" s="18"/>
      <c r="X538" s="9"/>
      <c r="Y538" s="9"/>
      <c r="Z538" s="9"/>
      <c r="AA538" s="19"/>
      <c r="AB538" s="20"/>
    </row>
    <row r="539" spans="1:28" s="15" customFormat="1" x14ac:dyDescent="0.2">
      <c r="A539" s="1">
        <v>263</v>
      </c>
      <c r="B539" s="49" t="s">
        <v>31</v>
      </c>
      <c r="C539" s="22" t="s">
        <v>36</v>
      </c>
      <c r="D539" s="22" t="s">
        <v>28</v>
      </c>
      <c r="E539" s="23">
        <v>43055</v>
      </c>
      <c r="F539" s="22">
        <v>24.4</v>
      </c>
      <c r="G539" s="22">
        <v>33.200000000000003</v>
      </c>
      <c r="H539" s="22">
        <v>17.512899999999998</v>
      </c>
      <c r="I539" s="24">
        <v>1.2317</v>
      </c>
      <c r="J539" s="24">
        <f t="shared" si="159"/>
        <v>3.0200000000000005E-2</v>
      </c>
      <c r="K539" s="25">
        <f t="shared" si="160"/>
        <v>997.2271712987083</v>
      </c>
      <c r="L539" s="25">
        <f t="shared" si="161"/>
        <v>0.76013029403884813</v>
      </c>
      <c r="M539" s="25">
        <f t="shared" si="162"/>
        <v>-4.2136946559999996E-3</v>
      </c>
      <c r="N539" s="25">
        <f t="shared" si="163"/>
        <v>1022.1899680664404</v>
      </c>
      <c r="O539" s="121">
        <f t="shared" si="164"/>
        <v>1.0221628916461973</v>
      </c>
      <c r="P539" s="26">
        <f t="shared" si="167"/>
        <v>2.7712156998633155</v>
      </c>
      <c r="Q539" s="120">
        <f t="shared" si="165"/>
        <v>2.7711239522523217</v>
      </c>
      <c r="R539" s="4">
        <f t="shared" si="166"/>
        <v>20.078391265859274</v>
      </c>
      <c r="S539" s="50">
        <f t="shared" si="168"/>
        <v>1.4943499999999998</v>
      </c>
      <c r="T539" s="17"/>
      <c r="U539" s="18"/>
      <c r="V539" s="18"/>
      <c r="W539" s="18"/>
      <c r="X539" s="9"/>
      <c r="Y539" s="9"/>
      <c r="Z539" s="9"/>
      <c r="AA539" s="19"/>
      <c r="AB539" s="20"/>
    </row>
    <row r="540" spans="1:28" s="15" customFormat="1" x14ac:dyDescent="0.2">
      <c r="A540" s="1">
        <v>269</v>
      </c>
      <c r="B540" s="49" t="s">
        <v>31</v>
      </c>
      <c r="C540" s="22" t="s">
        <v>36</v>
      </c>
      <c r="D540" s="22" t="s">
        <v>28</v>
      </c>
      <c r="E540" s="23">
        <v>43055</v>
      </c>
      <c r="F540" s="22">
        <v>24.4</v>
      </c>
      <c r="G540" s="22">
        <v>33.200000000000003</v>
      </c>
      <c r="H540" s="22">
        <v>17.512899999999998</v>
      </c>
      <c r="I540" s="24">
        <v>5.2196999999999996</v>
      </c>
      <c r="J540" s="24">
        <f t="shared" si="159"/>
        <v>6.619999999999937E-2</v>
      </c>
      <c r="K540" s="25">
        <f t="shared" si="160"/>
        <v>997.2271712987083</v>
      </c>
      <c r="L540" s="25">
        <f t="shared" si="161"/>
        <v>0.76013029403884813</v>
      </c>
      <c r="M540" s="25">
        <f t="shared" si="162"/>
        <v>-4.2136946559999996E-3</v>
      </c>
      <c r="N540" s="25">
        <f t="shared" si="163"/>
        <v>1022.1899680664404</v>
      </c>
      <c r="O540" s="121">
        <f t="shared" si="164"/>
        <v>1.0221628916461973</v>
      </c>
      <c r="P540" s="26">
        <f t="shared" si="167"/>
        <v>11.743861807726351</v>
      </c>
      <c r="Q540" s="120">
        <f t="shared" si="165"/>
        <v>11.743472999570871</v>
      </c>
      <c r="R540" s="4">
        <f t="shared" si="166"/>
        <v>20.078391265859274</v>
      </c>
      <c r="S540" s="50">
        <f t="shared" si="168"/>
        <v>23.428349999999995</v>
      </c>
      <c r="T540" s="17"/>
      <c r="U540" s="18"/>
      <c r="V540" s="18"/>
      <c r="W540" s="18"/>
      <c r="X540" s="9"/>
      <c r="Y540" s="9"/>
      <c r="Z540" s="9"/>
      <c r="AA540" s="19"/>
      <c r="AB540" s="20"/>
    </row>
    <row r="541" spans="1:28" s="15" customFormat="1" x14ac:dyDescent="0.2">
      <c r="A541" s="1">
        <v>101</v>
      </c>
      <c r="B541" s="49" t="s">
        <v>32</v>
      </c>
      <c r="C541" s="22" t="s">
        <v>36</v>
      </c>
      <c r="D541" s="22" t="s">
        <v>28</v>
      </c>
      <c r="E541" s="23">
        <v>43055</v>
      </c>
      <c r="F541" s="22">
        <v>23.9</v>
      </c>
      <c r="G541" s="22">
        <v>33.1</v>
      </c>
      <c r="H541" s="22">
        <v>17.520099999999999</v>
      </c>
      <c r="I541" s="24">
        <v>3.7018</v>
      </c>
      <c r="J541" s="24">
        <f t="shared" si="159"/>
        <v>7.2499999999999787E-2</v>
      </c>
      <c r="K541" s="25">
        <f t="shared" si="160"/>
        <v>997.35123703333397</v>
      </c>
      <c r="L541" s="25">
        <f t="shared" si="161"/>
        <v>0.76089952447632669</v>
      </c>
      <c r="M541" s="25">
        <f t="shared" si="162"/>
        <v>-4.2248710660000004E-3</v>
      </c>
      <c r="N541" s="25">
        <f t="shared" si="163"/>
        <v>1022.2617898419542</v>
      </c>
      <c r="O541" s="121">
        <f t="shared" si="164"/>
        <v>1.0222346727004499</v>
      </c>
      <c r="P541" s="26">
        <f t="shared" si="167"/>
        <v>8.3294530149001655</v>
      </c>
      <c r="Q541" s="120">
        <f t="shared" si="165"/>
        <v>8.3291768097976533</v>
      </c>
      <c r="R541" s="4">
        <f t="shared" si="166"/>
        <v>20.086852756378395</v>
      </c>
      <c r="S541" s="50">
        <f t="shared" si="168"/>
        <v>15.079899999999999</v>
      </c>
      <c r="T541" s="17"/>
      <c r="U541" s="18"/>
      <c r="V541" s="18"/>
      <c r="W541" s="18"/>
      <c r="X541" s="9"/>
      <c r="Y541" s="9"/>
      <c r="Z541" s="9"/>
      <c r="AA541" s="19"/>
      <c r="AB541" s="20"/>
    </row>
    <row r="542" spans="1:28" s="15" customFormat="1" x14ac:dyDescent="0.2">
      <c r="A542" s="1">
        <v>107</v>
      </c>
      <c r="B542" s="49" t="s">
        <v>32</v>
      </c>
      <c r="C542" s="22" t="s">
        <v>36</v>
      </c>
      <c r="D542" s="22" t="s">
        <v>28</v>
      </c>
      <c r="E542" s="23">
        <v>43055</v>
      </c>
      <c r="F542" s="22">
        <v>23.9</v>
      </c>
      <c r="G542" s="22">
        <v>33.1</v>
      </c>
      <c r="H542" s="22">
        <v>17.520099999999999</v>
      </c>
      <c r="I542" s="24">
        <v>3.1594000000000002</v>
      </c>
      <c r="J542" s="24">
        <f t="shared" si="159"/>
        <v>5.3300000000000125E-2</v>
      </c>
      <c r="K542" s="25">
        <f t="shared" si="160"/>
        <v>997.35123703333397</v>
      </c>
      <c r="L542" s="25">
        <f t="shared" si="161"/>
        <v>0.76089952447632669</v>
      </c>
      <c r="M542" s="25">
        <f t="shared" si="162"/>
        <v>-4.2248710660000004E-3</v>
      </c>
      <c r="N542" s="25">
        <f t="shared" si="163"/>
        <v>1022.2617898419542</v>
      </c>
      <c r="O542" s="121">
        <f t="shared" si="164"/>
        <v>1.0222346727004499</v>
      </c>
      <c r="P542" s="26">
        <f t="shared" si="167"/>
        <v>7.1089939638218125</v>
      </c>
      <c r="Q542" s="120">
        <f t="shared" si="165"/>
        <v>7.108758229205983</v>
      </c>
      <c r="R542" s="4">
        <f t="shared" si="166"/>
        <v>20.086852756378395</v>
      </c>
      <c r="S542" s="50">
        <f t="shared" si="168"/>
        <v>12.096699999999998</v>
      </c>
      <c r="T542" s="17"/>
      <c r="U542" s="18"/>
      <c r="V542" s="18"/>
      <c r="W542" s="18"/>
      <c r="X542" s="9"/>
      <c r="Y542" s="9"/>
      <c r="Z542" s="9"/>
      <c r="AA542" s="19"/>
      <c r="AB542" s="20"/>
    </row>
    <row r="543" spans="1:28" s="15" customFormat="1" x14ac:dyDescent="0.2">
      <c r="A543" s="1">
        <v>300</v>
      </c>
      <c r="B543" s="49" t="s">
        <v>32</v>
      </c>
      <c r="C543" s="22" t="s">
        <v>36</v>
      </c>
      <c r="D543" s="22" t="s">
        <v>28</v>
      </c>
      <c r="E543" s="23">
        <v>43055</v>
      </c>
      <c r="F543" s="22">
        <v>23.9</v>
      </c>
      <c r="G543" s="22">
        <v>33.1</v>
      </c>
      <c r="H543" s="22">
        <v>17.520099999999999</v>
      </c>
      <c r="I543" s="24">
        <v>1.0399</v>
      </c>
      <c r="J543" s="24">
        <f t="shared" si="159"/>
        <v>8.800000000000141E-3</v>
      </c>
      <c r="K543" s="25">
        <f t="shared" si="160"/>
        <v>997.35123703333397</v>
      </c>
      <c r="L543" s="25">
        <f t="shared" si="161"/>
        <v>0.76089952447632669</v>
      </c>
      <c r="M543" s="25">
        <f t="shared" si="162"/>
        <v>-4.2248710660000004E-3</v>
      </c>
      <c r="N543" s="25">
        <f t="shared" si="163"/>
        <v>1022.2617898419542</v>
      </c>
      <c r="O543" s="121">
        <f t="shared" si="164"/>
        <v>1.0222346727004499</v>
      </c>
      <c r="P543" s="26">
        <f t="shared" si="167"/>
        <v>2.3398882138945063</v>
      </c>
      <c r="Q543" s="120">
        <f t="shared" si="165"/>
        <v>2.3398106230775784</v>
      </c>
      <c r="R543" s="4">
        <f t="shared" si="166"/>
        <v>20.086852756378395</v>
      </c>
      <c r="S543" s="50">
        <f t="shared" si="168"/>
        <v>0.4394499999999999</v>
      </c>
      <c r="T543" s="17"/>
      <c r="U543" s="18"/>
      <c r="V543" s="18"/>
      <c r="W543" s="18"/>
      <c r="X543" s="9"/>
      <c r="Y543" s="9"/>
      <c r="Z543" s="9"/>
      <c r="AA543" s="19"/>
      <c r="AB543" s="20"/>
    </row>
    <row r="544" spans="1:28" s="15" customFormat="1" x14ac:dyDescent="0.2">
      <c r="A544" s="1">
        <v>145</v>
      </c>
      <c r="B544" s="49" t="s">
        <v>33</v>
      </c>
      <c r="C544" s="22" t="s">
        <v>36</v>
      </c>
      <c r="D544" s="22" t="s">
        <v>28</v>
      </c>
      <c r="E544" s="23">
        <v>43055</v>
      </c>
      <c r="F544" s="22">
        <v>23.9</v>
      </c>
      <c r="G544" s="22">
        <v>33.1</v>
      </c>
      <c r="H544" s="22">
        <v>17.520099999999999</v>
      </c>
      <c r="I544" s="24">
        <v>1.7306999999999999</v>
      </c>
      <c r="J544" s="24">
        <f t="shared" si="159"/>
        <v>4.4599999999999973E-2</v>
      </c>
      <c r="K544" s="25">
        <f t="shared" si="160"/>
        <v>997.35123703333397</v>
      </c>
      <c r="L544" s="25">
        <f t="shared" si="161"/>
        <v>0.76089952447632669</v>
      </c>
      <c r="M544" s="25">
        <f t="shared" si="162"/>
        <v>-4.2248710660000004E-3</v>
      </c>
      <c r="N544" s="25">
        <f t="shared" si="163"/>
        <v>1022.2617898419542</v>
      </c>
      <c r="O544" s="121">
        <f t="shared" si="164"/>
        <v>1.0222346727004499</v>
      </c>
      <c r="P544" s="26">
        <f t="shared" si="167"/>
        <v>3.8942634212782203</v>
      </c>
      <c r="Q544" s="120">
        <f t="shared" si="165"/>
        <v>3.8941342872972062</v>
      </c>
      <c r="R544" s="4">
        <f t="shared" si="166"/>
        <v>20.086852756378395</v>
      </c>
      <c r="S544" s="50">
        <f t="shared" si="168"/>
        <v>4.2388499999999985</v>
      </c>
      <c r="T544" s="17"/>
      <c r="U544" s="18"/>
      <c r="V544" s="18"/>
      <c r="W544" s="18"/>
      <c r="X544" s="9"/>
      <c r="Y544" s="9"/>
      <c r="Z544" s="9"/>
      <c r="AA544" s="19"/>
      <c r="AB544" s="20"/>
    </row>
    <row r="545" spans="1:28" s="15" customFormat="1" x14ac:dyDescent="0.2">
      <c r="A545" s="1">
        <v>179</v>
      </c>
      <c r="B545" s="49" t="s">
        <v>26</v>
      </c>
      <c r="C545" s="22" t="s">
        <v>27</v>
      </c>
      <c r="D545" s="22" t="s">
        <v>37</v>
      </c>
      <c r="E545" s="23">
        <v>43055</v>
      </c>
      <c r="F545" s="22">
        <v>24.3</v>
      </c>
      <c r="G545" s="22">
        <v>33.200000000000003</v>
      </c>
      <c r="H545" s="22">
        <v>17.519100000000002</v>
      </c>
      <c r="I545" s="24">
        <v>4.5347999999999997</v>
      </c>
      <c r="J545" s="24">
        <f t="shared" si="159"/>
        <v>9.589999999999943E-2</v>
      </c>
      <c r="K545" s="25">
        <f t="shared" si="160"/>
        <v>997.25217771670884</v>
      </c>
      <c r="L545" s="25">
        <f t="shared" si="161"/>
        <v>0.76028272301154676</v>
      </c>
      <c r="M545" s="25">
        <f t="shared" si="162"/>
        <v>-4.2158637539999998E-3</v>
      </c>
      <c r="N545" s="25">
        <f t="shared" si="163"/>
        <v>1022.219620185382</v>
      </c>
      <c r="O545" s="121">
        <f t="shared" si="164"/>
        <v>1.0221925355734562</v>
      </c>
      <c r="P545" s="26">
        <f t="shared" si="167"/>
        <v>10.203267534850252</v>
      </c>
      <c r="Q545" s="120">
        <f t="shared" si="165"/>
        <v>10.202929617243017</v>
      </c>
      <c r="R545" s="4">
        <f t="shared" si="166"/>
        <v>20.085584866705638</v>
      </c>
      <c r="S545" s="50">
        <f t="shared" si="168"/>
        <v>19.661399999999997</v>
      </c>
      <c r="T545" s="17"/>
      <c r="U545" s="18"/>
      <c r="V545" s="18"/>
      <c r="W545" s="18"/>
      <c r="X545" s="9"/>
      <c r="Y545" s="9"/>
      <c r="Z545" s="9"/>
      <c r="AA545" s="19"/>
      <c r="AB545" s="20"/>
    </row>
    <row r="546" spans="1:28" s="15" customFormat="1" x14ac:dyDescent="0.2">
      <c r="A546" s="1">
        <v>186</v>
      </c>
      <c r="B546" s="49" t="s">
        <v>26</v>
      </c>
      <c r="C546" s="22" t="s">
        <v>27</v>
      </c>
      <c r="D546" s="22" t="s">
        <v>37</v>
      </c>
      <c r="E546" s="23">
        <v>43055</v>
      </c>
      <c r="F546" s="22">
        <v>24.3</v>
      </c>
      <c r="G546" s="22">
        <v>33.200000000000003</v>
      </c>
      <c r="H546" s="22">
        <v>17.519100000000002</v>
      </c>
      <c r="I546" s="24">
        <v>3.2345999999999999</v>
      </c>
      <c r="J546" s="24">
        <f t="shared" ref="J546:J577" si="169">I546-I426</f>
        <v>5.8100000000000041E-2</v>
      </c>
      <c r="K546" s="25">
        <f t="shared" si="160"/>
        <v>997.25217771670884</v>
      </c>
      <c r="L546" s="25">
        <f t="shared" si="161"/>
        <v>0.76028272301154676</v>
      </c>
      <c r="M546" s="25">
        <f t="shared" si="162"/>
        <v>-4.2158637539999998E-3</v>
      </c>
      <c r="N546" s="25">
        <f t="shared" si="163"/>
        <v>1022.219620185382</v>
      </c>
      <c r="O546" s="121">
        <f t="shared" si="164"/>
        <v>1.0221925355734562</v>
      </c>
      <c r="P546" s="26">
        <f t="shared" si="167"/>
        <v>7.2778268431301543</v>
      </c>
      <c r="Q546" s="120">
        <f t="shared" si="165"/>
        <v>7.2775858119286996</v>
      </c>
      <c r="R546" s="4">
        <f t="shared" si="166"/>
        <v>20.085584866705638</v>
      </c>
      <c r="S546" s="50">
        <f t="shared" si="168"/>
        <v>12.510299999999997</v>
      </c>
      <c r="T546" s="17"/>
      <c r="U546" s="18"/>
      <c r="V546" s="18"/>
      <c r="W546" s="18"/>
      <c r="X546" s="9"/>
      <c r="Y546" s="9"/>
      <c r="Z546" s="9"/>
      <c r="AA546" s="19"/>
      <c r="AB546" s="20"/>
    </row>
    <row r="547" spans="1:28" s="15" customFormat="1" x14ac:dyDescent="0.2">
      <c r="A547" s="1">
        <v>277</v>
      </c>
      <c r="B547" s="49" t="s">
        <v>26</v>
      </c>
      <c r="C547" s="22" t="s">
        <v>27</v>
      </c>
      <c r="D547" s="22" t="s">
        <v>37</v>
      </c>
      <c r="E547" s="23">
        <v>43055</v>
      </c>
      <c r="F547" s="22">
        <v>24.3</v>
      </c>
      <c r="G547" s="22">
        <v>33.200000000000003</v>
      </c>
      <c r="H547" s="22">
        <v>17.519100000000002</v>
      </c>
      <c r="I547" s="24">
        <v>4.0115999999999996</v>
      </c>
      <c r="J547" s="24">
        <f t="shared" si="169"/>
        <v>6.5999999999999392E-2</v>
      </c>
      <c r="K547" s="25">
        <f t="shared" si="160"/>
        <v>997.25217771670884</v>
      </c>
      <c r="L547" s="25">
        <f t="shared" si="161"/>
        <v>0.76028272301154676</v>
      </c>
      <c r="M547" s="25">
        <f t="shared" si="162"/>
        <v>-4.2158637539999998E-3</v>
      </c>
      <c r="N547" s="25">
        <f t="shared" si="163"/>
        <v>1022.219620185382</v>
      </c>
      <c r="O547" s="121">
        <f t="shared" si="164"/>
        <v>1.0221925355734562</v>
      </c>
      <c r="P547" s="26">
        <f t="shared" si="167"/>
        <v>9.0260712804986483</v>
      </c>
      <c r="Q547" s="120">
        <f t="shared" si="165"/>
        <v>9.0257723499453313</v>
      </c>
      <c r="R547" s="4">
        <f t="shared" si="166"/>
        <v>20.085584866705638</v>
      </c>
      <c r="S547" s="50">
        <f t="shared" si="168"/>
        <v>16.783799999999996</v>
      </c>
      <c r="T547" s="17"/>
      <c r="U547" s="18"/>
      <c r="V547" s="18"/>
      <c r="W547" s="18"/>
      <c r="X547" s="9"/>
      <c r="Y547" s="9"/>
      <c r="Z547" s="9"/>
      <c r="AA547" s="19"/>
      <c r="AB547" s="20"/>
    </row>
    <row r="548" spans="1:28" s="15" customFormat="1" x14ac:dyDescent="0.2">
      <c r="A548" s="1">
        <v>284</v>
      </c>
      <c r="B548" s="49" t="s">
        <v>26</v>
      </c>
      <c r="C548" s="22" t="s">
        <v>27</v>
      </c>
      <c r="D548" s="22" t="s">
        <v>37</v>
      </c>
      <c r="E548" s="23">
        <v>43055</v>
      </c>
      <c r="F548" s="22">
        <v>24.3</v>
      </c>
      <c r="G548" s="22">
        <v>33.200000000000003</v>
      </c>
      <c r="H548" s="22">
        <v>17.519100000000002</v>
      </c>
      <c r="I548" s="24">
        <v>4.1223000000000001</v>
      </c>
      <c r="J548" s="24">
        <f t="shared" si="169"/>
        <v>7.9299999999999926E-2</v>
      </c>
      <c r="K548" s="25">
        <f t="shared" si="160"/>
        <v>997.25217771670884</v>
      </c>
      <c r="L548" s="25">
        <f t="shared" si="161"/>
        <v>0.76028272301154676</v>
      </c>
      <c r="M548" s="25">
        <f t="shared" si="162"/>
        <v>-4.2158637539999998E-3</v>
      </c>
      <c r="N548" s="25">
        <f t="shared" si="163"/>
        <v>1022.219620185382</v>
      </c>
      <c r="O548" s="121">
        <f t="shared" si="164"/>
        <v>1.0221925355734562</v>
      </c>
      <c r="P548" s="26">
        <f t="shared" si="167"/>
        <v>9.275145487984739</v>
      </c>
      <c r="Q548" s="120">
        <f t="shared" si="165"/>
        <v>9.2748383084504038</v>
      </c>
      <c r="R548" s="4">
        <f t="shared" si="166"/>
        <v>20.085584866705638</v>
      </c>
      <c r="S548" s="50">
        <f t="shared" si="168"/>
        <v>17.39265</v>
      </c>
      <c r="T548" s="17"/>
      <c r="U548" s="18"/>
      <c r="V548" s="18"/>
      <c r="W548" s="18"/>
      <c r="X548" s="9"/>
      <c r="Y548" s="9"/>
      <c r="Z548" s="9"/>
      <c r="AA548" s="19"/>
      <c r="AB548" s="20"/>
    </row>
    <row r="549" spans="1:28" s="15" customFormat="1" x14ac:dyDescent="0.2">
      <c r="A549" s="1">
        <v>290</v>
      </c>
      <c r="B549" s="49" t="s">
        <v>26</v>
      </c>
      <c r="C549" s="22" t="s">
        <v>27</v>
      </c>
      <c r="D549" s="22" t="s">
        <v>37</v>
      </c>
      <c r="E549" s="23">
        <v>43055</v>
      </c>
      <c r="F549" s="22">
        <v>24.3</v>
      </c>
      <c r="G549" s="22">
        <v>33.200000000000003</v>
      </c>
      <c r="H549" s="22">
        <v>17.519100000000002</v>
      </c>
      <c r="I549" s="24">
        <v>5.3133999999999997</v>
      </c>
      <c r="J549" s="24">
        <f t="shared" si="169"/>
        <v>8.2499999999999574E-2</v>
      </c>
      <c r="K549" s="25">
        <f t="shared" si="160"/>
        <v>997.25217771670884</v>
      </c>
      <c r="L549" s="25">
        <f t="shared" si="161"/>
        <v>0.76028272301154676</v>
      </c>
      <c r="M549" s="25">
        <f t="shared" si="162"/>
        <v>-4.2158637539999998E-3</v>
      </c>
      <c r="N549" s="25">
        <f t="shared" si="163"/>
        <v>1022.219620185382</v>
      </c>
      <c r="O549" s="121">
        <f t="shared" si="164"/>
        <v>1.0221925355734562</v>
      </c>
      <c r="P549" s="26">
        <f t="shared" si="167"/>
        <v>11.955111960764164</v>
      </c>
      <c r="Q549" s="120">
        <f t="shared" si="165"/>
        <v>11.954716024578603</v>
      </c>
      <c r="R549" s="4">
        <f t="shared" si="166"/>
        <v>20.085584866705638</v>
      </c>
      <c r="S549" s="50">
        <f t="shared" si="168"/>
        <v>23.943699999999996</v>
      </c>
      <c r="T549" s="17"/>
      <c r="U549" s="18"/>
      <c r="V549" s="18"/>
      <c r="W549" s="18"/>
      <c r="X549" s="9"/>
      <c r="Y549" s="9"/>
      <c r="Z549" s="9"/>
      <c r="AA549" s="19"/>
      <c r="AB549" s="20"/>
    </row>
    <row r="550" spans="1:28" s="15" customFormat="1" x14ac:dyDescent="0.2">
      <c r="A550" s="1">
        <v>119</v>
      </c>
      <c r="B550" s="49" t="s">
        <v>29</v>
      </c>
      <c r="C550" s="22" t="s">
        <v>27</v>
      </c>
      <c r="D550" s="22" t="s">
        <v>37</v>
      </c>
      <c r="E550" s="23">
        <v>43055</v>
      </c>
      <c r="F550" s="22">
        <v>24.3</v>
      </c>
      <c r="G550" s="22">
        <v>33.200000000000003</v>
      </c>
      <c r="H550" s="22">
        <v>17.519100000000002</v>
      </c>
      <c r="I550" s="24">
        <v>3.84</v>
      </c>
      <c r="J550" s="24">
        <f t="shared" si="169"/>
        <v>0.2719999999999998</v>
      </c>
      <c r="K550" s="25">
        <f t="shared" si="160"/>
        <v>997.25217771670884</v>
      </c>
      <c r="L550" s="25">
        <f t="shared" si="161"/>
        <v>0.76028272301154676</v>
      </c>
      <c r="M550" s="25">
        <f t="shared" si="162"/>
        <v>-4.2158637539999998E-3</v>
      </c>
      <c r="N550" s="25">
        <f t="shared" si="163"/>
        <v>1022.219620185382</v>
      </c>
      <c r="O550" s="121">
        <f t="shared" si="164"/>
        <v>1.0221925355734562</v>
      </c>
      <c r="P550" s="26">
        <f t="shared" si="167"/>
        <v>8.6399725090025949</v>
      </c>
      <c r="Q550" s="120">
        <f t="shared" si="165"/>
        <v>8.6396863654876039</v>
      </c>
      <c r="R550" s="4">
        <f t="shared" si="166"/>
        <v>20.085584866705638</v>
      </c>
      <c r="S550" s="50">
        <f t="shared" si="168"/>
        <v>15.839999999999996</v>
      </c>
      <c r="T550" s="17"/>
      <c r="U550" s="18"/>
      <c r="V550" s="18"/>
      <c r="W550" s="18"/>
      <c r="X550" s="9"/>
      <c r="Y550" s="9"/>
      <c r="Z550" s="9"/>
      <c r="AA550" s="19"/>
      <c r="AB550" s="20"/>
    </row>
    <row r="551" spans="1:28" s="15" customFormat="1" x14ac:dyDescent="0.2">
      <c r="A551" s="1">
        <v>125</v>
      </c>
      <c r="B551" s="49" t="s">
        <v>29</v>
      </c>
      <c r="C551" s="22" t="s">
        <v>27</v>
      </c>
      <c r="D551" s="22" t="s">
        <v>37</v>
      </c>
      <c r="E551" s="23">
        <v>43055</v>
      </c>
      <c r="F551" s="22">
        <v>24.3</v>
      </c>
      <c r="G551" s="22">
        <v>33.200000000000003</v>
      </c>
      <c r="H551" s="22">
        <v>17.519100000000002</v>
      </c>
      <c r="I551" s="24">
        <v>3.1429</v>
      </c>
      <c r="J551" s="24">
        <f t="shared" si="169"/>
        <v>5.4699999999999971E-2</v>
      </c>
      <c r="K551" s="25">
        <f t="shared" si="160"/>
        <v>997.25217771670884</v>
      </c>
      <c r="L551" s="25">
        <f t="shared" si="161"/>
        <v>0.76028272301154676</v>
      </c>
      <c r="M551" s="25">
        <f t="shared" si="162"/>
        <v>-4.2158637539999998E-3</v>
      </c>
      <c r="N551" s="25">
        <f t="shared" si="163"/>
        <v>1022.219620185382</v>
      </c>
      <c r="O551" s="121">
        <f t="shared" si="164"/>
        <v>1.0221925355734562</v>
      </c>
      <c r="P551" s="26">
        <f t="shared" si="167"/>
        <v>7.0715024996208999</v>
      </c>
      <c r="Q551" s="120">
        <f t="shared" si="165"/>
        <v>7.0712683015861959</v>
      </c>
      <c r="R551" s="4">
        <f t="shared" si="166"/>
        <v>20.085584866705638</v>
      </c>
      <c r="S551" s="50">
        <f t="shared" si="168"/>
        <v>12.005949999999999</v>
      </c>
      <c r="T551" s="17"/>
      <c r="U551" s="18"/>
      <c r="V551" s="18"/>
      <c r="W551" s="18"/>
      <c r="X551" s="9"/>
      <c r="Y551" s="9"/>
      <c r="Z551" s="9"/>
      <c r="AA551" s="19"/>
      <c r="AB551" s="20"/>
    </row>
    <row r="552" spans="1:28" s="15" customFormat="1" x14ac:dyDescent="0.2">
      <c r="A552" s="1">
        <v>217</v>
      </c>
      <c r="B552" s="49" t="s">
        <v>29</v>
      </c>
      <c r="C552" s="22" t="s">
        <v>27</v>
      </c>
      <c r="D552" s="22" t="s">
        <v>37</v>
      </c>
      <c r="E552" s="23">
        <v>43055</v>
      </c>
      <c r="F552" s="22">
        <v>24.3</v>
      </c>
      <c r="G552" s="22">
        <v>33.200000000000003</v>
      </c>
      <c r="H552" s="22">
        <v>17.519100000000002</v>
      </c>
      <c r="I552" s="24">
        <v>5.0460000000000003</v>
      </c>
      <c r="J552" s="24">
        <f t="shared" si="169"/>
        <v>9.9400000000000155E-2</v>
      </c>
      <c r="K552" s="25">
        <f t="shared" si="160"/>
        <v>997.25217771670884</v>
      </c>
      <c r="L552" s="25">
        <f t="shared" si="161"/>
        <v>0.76028272301154676</v>
      </c>
      <c r="M552" s="25">
        <f t="shared" si="162"/>
        <v>-4.2158637539999998E-3</v>
      </c>
      <c r="N552" s="25">
        <f t="shared" si="163"/>
        <v>1022.219620185382</v>
      </c>
      <c r="O552" s="121">
        <f t="shared" si="164"/>
        <v>1.0221925355734562</v>
      </c>
      <c r="P552" s="26">
        <f t="shared" si="167"/>
        <v>11.353463875111224</v>
      </c>
      <c r="Q552" s="120">
        <f t="shared" si="165"/>
        <v>11.353087864648556</v>
      </c>
      <c r="R552" s="4">
        <f t="shared" si="166"/>
        <v>20.085584866705638</v>
      </c>
      <c r="S552" s="50">
        <f t="shared" si="168"/>
        <v>22.472999999999999</v>
      </c>
      <c r="T552" s="17"/>
      <c r="U552" s="18"/>
      <c r="V552" s="18"/>
      <c r="W552" s="18"/>
      <c r="X552" s="9"/>
      <c r="Y552" s="9"/>
      <c r="Z552" s="9"/>
      <c r="AA552" s="19"/>
      <c r="AB552" s="20"/>
    </row>
    <row r="553" spans="1:28" s="15" customFormat="1" x14ac:dyDescent="0.2">
      <c r="A553" s="1">
        <v>223</v>
      </c>
      <c r="B553" s="49" t="s">
        <v>29</v>
      </c>
      <c r="C553" s="22" t="s">
        <v>27</v>
      </c>
      <c r="D553" s="22" t="s">
        <v>37</v>
      </c>
      <c r="E553" s="23">
        <v>43055</v>
      </c>
      <c r="F553" s="22">
        <v>24.3</v>
      </c>
      <c r="G553" s="22">
        <v>33.200000000000003</v>
      </c>
      <c r="H553" s="22">
        <v>17.519100000000002</v>
      </c>
      <c r="I553" s="24">
        <v>3.6762999999999999</v>
      </c>
      <c r="J553" s="24">
        <f t="shared" si="169"/>
        <v>9.4599999999999795E-2</v>
      </c>
      <c r="K553" s="25">
        <f t="shared" si="160"/>
        <v>997.25217771670884</v>
      </c>
      <c r="L553" s="25">
        <f t="shared" si="161"/>
        <v>0.76028272301154676</v>
      </c>
      <c r="M553" s="25">
        <f t="shared" si="162"/>
        <v>-4.2158637539999998E-3</v>
      </c>
      <c r="N553" s="25">
        <f t="shared" si="163"/>
        <v>1022.219620185382</v>
      </c>
      <c r="O553" s="121">
        <f t="shared" si="164"/>
        <v>1.0221925355734562</v>
      </c>
      <c r="P553" s="26">
        <f t="shared" si="167"/>
        <v>8.2716486809495411</v>
      </c>
      <c r="Q553" s="120">
        <f t="shared" si="165"/>
        <v>8.2713747357922092</v>
      </c>
      <c r="R553" s="4">
        <f t="shared" si="166"/>
        <v>20.085584866705638</v>
      </c>
      <c r="S553" s="50">
        <f t="shared" si="168"/>
        <v>14.939649999999997</v>
      </c>
      <c r="T553" s="17"/>
      <c r="U553" s="18"/>
      <c r="V553" s="18"/>
      <c r="W553" s="18"/>
      <c r="X553" s="9"/>
      <c r="Y553" s="9"/>
      <c r="Z553" s="9"/>
      <c r="AA553" s="19"/>
      <c r="AB553" s="20"/>
    </row>
    <row r="554" spans="1:28" s="15" customFormat="1" x14ac:dyDescent="0.2">
      <c r="A554" s="1">
        <v>152</v>
      </c>
      <c r="B554" s="49" t="s">
        <v>30</v>
      </c>
      <c r="C554" s="22" t="s">
        <v>27</v>
      </c>
      <c r="D554" s="22" t="s">
        <v>37</v>
      </c>
      <c r="E554" s="23">
        <v>43055</v>
      </c>
      <c r="F554" s="22">
        <v>24.3</v>
      </c>
      <c r="G554" s="22">
        <v>33.200000000000003</v>
      </c>
      <c r="H554" s="22">
        <v>17.519100000000002</v>
      </c>
      <c r="I554" s="24">
        <v>5.1005000000000003</v>
      </c>
      <c r="J554" s="24">
        <f t="shared" si="169"/>
        <v>0.12890000000000068</v>
      </c>
      <c r="K554" s="25">
        <f t="shared" si="160"/>
        <v>997.25217771670884</v>
      </c>
      <c r="L554" s="25">
        <f t="shared" si="161"/>
        <v>0.76028272301154676</v>
      </c>
      <c r="M554" s="25">
        <f t="shared" si="162"/>
        <v>-4.2158637539999998E-3</v>
      </c>
      <c r="N554" s="25">
        <f t="shared" si="163"/>
        <v>1022.219620185382</v>
      </c>
      <c r="O554" s="121">
        <f t="shared" si="164"/>
        <v>1.0221925355734562</v>
      </c>
      <c r="P554" s="26">
        <f t="shared" si="167"/>
        <v>11.476088484939515</v>
      </c>
      <c r="Q554" s="120">
        <f t="shared" si="165"/>
        <v>11.475708413325398</v>
      </c>
      <c r="R554" s="4">
        <f t="shared" si="166"/>
        <v>20.085584866705638</v>
      </c>
      <c r="S554" s="50">
        <f t="shared" si="168"/>
        <v>22.772750000000002</v>
      </c>
      <c r="T554" s="17"/>
      <c r="U554" s="18"/>
      <c r="V554" s="18"/>
      <c r="W554" s="18"/>
      <c r="X554" s="9"/>
      <c r="Y554" s="9"/>
      <c r="Z554" s="9"/>
      <c r="AA554" s="19"/>
      <c r="AB554" s="20"/>
    </row>
    <row r="555" spans="1:28" s="15" customFormat="1" x14ac:dyDescent="0.2">
      <c r="A555" s="1">
        <v>160</v>
      </c>
      <c r="B555" s="49" t="s">
        <v>30</v>
      </c>
      <c r="C555" s="22" t="s">
        <v>27</v>
      </c>
      <c r="D555" s="22" t="s">
        <v>37</v>
      </c>
      <c r="E555" s="23">
        <v>43055</v>
      </c>
      <c r="F555" s="22">
        <v>24.3</v>
      </c>
      <c r="G555" s="22">
        <v>33.200000000000003</v>
      </c>
      <c r="H555" s="22">
        <v>17.519100000000002</v>
      </c>
      <c r="I555" s="24">
        <v>4.0599999999999996</v>
      </c>
      <c r="J555" s="24">
        <f t="shared" si="169"/>
        <v>7.6299999999999812E-2</v>
      </c>
      <c r="K555" s="25">
        <f t="shared" si="160"/>
        <v>997.25217771670884</v>
      </c>
      <c r="L555" s="25">
        <f t="shared" si="161"/>
        <v>0.76028272301154676</v>
      </c>
      <c r="M555" s="25">
        <f t="shared" si="162"/>
        <v>-4.2158637539999998E-3</v>
      </c>
      <c r="N555" s="25">
        <f t="shared" si="163"/>
        <v>1022.219620185382</v>
      </c>
      <c r="O555" s="121">
        <f t="shared" si="164"/>
        <v>1.0221925355734562</v>
      </c>
      <c r="P555" s="26">
        <f t="shared" si="167"/>
        <v>9.1349709339975345</v>
      </c>
      <c r="Q555" s="120">
        <f t="shared" si="165"/>
        <v>9.1346683968436651</v>
      </c>
      <c r="R555" s="4">
        <f t="shared" si="166"/>
        <v>20.085584866705638</v>
      </c>
      <c r="S555" s="50">
        <f t="shared" si="168"/>
        <v>17.049999999999997</v>
      </c>
      <c r="T555" s="17"/>
      <c r="U555" s="18"/>
      <c r="V555" s="18"/>
      <c r="W555" s="18"/>
      <c r="X555" s="9"/>
      <c r="Y555" s="9"/>
      <c r="Z555" s="9"/>
      <c r="AA555" s="19"/>
      <c r="AB555" s="20"/>
    </row>
    <row r="556" spans="1:28" s="15" customFormat="1" x14ac:dyDescent="0.2">
      <c r="A556" s="1">
        <v>166</v>
      </c>
      <c r="B556" s="49" t="s">
        <v>31</v>
      </c>
      <c r="C556" s="22" t="s">
        <v>27</v>
      </c>
      <c r="D556" s="22" t="s">
        <v>37</v>
      </c>
      <c r="E556" s="23">
        <v>43055</v>
      </c>
      <c r="F556" s="22">
        <v>24.3</v>
      </c>
      <c r="G556" s="22">
        <v>33.200000000000003</v>
      </c>
      <c r="H556" s="22">
        <v>17.519100000000002</v>
      </c>
      <c r="I556" s="24">
        <v>4.2507999999999999</v>
      </c>
      <c r="J556" s="24">
        <f t="shared" si="169"/>
        <v>7.749999999999968E-2</v>
      </c>
      <c r="K556" s="25">
        <f t="shared" si="160"/>
        <v>997.25217771670884</v>
      </c>
      <c r="L556" s="25">
        <f t="shared" si="161"/>
        <v>0.76028272301154676</v>
      </c>
      <c r="M556" s="25">
        <f t="shared" si="162"/>
        <v>-4.2158637539999998E-3</v>
      </c>
      <c r="N556" s="25">
        <f t="shared" si="163"/>
        <v>1022.219620185382</v>
      </c>
      <c r="O556" s="121">
        <f t="shared" si="164"/>
        <v>1.0221925355734562</v>
      </c>
      <c r="P556" s="26">
        <f t="shared" si="167"/>
        <v>9.5642695680386023</v>
      </c>
      <c r="Q556" s="120">
        <f t="shared" si="165"/>
        <v>9.5639528131288305</v>
      </c>
      <c r="R556" s="4">
        <f t="shared" si="166"/>
        <v>20.085584866705638</v>
      </c>
      <c r="S556" s="50">
        <f t="shared" si="168"/>
        <v>18.099399999999999</v>
      </c>
      <c r="T556" s="17"/>
      <c r="U556" s="18"/>
      <c r="V556" s="18"/>
      <c r="W556" s="18"/>
      <c r="X556" s="9"/>
      <c r="Y556" s="9"/>
      <c r="Z556" s="9"/>
      <c r="AA556" s="19"/>
      <c r="AB556" s="20"/>
    </row>
    <row r="557" spans="1:28" s="15" customFormat="1" x14ac:dyDescent="0.2">
      <c r="A557" s="1">
        <v>173</v>
      </c>
      <c r="B557" s="49" t="s">
        <v>31</v>
      </c>
      <c r="C557" s="22" t="s">
        <v>27</v>
      </c>
      <c r="D557" s="22" t="s">
        <v>37</v>
      </c>
      <c r="E557" s="23">
        <v>43055</v>
      </c>
      <c r="F557" s="22">
        <v>24.3</v>
      </c>
      <c r="G557" s="22">
        <v>33.200000000000003</v>
      </c>
      <c r="H557" s="22">
        <v>17.519100000000002</v>
      </c>
      <c r="I557" s="24">
        <v>4.3815</v>
      </c>
      <c r="J557" s="24">
        <f t="shared" si="169"/>
        <v>8.7200000000000166E-2</v>
      </c>
      <c r="K557" s="25">
        <f t="shared" si="160"/>
        <v>997.25217771670884</v>
      </c>
      <c r="L557" s="25">
        <f t="shared" si="161"/>
        <v>0.76028272301154676</v>
      </c>
      <c r="M557" s="25">
        <f t="shared" si="162"/>
        <v>-4.2158637539999998E-3</v>
      </c>
      <c r="N557" s="25">
        <f t="shared" si="163"/>
        <v>1022.219620185382</v>
      </c>
      <c r="O557" s="121">
        <f t="shared" si="164"/>
        <v>1.0221925355734562</v>
      </c>
      <c r="P557" s="26">
        <f t="shared" si="167"/>
        <v>9.8583436323424145</v>
      </c>
      <c r="Q557" s="120">
        <f t="shared" si="165"/>
        <v>9.8580171381208181</v>
      </c>
      <c r="R557" s="4">
        <f t="shared" si="166"/>
        <v>20.085584866705638</v>
      </c>
      <c r="S557" s="50">
        <f t="shared" si="168"/>
        <v>18.818249999999999</v>
      </c>
      <c r="T557" s="17"/>
      <c r="U557" s="18"/>
      <c r="V557" s="18"/>
      <c r="W557" s="18"/>
      <c r="X557" s="9"/>
      <c r="Y557" s="9"/>
      <c r="Z557" s="9"/>
      <c r="AA557" s="19"/>
      <c r="AB557" s="20"/>
    </row>
    <row r="558" spans="1:28" s="15" customFormat="1" x14ac:dyDescent="0.2">
      <c r="A558" s="1">
        <v>264</v>
      </c>
      <c r="B558" s="49" t="s">
        <v>31</v>
      </c>
      <c r="C558" s="22" t="s">
        <v>27</v>
      </c>
      <c r="D558" s="22" t="s">
        <v>37</v>
      </c>
      <c r="E558" s="23">
        <v>43055</v>
      </c>
      <c r="F558" s="22">
        <v>24.3</v>
      </c>
      <c r="G558" s="22">
        <v>33.200000000000003</v>
      </c>
      <c r="H558" s="22">
        <v>17.519100000000002</v>
      </c>
      <c r="I558" s="24">
        <v>4.1837</v>
      </c>
      <c r="J558" s="24">
        <f t="shared" si="169"/>
        <v>7.1699999999999875E-2</v>
      </c>
      <c r="K558" s="25">
        <f t="shared" si="160"/>
        <v>997.25217771670884</v>
      </c>
      <c r="L558" s="25">
        <f t="shared" si="161"/>
        <v>0.76028272301154676</v>
      </c>
      <c r="M558" s="25">
        <f t="shared" si="162"/>
        <v>-4.2158637539999998E-3</v>
      </c>
      <c r="N558" s="25">
        <f t="shared" si="163"/>
        <v>1022.219620185382</v>
      </c>
      <c r="O558" s="121">
        <f t="shared" si="164"/>
        <v>1.0221925355734562</v>
      </c>
      <c r="P558" s="26">
        <f t="shared" si="167"/>
        <v>9.4132950484151454</v>
      </c>
      <c r="Q558" s="120">
        <f t="shared" si="165"/>
        <v>9.4129832935652313</v>
      </c>
      <c r="R558" s="4">
        <f t="shared" si="166"/>
        <v>20.085584866705638</v>
      </c>
      <c r="S558" s="50">
        <f t="shared" si="168"/>
        <v>17.730349999999998</v>
      </c>
      <c r="T558" s="17"/>
      <c r="U558" s="18"/>
      <c r="V558" s="18"/>
      <c r="W558" s="18"/>
      <c r="X558" s="9"/>
      <c r="Y558" s="9"/>
      <c r="Z558" s="9"/>
      <c r="AA558" s="19"/>
      <c r="AB558" s="20"/>
    </row>
    <row r="559" spans="1:28" s="15" customFormat="1" x14ac:dyDescent="0.2">
      <c r="A559" s="1">
        <v>270</v>
      </c>
      <c r="B559" s="49" t="s">
        <v>31</v>
      </c>
      <c r="C559" s="22" t="s">
        <v>27</v>
      </c>
      <c r="D559" s="22" t="s">
        <v>37</v>
      </c>
      <c r="E559" s="23">
        <v>43055</v>
      </c>
      <c r="F559" s="22">
        <v>24.3</v>
      </c>
      <c r="G559" s="22">
        <v>33.200000000000003</v>
      </c>
      <c r="H559" s="22">
        <v>17.519100000000002</v>
      </c>
      <c r="I559" s="24">
        <v>5.5416999999999996</v>
      </c>
      <c r="J559" s="24">
        <f t="shared" si="169"/>
        <v>0.10359999999999925</v>
      </c>
      <c r="K559" s="25">
        <f t="shared" si="160"/>
        <v>997.25217771670884</v>
      </c>
      <c r="L559" s="25">
        <f t="shared" si="161"/>
        <v>0.76028272301154676</v>
      </c>
      <c r="M559" s="25">
        <f t="shared" si="162"/>
        <v>-4.2158637539999998E-3</v>
      </c>
      <c r="N559" s="25">
        <f t="shared" si="163"/>
        <v>1022.219620185382</v>
      </c>
      <c r="O559" s="121">
        <f t="shared" si="164"/>
        <v>1.0221925355734562</v>
      </c>
      <c r="P559" s="26">
        <f t="shared" si="167"/>
        <v>12.468785326338459</v>
      </c>
      <c r="Q559" s="120">
        <f t="shared" si="165"/>
        <v>12.468372378026734</v>
      </c>
      <c r="R559" s="4">
        <f t="shared" si="166"/>
        <v>20.085584866705638</v>
      </c>
      <c r="S559" s="50">
        <f t="shared" si="168"/>
        <v>25.199349999999995</v>
      </c>
      <c r="T559" s="17"/>
      <c r="U559" s="18"/>
      <c r="V559" s="18"/>
      <c r="W559" s="18"/>
      <c r="X559" s="9"/>
      <c r="Y559" s="9"/>
      <c r="Z559" s="9"/>
      <c r="AA559" s="19"/>
      <c r="AB559" s="20"/>
    </row>
    <row r="560" spans="1:28" s="15" customFormat="1" x14ac:dyDescent="0.2">
      <c r="A560" s="1">
        <v>102</v>
      </c>
      <c r="B560" s="49" t="s">
        <v>32</v>
      </c>
      <c r="C560" s="22" t="s">
        <v>27</v>
      </c>
      <c r="D560" s="22" t="s">
        <v>37</v>
      </c>
      <c r="E560" s="23">
        <v>43055</v>
      </c>
      <c r="F560" s="22">
        <v>24.3</v>
      </c>
      <c r="G560" s="22">
        <v>33.200000000000003</v>
      </c>
      <c r="H560" s="22">
        <v>17.519100000000002</v>
      </c>
      <c r="I560" s="24">
        <v>3.5741999999999998</v>
      </c>
      <c r="J560" s="24">
        <f t="shared" si="169"/>
        <v>7.199999999999962E-2</v>
      </c>
      <c r="K560" s="25">
        <f t="shared" si="160"/>
        <v>997.25217771670884</v>
      </c>
      <c r="L560" s="25">
        <f t="shared" si="161"/>
        <v>0.76028272301154676</v>
      </c>
      <c r="M560" s="25">
        <f t="shared" si="162"/>
        <v>-4.2158637539999998E-3</v>
      </c>
      <c r="N560" s="25">
        <f t="shared" si="163"/>
        <v>1022.219620185382</v>
      </c>
      <c r="O560" s="121">
        <f t="shared" si="164"/>
        <v>1.0221925355734562</v>
      </c>
      <c r="P560" s="26">
        <f t="shared" si="167"/>
        <v>8.0419244118950708</v>
      </c>
      <c r="Q560" s="120">
        <f t="shared" si="165"/>
        <v>8.0416580748765085</v>
      </c>
      <c r="R560" s="4">
        <f t="shared" si="166"/>
        <v>20.085584866705638</v>
      </c>
      <c r="S560" s="50">
        <f t="shared" si="168"/>
        <v>14.378099999999996</v>
      </c>
      <c r="T560" s="17"/>
      <c r="U560" s="18"/>
      <c r="V560" s="18"/>
      <c r="W560" s="18"/>
      <c r="X560" s="9"/>
      <c r="Y560" s="9"/>
      <c r="Z560" s="9"/>
      <c r="AA560" s="19"/>
      <c r="AB560" s="20"/>
    </row>
    <row r="561" spans="1:28" s="15" customFormat="1" x14ac:dyDescent="0.2">
      <c r="A561" s="1">
        <v>108</v>
      </c>
      <c r="B561" s="49" t="s">
        <v>32</v>
      </c>
      <c r="C561" s="22" t="s">
        <v>27</v>
      </c>
      <c r="D561" s="22" t="s">
        <v>37</v>
      </c>
      <c r="E561" s="23">
        <v>43055</v>
      </c>
      <c r="F561" s="22">
        <v>24.3</v>
      </c>
      <c r="G561" s="22">
        <v>33.200000000000003</v>
      </c>
      <c r="H561" s="22">
        <v>17.519100000000002</v>
      </c>
      <c r="I561" s="24">
        <v>3.7780999999999998</v>
      </c>
      <c r="J561" s="24">
        <f t="shared" si="169"/>
        <v>7.5599999999999667E-2</v>
      </c>
      <c r="K561" s="25">
        <f t="shared" si="160"/>
        <v>997.25217771670884</v>
      </c>
      <c r="L561" s="25">
        <f t="shared" si="161"/>
        <v>0.76028272301154676</v>
      </c>
      <c r="M561" s="25">
        <f t="shared" si="162"/>
        <v>-4.2158637539999998E-3</v>
      </c>
      <c r="N561" s="25">
        <f t="shared" si="163"/>
        <v>1022.219620185382</v>
      </c>
      <c r="O561" s="121">
        <f t="shared" si="164"/>
        <v>1.0221925355734562</v>
      </c>
      <c r="P561" s="26">
        <f t="shared" si="167"/>
        <v>8.5006979521517465</v>
      </c>
      <c r="Q561" s="120">
        <f t="shared" si="165"/>
        <v>8.5004164212106037</v>
      </c>
      <c r="R561" s="4">
        <f t="shared" si="166"/>
        <v>20.085584866705638</v>
      </c>
      <c r="S561" s="50">
        <f t="shared" si="168"/>
        <v>15.499549999999999</v>
      </c>
      <c r="T561" s="17"/>
      <c r="U561" s="18"/>
      <c r="V561" s="18"/>
      <c r="W561" s="18"/>
      <c r="X561" s="9"/>
      <c r="Y561" s="9"/>
      <c r="Z561" s="9"/>
      <c r="AA561" s="19"/>
      <c r="AB561" s="20"/>
    </row>
    <row r="562" spans="1:28" s="15" customFormat="1" x14ac:dyDescent="0.2">
      <c r="A562" s="1">
        <v>231</v>
      </c>
      <c r="B562" s="49" t="s">
        <v>33</v>
      </c>
      <c r="C562" s="22" t="s">
        <v>27</v>
      </c>
      <c r="D562" s="22" t="s">
        <v>37</v>
      </c>
      <c r="E562" s="23">
        <v>43055</v>
      </c>
      <c r="F562" s="22">
        <v>23.9</v>
      </c>
      <c r="G562" s="22">
        <v>33.1</v>
      </c>
      <c r="H562" s="22">
        <v>17.520099999999999</v>
      </c>
      <c r="I562" s="24">
        <v>2.7942</v>
      </c>
      <c r="J562" s="24">
        <f t="shared" si="169"/>
        <v>4.8900000000000166E-2</v>
      </c>
      <c r="K562" s="25">
        <f t="shared" si="160"/>
        <v>997.35123703333397</v>
      </c>
      <c r="L562" s="25">
        <f t="shared" si="161"/>
        <v>0.76089952447632669</v>
      </c>
      <c r="M562" s="25">
        <f t="shared" si="162"/>
        <v>-4.2248710660000004E-3</v>
      </c>
      <c r="N562" s="25">
        <f t="shared" si="163"/>
        <v>1022.2617898419542</v>
      </c>
      <c r="O562" s="121">
        <f t="shared" si="164"/>
        <v>1.0222346727004499</v>
      </c>
      <c r="P562" s="26">
        <f t="shared" si="167"/>
        <v>6.2872542045043067</v>
      </c>
      <c r="Q562" s="120">
        <f t="shared" si="165"/>
        <v>6.2870457188223572</v>
      </c>
      <c r="R562" s="4">
        <f t="shared" si="166"/>
        <v>20.086852756378395</v>
      </c>
      <c r="S562" s="50">
        <f t="shared" si="168"/>
        <v>10.088100000000001</v>
      </c>
      <c r="T562" s="17"/>
      <c r="U562" s="18"/>
      <c r="V562" s="18"/>
      <c r="W562" s="18"/>
      <c r="X562" s="9"/>
      <c r="Y562" s="9"/>
      <c r="Z562" s="9"/>
      <c r="AA562" s="19"/>
      <c r="AB562" s="20"/>
    </row>
    <row r="563" spans="1:28" s="15" customFormat="1" x14ac:dyDescent="0.2">
      <c r="A563" s="1">
        <v>180</v>
      </c>
      <c r="B563" s="49" t="s">
        <v>26</v>
      </c>
      <c r="C563" s="22" t="s">
        <v>34</v>
      </c>
      <c r="D563" s="22" t="s">
        <v>37</v>
      </c>
      <c r="E563" s="23">
        <v>43055</v>
      </c>
      <c r="F563" s="22">
        <v>24.1</v>
      </c>
      <c r="G563" s="22">
        <v>33.200000000000003</v>
      </c>
      <c r="H563" s="22">
        <v>17.516200000000001</v>
      </c>
      <c r="I563" s="24">
        <v>3.1511999999999998</v>
      </c>
      <c r="J563" s="24">
        <f t="shared" si="169"/>
        <v>8.2899999999999974E-2</v>
      </c>
      <c r="K563" s="25">
        <f t="shared" si="160"/>
        <v>997.301901019105</v>
      </c>
      <c r="L563" s="25">
        <f t="shared" si="161"/>
        <v>0.76058970296154682</v>
      </c>
      <c r="M563" s="25">
        <f t="shared" si="162"/>
        <v>-4.2203012260000001E-3</v>
      </c>
      <c r="N563" s="25">
        <f t="shared" si="163"/>
        <v>1022.2786863490576</v>
      </c>
      <c r="O563" s="121">
        <f t="shared" si="164"/>
        <v>1.0222515854381293</v>
      </c>
      <c r="P563" s="26">
        <f t="shared" si="167"/>
        <v>7.0906895823863261</v>
      </c>
      <c r="Q563" s="120">
        <f t="shared" si="165"/>
        <v>7.0904545906170124</v>
      </c>
      <c r="R563" s="4">
        <f t="shared" si="166"/>
        <v>20.0824300228007</v>
      </c>
      <c r="S563" s="50">
        <f t="shared" si="168"/>
        <v>12.051599999999997</v>
      </c>
      <c r="T563" s="17"/>
      <c r="U563" s="18"/>
      <c r="V563" s="18"/>
      <c r="W563" s="18"/>
      <c r="X563" s="9"/>
      <c r="Y563" s="9"/>
      <c r="Z563" s="9"/>
      <c r="AA563" s="19"/>
      <c r="AB563" s="20"/>
    </row>
    <row r="564" spans="1:28" s="15" customFormat="1" x14ac:dyDescent="0.2">
      <c r="A564" s="1">
        <v>187</v>
      </c>
      <c r="B564" s="49" t="s">
        <v>26</v>
      </c>
      <c r="C564" s="22" t="s">
        <v>34</v>
      </c>
      <c r="D564" s="22" t="s">
        <v>37</v>
      </c>
      <c r="E564" s="23">
        <v>43055</v>
      </c>
      <c r="F564" s="22">
        <v>24.1</v>
      </c>
      <c r="G564" s="22">
        <v>33.200000000000003</v>
      </c>
      <c r="H564" s="22">
        <v>17.516200000000001</v>
      </c>
      <c r="I564" s="24">
        <v>0.77210000000000001</v>
      </c>
      <c r="J564" s="24">
        <f t="shared" si="169"/>
        <v>2.849999999999997E-2</v>
      </c>
      <c r="K564" s="25">
        <f t="shared" si="160"/>
        <v>997.301901019105</v>
      </c>
      <c r="L564" s="25">
        <f t="shared" si="161"/>
        <v>0.76058970296154682</v>
      </c>
      <c r="M564" s="25">
        <f t="shared" si="162"/>
        <v>-4.2203012260000001E-3</v>
      </c>
      <c r="N564" s="25">
        <f t="shared" si="163"/>
        <v>1022.2786863490576</v>
      </c>
      <c r="O564" s="121">
        <f t="shared" si="164"/>
        <v>1.0222515854381293</v>
      </c>
      <c r="P564" s="26">
        <f t="shared" si="167"/>
        <v>1.7373449563850225</v>
      </c>
      <c r="Q564" s="120">
        <f t="shared" si="165"/>
        <v>1.7372873792255001</v>
      </c>
      <c r="R564" s="4">
        <f t="shared" si="166"/>
        <v>20.0824300228007</v>
      </c>
      <c r="S564" s="50">
        <f t="shared" si="168"/>
        <v>-1.0334500000000002</v>
      </c>
      <c r="T564" s="17"/>
      <c r="U564" s="18"/>
      <c r="V564" s="18"/>
      <c r="W564" s="18"/>
      <c r="X564" s="9"/>
      <c r="Y564" s="9"/>
      <c r="Z564" s="9"/>
      <c r="AA564" s="19"/>
      <c r="AB564" s="20"/>
    </row>
    <row r="565" spans="1:28" s="15" customFormat="1" x14ac:dyDescent="0.2">
      <c r="A565" s="1">
        <v>278</v>
      </c>
      <c r="B565" s="49" t="s">
        <v>26</v>
      </c>
      <c r="C565" s="22" t="s">
        <v>34</v>
      </c>
      <c r="D565" s="22" t="s">
        <v>37</v>
      </c>
      <c r="E565" s="23">
        <v>43055</v>
      </c>
      <c r="F565" s="22">
        <v>24.1</v>
      </c>
      <c r="G565" s="22">
        <v>33.200000000000003</v>
      </c>
      <c r="H565" s="22">
        <v>17.516200000000001</v>
      </c>
      <c r="I565" s="24">
        <v>3.6657000000000002</v>
      </c>
      <c r="J565" s="24">
        <f t="shared" si="169"/>
        <v>6.6600000000000215E-2</v>
      </c>
      <c r="K565" s="25">
        <f t="shared" si="160"/>
        <v>997.301901019105</v>
      </c>
      <c r="L565" s="25">
        <f t="shared" si="161"/>
        <v>0.76058970296154682</v>
      </c>
      <c r="M565" s="25">
        <f t="shared" si="162"/>
        <v>-4.2203012260000001E-3</v>
      </c>
      <c r="N565" s="25">
        <f t="shared" si="163"/>
        <v>1022.2786863490576</v>
      </c>
      <c r="O565" s="121">
        <f t="shared" si="164"/>
        <v>1.0222515854381293</v>
      </c>
      <c r="P565" s="26">
        <f t="shared" si="167"/>
        <v>8.2483945170581237</v>
      </c>
      <c r="Q565" s="120">
        <f t="shared" si="165"/>
        <v>8.2481211579159641</v>
      </c>
      <c r="R565" s="4">
        <f t="shared" si="166"/>
        <v>20.0824300228007</v>
      </c>
      <c r="S565" s="50">
        <f t="shared" si="168"/>
        <v>14.881350000000001</v>
      </c>
      <c r="T565" s="17"/>
      <c r="U565" s="18"/>
      <c r="V565" s="18"/>
      <c r="W565" s="18"/>
      <c r="X565" s="9"/>
      <c r="Y565" s="9"/>
      <c r="Z565" s="9"/>
      <c r="AA565" s="19"/>
      <c r="AB565" s="20"/>
    </row>
    <row r="566" spans="1:28" s="15" customFormat="1" x14ac:dyDescent="0.2">
      <c r="A566" s="1">
        <v>285</v>
      </c>
      <c r="B566" s="49" t="s">
        <v>26</v>
      </c>
      <c r="C566" s="22" t="s">
        <v>34</v>
      </c>
      <c r="D566" s="22" t="s">
        <v>37</v>
      </c>
      <c r="E566" s="23">
        <v>43055</v>
      </c>
      <c r="F566" s="22">
        <v>24.1</v>
      </c>
      <c r="G566" s="22">
        <v>33.200000000000003</v>
      </c>
      <c r="H566" s="22">
        <v>17.516200000000001</v>
      </c>
      <c r="I566" s="24">
        <v>2.2648999999999999</v>
      </c>
      <c r="J566" s="24">
        <f t="shared" si="169"/>
        <v>3.1600000000000072E-2</v>
      </c>
      <c r="K566" s="25">
        <f t="shared" si="160"/>
        <v>997.301901019105</v>
      </c>
      <c r="L566" s="25">
        <f t="shared" si="161"/>
        <v>0.76058970296154682</v>
      </c>
      <c r="M566" s="25">
        <f t="shared" si="162"/>
        <v>-4.2203012260000001E-3</v>
      </c>
      <c r="N566" s="25">
        <f t="shared" si="163"/>
        <v>1022.2786863490576</v>
      </c>
      <c r="O566" s="121">
        <f t="shared" si="164"/>
        <v>1.0222515854381293</v>
      </c>
      <c r="P566" s="26">
        <f t="shared" si="167"/>
        <v>5.0963768834560774</v>
      </c>
      <c r="Q566" s="120">
        <f t="shared" si="165"/>
        <v>5.0962079849861865</v>
      </c>
      <c r="R566" s="4">
        <f t="shared" si="166"/>
        <v>20.0824300228007</v>
      </c>
      <c r="S566" s="50">
        <f t="shared" si="168"/>
        <v>7.1769499999999988</v>
      </c>
      <c r="T566" s="17"/>
      <c r="U566" s="18"/>
      <c r="V566" s="18"/>
      <c r="W566" s="18"/>
      <c r="X566" s="9"/>
      <c r="Y566" s="9"/>
      <c r="Z566" s="9"/>
      <c r="AA566" s="19"/>
      <c r="AB566" s="20"/>
    </row>
    <row r="567" spans="1:28" s="15" customFormat="1" x14ac:dyDescent="0.2">
      <c r="A567" s="1">
        <v>120</v>
      </c>
      <c r="B567" s="49" t="s">
        <v>29</v>
      </c>
      <c r="C567" s="22" t="s">
        <v>34</v>
      </c>
      <c r="D567" s="22" t="s">
        <v>37</v>
      </c>
      <c r="E567" s="23">
        <v>43055</v>
      </c>
      <c r="F567" s="22">
        <v>24.1</v>
      </c>
      <c r="G567" s="22">
        <v>33.200000000000003</v>
      </c>
      <c r="H567" s="22">
        <v>17.516200000000001</v>
      </c>
      <c r="I567" s="24">
        <v>4.5696000000000003</v>
      </c>
      <c r="J567" s="24">
        <f t="shared" si="169"/>
        <v>8.2699999999999996E-2</v>
      </c>
      <c r="K567" s="25">
        <f t="shared" si="160"/>
        <v>997.301901019105</v>
      </c>
      <c r="L567" s="25">
        <f t="shared" si="161"/>
        <v>0.76058970296154682</v>
      </c>
      <c r="M567" s="25">
        <f t="shared" si="162"/>
        <v>-4.2203012260000001E-3</v>
      </c>
      <c r="N567" s="25">
        <f t="shared" si="163"/>
        <v>1022.2786863490576</v>
      </c>
      <c r="O567" s="121">
        <f t="shared" si="164"/>
        <v>1.0222515854381293</v>
      </c>
      <c r="P567" s="26">
        <f t="shared" si="167"/>
        <v>10.28230995039114</v>
      </c>
      <c r="Q567" s="120">
        <f t="shared" si="165"/>
        <v>10.28196918547966</v>
      </c>
      <c r="R567" s="4">
        <f t="shared" si="166"/>
        <v>20.0824300228007</v>
      </c>
      <c r="S567" s="50">
        <f t="shared" si="168"/>
        <v>19.852800000000002</v>
      </c>
      <c r="T567" s="17"/>
      <c r="U567" s="18"/>
      <c r="V567" s="18"/>
      <c r="W567" s="18"/>
      <c r="X567" s="9"/>
      <c r="Y567" s="9"/>
      <c r="Z567" s="9"/>
      <c r="AA567" s="19"/>
      <c r="AB567" s="20"/>
    </row>
    <row r="568" spans="1:28" s="15" customFormat="1" x14ac:dyDescent="0.2">
      <c r="A568" s="1">
        <v>126</v>
      </c>
      <c r="B568" s="49" t="s">
        <v>29</v>
      </c>
      <c r="C568" s="22" t="s">
        <v>34</v>
      </c>
      <c r="D568" s="22" t="s">
        <v>37</v>
      </c>
      <c r="E568" s="23">
        <v>43055</v>
      </c>
      <c r="F568" s="22">
        <v>24.1</v>
      </c>
      <c r="G568" s="22">
        <v>33.200000000000003</v>
      </c>
      <c r="H568" s="22">
        <v>17.516200000000001</v>
      </c>
      <c r="I568" s="24">
        <v>1.9185000000000001</v>
      </c>
      <c r="J568" s="24">
        <f t="shared" si="169"/>
        <v>1.9600000000000062E-2</v>
      </c>
      <c r="K568" s="25">
        <f t="shared" si="160"/>
        <v>997.301901019105</v>
      </c>
      <c r="L568" s="25">
        <f t="shared" si="161"/>
        <v>0.76058970296154682</v>
      </c>
      <c r="M568" s="25">
        <f t="shared" si="162"/>
        <v>-4.2203012260000001E-3</v>
      </c>
      <c r="N568" s="25">
        <f t="shared" si="163"/>
        <v>1022.2786863490576</v>
      </c>
      <c r="O568" s="121">
        <f t="shared" si="164"/>
        <v>1.0222515854381293</v>
      </c>
      <c r="P568" s="26">
        <f t="shared" si="167"/>
        <v>4.3169230654379822</v>
      </c>
      <c r="Q568" s="120">
        <f t="shared" si="165"/>
        <v>4.3167799987619766</v>
      </c>
      <c r="R568" s="4">
        <f t="shared" si="166"/>
        <v>20.0824300228007</v>
      </c>
      <c r="S568" s="50">
        <f t="shared" si="168"/>
        <v>5.2717499999999999</v>
      </c>
      <c r="T568" s="17"/>
      <c r="U568" s="18"/>
      <c r="V568" s="18"/>
      <c r="W568" s="18"/>
      <c r="X568" s="9"/>
      <c r="Y568" s="9"/>
      <c r="Z568" s="9"/>
      <c r="AA568" s="19"/>
      <c r="AB568" s="20"/>
    </row>
    <row r="569" spans="1:28" s="15" customFormat="1" x14ac:dyDescent="0.2">
      <c r="A569" s="1">
        <v>218</v>
      </c>
      <c r="B569" s="49" t="s">
        <v>29</v>
      </c>
      <c r="C569" s="22" t="s">
        <v>34</v>
      </c>
      <c r="D569" s="22" t="s">
        <v>37</v>
      </c>
      <c r="E569" s="23">
        <v>43055</v>
      </c>
      <c r="F569" s="22">
        <v>24.1</v>
      </c>
      <c r="G569" s="22">
        <v>33.200000000000003</v>
      </c>
      <c r="H569" s="22">
        <v>17.516200000000001</v>
      </c>
      <c r="I569" s="24">
        <v>4.4202000000000004</v>
      </c>
      <c r="J569" s="24">
        <f t="shared" si="169"/>
        <v>6.6500000000000448E-2</v>
      </c>
      <c r="K569" s="25">
        <f t="shared" si="160"/>
        <v>997.301901019105</v>
      </c>
      <c r="L569" s="25">
        <f t="shared" si="161"/>
        <v>0.76058970296154682</v>
      </c>
      <c r="M569" s="25">
        <f t="shared" si="162"/>
        <v>-4.2203012260000001E-3</v>
      </c>
      <c r="N569" s="25">
        <f t="shared" si="163"/>
        <v>1022.2786863490576</v>
      </c>
      <c r="O569" s="121">
        <f t="shared" si="164"/>
        <v>1.0222515854381293</v>
      </c>
      <c r="P569" s="26">
        <f t="shared" si="167"/>
        <v>9.9461367390403801</v>
      </c>
      <c r="Q569" s="120">
        <f t="shared" si="165"/>
        <v>9.945807115208595</v>
      </c>
      <c r="R569" s="4">
        <f t="shared" si="166"/>
        <v>20.0824300228007</v>
      </c>
      <c r="S569" s="50">
        <f t="shared" si="168"/>
        <v>19.031100000000002</v>
      </c>
      <c r="T569" s="17"/>
      <c r="U569" s="18"/>
      <c r="V569" s="18"/>
      <c r="W569" s="18"/>
      <c r="X569" s="9"/>
      <c r="Y569" s="9"/>
      <c r="Z569" s="9"/>
      <c r="AA569" s="19"/>
      <c r="AB569" s="20"/>
    </row>
    <row r="570" spans="1:28" s="15" customFormat="1" x14ac:dyDescent="0.2">
      <c r="A570" s="1">
        <v>224</v>
      </c>
      <c r="B570" s="49" t="s">
        <v>29</v>
      </c>
      <c r="C570" s="22" t="s">
        <v>34</v>
      </c>
      <c r="D570" s="22" t="s">
        <v>37</v>
      </c>
      <c r="E570" s="23">
        <v>43055</v>
      </c>
      <c r="F570" s="22">
        <v>24.1</v>
      </c>
      <c r="G570" s="22">
        <v>33.200000000000003</v>
      </c>
      <c r="H570" s="22">
        <v>17.516200000000001</v>
      </c>
      <c r="I570" s="24">
        <v>3.7816999999999998</v>
      </c>
      <c r="J570" s="24">
        <f t="shared" si="169"/>
        <v>0.10539999999999994</v>
      </c>
      <c r="K570" s="25">
        <f t="shared" si="160"/>
        <v>997.301901019105</v>
      </c>
      <c r="L570" s="25">
        <f t="shared" si="161"/>
        <v>0.76058970296154682</v>
      </c>
      <c r="M570" s="25">
        <f t="shared" si="162"/>
        <v>-4.2203012260000001E-3</v>
      </c>
      <c r="N570" s="25">
        <f t="shared" si="163"/>
        <v>1022.2786863490576</v>
      </c>
      <c r="O570" s="121">
        <f t="shared" si="164"/>
        <v>1.0222515854381293</v>
      </c>
      <c r="P570" s="26">
        <f t="shared" si="167"/>
        <v>8.5094125392581788</v>
      </c>
      <c r="Q570" s="120">
        <f t="shared" si="165"/>
        <v>8.5091305297462423</v>
      </c>
      <c r="R570" s="4">
        <f t="shared" si="166"/>
        <v>20.0824300228007</v>
      </c>
      <c r="S570" s="50">
        <f t="shared" si="168"/>
        <v>15.519349999999999</v>
      </c>
      <c r="T570" s="17"/>
      <c r="U570" s="18"/>
      <c r="V570" s="18"/>
      <c r="W570" s="18"/>
      <c r="X570" s="9"/>
      <c r="Y570" s="9"/>
      <c r="Z570" s="9"/>
      <c r="AA570" s="19"/>
      <c r="AB570" s="20"/>
    </row>
    <row r="571" spans="1:28" s="15" customFormat="1" x14ac:dyDescent="0.2">
      <c r="A571" s="1">
        <v>230</v>
      </c>
      <c r="B571" s="49" t="s">
        <v>29</v>
      </c>
      <c r="C571" s="22" t="s">
        <v>34</v>
      </c>
      <c r="D571" s="22" t="s">
        <v>37</v>
      </c>
      <c r="E571" s="23">
        <v>43055</v>
      </c>
      <c r="F571" s="22">
        <v>24.1</v>
      </c>
      <c r="G571" s="22">
        <v>33.200000000000003</v>
      </c>
      <c r="H571" s="22">
        <v>17.516200000000001</v>
      </c>
      <c r="I571" s="24">
        <v>2.2974999999999999</v>
      </c>
      <c r="J571" s="24">
        <f t="shared" si="169"/>
        <v>4.0699999999999736E-2</v>
      </c>
      <c r="K571" s="25">
        <f t="shared" si="160"/>
        <v>997.301901019105</v>
      </c>
      <c r="L571" s="25">
        <f t="shared" si="161"/>
        <v>0.76058970296154682</v>
      </c>
      <c r="M571" s="25">
        <f t="shared" si="162"/>
        <v>-4.2203012260000001E-3</v>
      </c>
      <c r="N571" s="25">
        <f t="shared" si="163"/>
        <v>1022.2786863490576</v>
      </c>
      <c r="O571" s="121">
        <f t="shared" si="164"/>
        <v>1.0222515854381293</v>
      </c>
      <c r="P571" s="26">
        <f t="shared" si="167"/>
        <v>5.1697319483157482</v>
      </c>
      <c r="Q571" s="120">
        <f t="shared" si="165"/>
        <v>5.1695606187936614</v>
      </c>
      <c r="R571" s="4">
        <f t="shared" si="166"/>
        <v>20.0824300228007</v>
      </c>
      <c r="S571" s="50">
        <f t="shared" si="168"/>
        <v>7.3562499999999984</v>
      </c>
      <c r="T571" s="17"/>
      <c r="U571" s="18"/>
      <c r="V571" s="18"/>
      <c r="W571" s="18"/>
      <c r="X571" s="9"/>
      <c r="Y571" s="9"/>
      <c r="Z571" s="9"/>
      <c r="AA571" s="19"/>
      <c r="AB571" s="20"/>
    </row>
    <row r="572" spans="1:28" s="15" customFormat="1" x14ac:dyDescent="0.2">
      <c r="A572" s="1">
        <v>154</v>
      </c>
      <c r="B572" s="49" t="s">
        <v>30</v>
      </c>
      <c r="C572" s="22" t="s">
        <v>34</v>
      </c>
      <c r="D572" s="22" t="s">
        <v>37</v>
      </c>
      <c r="E572" s="23">
        <v>43055</v>
      </c>
      <c r="F572" s="22">
        <v>24.1</v>
      </c>
      <c r="G572" s="22">
        <v>33.200000000000003</v>
      </c>
      <c r="H572" s="22">
        <v>17.516200000000001</v>
      </c>
      <c r="I572" s="24">
        <v>3.6333000000000002</v>
      </c>
      <c r="J572" s="24">
        <f t="shared" si="169"/>
        <v>0.10420000000000007</v>
      </c>
      <c r="K572" s="25">
        <f t="shared" si="160"/>
        <v>997.301901019105</v>
      </c>
      <c r="L572" s="25">
        <f t="shared" si="161"/>
        <v>0.76058970296154682</v>
      </c>
      <c r="M572" s="25">
        <f t="shared" si="162"/>
        <v>-4.2203012260000001E-3</v>
      </c>
      <c r="N572" s="25">
        <f t="shared" si="163"/>
        <v>1022.2786863490576</v>
      </c>
      <c r="O572" s="121">
        <f t="shared" si="164"/>
        <v>1.0222515854381293</v>
      </c>
      <c r="P572" s="26">
        <f t="shared" si="167"/>
        <v>8.1754894832712122</v>
      </c>
      <c r="Q572" s="120">
        <f t="shared" si="165"/>
        <v>8.1752185402668172</v>
      </c>
      <c r="R572" s="4">
        <f t="shared" si="166"/>
        <v>20.0824300228007</v>
      </c>
      <c r="S572" s="50">
        <f t="shared" si="168"/>
        <v>14.703150000000001</v>
      </c>
      <c r="T572" s="17"/>
      <c r="U572" s="18"/>
      <c r="V572" s="18"/>
      <c r="W572" s="18"/>
      <c r="X572" s="9"/>
      <c r="Y572" s="9"/>
      <c r="Z572" s="9"/>
      <c r="AA572" s="19"/>
      <c r="AB572" s="20"/>
    </row>
    <row r="573" spans="1:28" s="15" customFormat="1" x14ac:dyDescent="0.2">
      <c r="A573" s="1">
        <v>246</v>
      </c>
      <c r="B573" s="49" t="s">
        <v>30</v>
      </c>
      <c r="C573" s="22" t="s">
        <v>34</v>
      </c>
      <c r="D573" s="22" t="s">
        <v>37</v>
      </c>
      <c r="E573" s="23">
        <v>43055</v>
      </c>
      <c r="F573" s="22">
        <v>24.1</v>
      </c>
      <c r="G573" s="22">
        <v>33.200000000000003</v>
      </c>
      <c r="H573" s="22">
        <v>17.516200000000001</v>
      </c>
      <c r="I573" s="24">
        <v>4.2202000000000002</v>
      </c>
      <c r="J573" s="24">
        <f t="shared" si="169"/>
        <v>0.11350000000000016</v>
      </c>
      <c r="K573" s="25">
        <f t="shared" si="160"/>
        <v>997.301901019105</v>
      </c>
      <c r="L573" s="25">
        <f t="shared" si="161"/>
        <v>0.76058970296154682</v>
      </c>
      <c r="M573" s="25">
        <f t="shared" si="162"/>
        <v>-4.2203012260000001E-3</v>
      </c>
      <c r="N573" s="25">
        <f t="shared" si="163"/>
        <v>1022.2786863490576</v>
      </c>
      <c r="O573" s="121">
        <f t="shared" si="164"/>
        <v>1.0222515854381293</v>
      </c>
      <c r="P573" s="26">
        <f t="shared" si="167"/>
        <v>9.4961056662816627</v>
      </c>
      <c r="Q573" s="120">
        <f t="shared" si="165"/>
        <v>9.4957909568805281</v>
      </c>
      <c r="R573" s="4">
        <f t="shared" si="166"/>
        <v>20.0824300228007</v>
      </c>
      <c r="S573" s="50">
        <f t="shared" si="168"/>
        <v>17.931100000000001</v>
      </c>
      <c r="T573" s="17"/>
      <c r="U573" s="18"/>
      <c r="V573" s="18"/>
      <c r="W573" s="18"/>
      <c r="X573" s="9"/>
      <c r="Y573" s="9"/>
      <c r="Z573" s="9"/>
      <c r="AA573" s="19"/>
      <c r="AB573" s="20"/>
    </row>
    <row r="574" spans="1:28" s="15" customFormat="1" x14ac:dyDescent="0.2">
      <c r="A574" s="1">
        <v>299</v>
      </c>
      <c r="B574" s="49" t="s">
        <v>30</v>
      </c>
      <c r="C574" s="22" t="s">
        <v>34</v>
      </c>
      <c r="D574" s="22" t="s">
        <v>37</v>
      </c>
      <c r="E574" s="23">
        <v>43055</v>
      </c>
      <c r="F574" s="22">
        <v>24.1</v>
      </c>
      <c r="G574" s="22">
        <v>33.200000000000003</v>
      </c>
      <c r="H574" s="22">
        <v>17.516200000000001</v>
      </c>
      <c r="I574" s="24">
        <v>0.71</v>
      </c>
      <c r="J574" s="24">
        <f t="shared" si="169"/>
        <v>2.2299999999999986E-2</v>
      </c>
      <c r="K574" s="25">
        <f t="shared" si="160"/>
        <v>997.301901019105</v>
      </c>
      <c r="L574" s="25">
        <f t="shared" si="161"/>
        <v>0.76058970296154682</v>
      </c>
      <c r="M574" s="25">
        <f t="shared" si="162"/>
        <v>-4.2203012260000001E-3</v>
      </c>
      <c r="N574" s="25">
        <f t="shared" si="163"/>
        <v>1022.2786863490576</v>
      </c>
      <c r="O574" s="121">
        <f t="shared" si="164"/>
        <v>1.0222515854381293</v>
      </c>
      <c r="P574" s="26">
        <f t="shared" si="167"/>
        <v>1.5976103082934412</v>
      </c>
      <c r="Q574" s="120">
        <f t="shared" si="165"/>
        <v>1.5975573620646353</v>
      </c>
      <c r="R574" s="4">
        <f t="shared" si="166"/>
        <v>20.0824300228007</v>
      </c>
      <c r="S574" s="50">
        <f t="shared" si="168"/>
        <v>-1.3750000000000004</v>
      </c>
      <c r="T574" s="17"/>
      <c r="U574" s="18"/>
      <c r="V574" s="18"/>
      <c r="W574" s="18"/>
      <c r="X574" s="9"/>
      <c r="Y574" s="9"/>
      <c r="Z574" s="9"/>
      <c r="AA574" s="19"/>
      <c r="AB574" s="20"/>
    </row>
    <row r="575" spans="1:28" s="15" customFormat="1" x14ac:dyDescent="0.2">
      <c r="A575" s="1">
        <v>167</v>
      </c>
      <c r="B575" s="49" t="s">
        <v>31</v>
      </c>
      <c r="C575" s="22" t="s">
        <v>34</v>
      </c>
      <c r="D575" s="22" t="s">
        <v>37</v>
      </c>
      <c r="E575" s="23">
        <v>43055</v>
      </c>
      <c r="F575" s="22">
        <v>24.1</v>
      </c>
      <c r="G575" s="22">
        <v>33.200000000000003</v>
      </c>
      <c r="H575" s="22">
        <v>17.516200000000001</v>
      </c>
      <c r="I575" s="24">
        <v>3.7757000000000001</v>
      </c>
      <c r="J575" s="24">
        <f t="shared" si="169"/>
        <v>7.4500000000000011E-2</v>
      </c>
      <c r="K575" s="25">
        <f t="shared" si="160"/>
        <v>997.301901019105</v>
      </c>
      <c r="L575" s="25">
        <f t="shared" si="161"/>
        <v>0.76058970296154682</v>
      </c>
      <c r="M575" s="25">
        <f t="shared" si="162"/>
        <v>-4.2203012260000001E-3</v>
      </c>
      <c r="N575" s="25">
        <f t="shared" si="163"/>
        <v>1022.2786863490576</v>
      </c>
      <c r="O575" s="121">
        <f t="shared" si="164"/>
        <v>1.0222515854381293</v>
      </c>
      <c r="P575" s="26">
        <f t="shared" si="167"/>
        <v>8.495911607075417</v>
      </c>
      <c r="Q575" s="120">
        <f t="shared" si="165"/>
        <v>8.4956300449963997</v>
      </c>
      <c r="R575" s="4">
        <f t="shared" si="166"/>
        <v>20.0824300228007</v>
      </c>
      <c r="S575" s="50">
        <f t="shared" si="168"/>
        <v>15.486349999999998</v>
      </c>
      <c r="T575" s="17"/>
      <c r="U575" s="18"/>
      <c r="V575" s="18"/>
      <c r="W575" s="18"/>
      <c r="X575" s="9"/>
      <c r="Y575" s="9"/>
      <c r="Z575" s="9"/>
      <c r="AA575" s="19"/>
      <c r="AB575" s="20"/>
    </row>
    <row r="576" spans="1:28" s="15" customFormat="1" x14ac:dyDescent="0.2">
      <c r="A576" s="1">
        <v>174</v>
      </c>
      <c r="B576" s="49" t="s">
        <v>31</v>
      </c>
      <c r="C576" s="22" t="s">
        <v>34</v>
      </c>
      <c r="D576" s="22" t="s">
        <v>37</v>
      </c>
      <c r="E576" s="23">
        <v>43055</v>
      </c>
      <c r="F576" s="22">
        <v>24.1</v>
      </c>
      <c r="G576" s="22">
        <v>33.200000000000003</v>
      </c>
      <c r="H576" s="22">
        <v>17.516200000000001</v>
      </c>
      <c r="I576" s="24">
        <v>3.0169999999999999</v>
      </c>
      <c r="J576" s="24">
        <f t="shared" si="169"/>
        <v>6.5599999999999881E-2</v>
      </c>
      <c r="K576" s="25">
        <f t="shared" si="160"/>
        <v>997.301901019105</v>
      </c>
      <c r="L576" s="25">
        <f t="shared" si="161"/>
        <v>0.76058970296154682</v>
      </c>
      <c r="M576" s="25">
        <f t="shared" si="162"/>
        <v>-4.2203012260000001E-3</v>
      </c>
      <c r="N576" s="25">
        <f t="shared" si="163"/>
        <v>1022.2786863490576</v>
      </c>
      <c r="O576" s="121">
        <f t="shared" si="164"/>
        <v>1.0222515854381293</v>
      </c>
      <c r="P576" s="26">
        <f t="shared" si="167"/>
        <v>6.7887187325652283</v>
      </c>
      <c r="Q576" s="120">
        <f t="shared" si="165"/>
        <v>6.7884937483788805</v>
      </c>
      <c r="R576" s="4">
        <f t="shared" si="166"/>
        <v>20.0824300228007</v>
      </c>
      <c r="S576" s="50">
        <f t="shared" si="168"/>
        <v>11.313499999999998</v>
      </c>
      <c r="T576" s="17"/>
      <c r="U576" s="18"/>
      <c r="V576" s="18"/>
      <c r="W576" s="18"/>
      <c r="X576" s="9"/>
      <c r="Y576" s="9"/>
      <c r="Z576" s="9"/>
      <c r="AA576" s="19"/>
      <c r="AB576" s="20"/>
    </row>
    <row r="577" spans="1:28" s="15" customFormat="1" x14ac:dyDescent="0.2">
      <c r="A577" s="1">
        <v>265</v>
      </c>
      <c r="B577" s="49" t="s">
        <v>31</v>
      </c>
      <c r="C577" s="22" t="s">
        <v>34</v>
      </c>
      <c r="D577" s="22" t="s">
        <v>37</v>
      </c>
      <c r="E577" s="23">
        <v>43055</v>
      </c>
      <c r="F577" s="22">
        <v>24.1</v>
      </c>
      <c r="G577" s="22">
        <v>33.200000000000003</v>
      </c>
      <c r="H577" s="22">
        <v>17.516200000000001</v>
      </c>
      <c r="I577" s="24">
        <v>3.7888999999999999</v>
      </c>
      <c r="J577" s="24">
        <f t="shared" si="169"/>
        <v>6.6199999999999815E-2</v>
      </c>
      <c r="K577" s="25">
        <f t="shared" si="160"/>
        <v>997.301901019105</v>
      </c>
      <c r="L577" s="25">
        <f t="shared" si="161"/>
        <v>0.76058970296154682</v>
      </c>
      <c r="M577" s="25">
        <f t="shared" si="162"/>
        <v>-4.2203012260000001E-3</v>
      </c>
      <c r="N577" s="25">
        <f t="shared" si="163"/>
        <v>1022.2786863490576</v>
      </c>
      <c r="O577" s="121">
        <f t="shared" si="164"/>
        <v>1.0222515854381293</v>
      </c>
      <c r="P577" s="26">
        <f t="shared" si="167"/>
        <v>8.5256136578774928</v>
      </c>
      <c r="Q577" s="120">
        <f t="shared" si="165"/>
        <v>8.5253311114460519</v>
      </c>
      <c r="R577" s="4">
        <f t="shared" si="166"/>
        <v>20.0824300228007</v>
      </c>
      <c r="S577" s="50">
        <f t="shared" si="168"/>
        <v>15.558949999999999</v>
      </c>
      <c r="T577" s="17"/>
      <c r="U577" s="18"/>
      <c r="V577" s="18"/>
      <c r="W577" s="18"/>
      <c r="X577" s="9"/>
      <c r="Y577" s="9"/>
      <c r="Z577" s="9"/>
      <c r="AA577" s="19"/>
      <c r="AB577" s="20"/>
    </row>
    <row r="578" spans="1:28" s="15" customFormat="1" x14ac:dyDescent="0.2">
      <c r="A578" s="1">
        <v>271</v>
      </c>
      <c r="B578" s="49" t="s">
        <v>31</v>
      </c>
      <c r="C578" s="22" t="s">
        <v>34</v>
      </c>
      <c r="D578" s="22" t="s">
        <v>37</v>
      </c>
      <c r="E578" s="23">
        <v>43055</v>
      </c>
      <c r="F578" s="22">
        <v>24.1</v>
      </c>
      <c r="G578" s="22">
        <v>33.200000000000003</v>
      </c>
      <c r="H578" s="22">
        <v>17.516200000000001</v>
      </c>
      <c r="I578" s="24">
        <v>7.7084999999999999</v>
      </c>
      <c r="J578" s="24">
        <f t="shared" ref="J578:J609" si="170">I578-I458</f>
        <v>0.13419999999999987</v>
      </c>
      <c r="K578" s="25">
        <f t="shared" ref="K578:K641" si="171">1000*(1-(F578+288.9414)/(508929.2*(F578+68.12963))*(F578-3.9863)^2)</f>
        <v>997.301901019105</v>
      </c>
      <c r="L578" s="25">
        <f t="shared" ref="L578:L641" si="172">0.824493 - 0.0040899*F578 + 0.000076438*F578^2 -0.00000082467*F578^3 + 0.0000000053675*F578^4</f>
        <v>0.76058970296154682</v>
      </c>
      <c r="M578" s="25">
        <f t="shared" ref="M578:M641" si="173">-0.005724 + 0.00010227*F578 - 0.0000016546*F578^2</f>
        <v>-4.2203012260000001E-3</v>
      </c>
      <c r="N578" s="25">
        <f t="shared" ref="N578:N641" si="174">K578 + (L578*G578) + M578*G578^(3/2) + 0.00048314*G578^2</f>
        <v>1022.2786863490576</v>
      </c>
      <c r="O578" s="121">
        <f t="shared" si="164"/>
        <v>1.0222515854381293</v>
      </c>
      <c r="P578" s="26">
        <f t="shared" si="167"/>
        <v>17.345322621802804</v>
      </c>
      <c r="Q578" s="120">
        <f t="shared" si="165"/>
        <v>17.344747782359494</v>
      </c>
      <c r="R578" s="4">
        <f t="shared" si="166"/>
        <v>20.0824300228007</v>
      </c>
      <c r="S578" s="50">
        <f t="shared" si="168"/>
        <v>37.116749999999996</v>
      </c>
      <c r="T578" s="17"/>
      <c r="U578" s="18"/>
      <c r="V578" s="18"/>
      <c r="W578" s="18"/>
      <c r="X578" s="9"/>
      <c r="Y578" s="9"/>
      <c r="Z578" s="9"/>
      <c r="AA578" s="19"/>
      <c r="AB578" s="20"/>
    </row>
    <row r="579" spans="1:28" s="15" customFormat="1" x14ac:dyDescent="0.2">
      <c r="A579" s="1">
        <v>103</v>
      </c>
      <c r="B579" s="49" t="s">
        <v>32</v>
      </c>
      <c r="C579" s="22" t="s">
        <v>34</v>
      </c>
      <c r="D579" s="22" t="s">
        <v>37</v>
      </c>
      <c r="E579" s="23">
        <v>43055</v>
      </c>
      <c r="F579" s="22">
        <v>24.1</v>
      </c>
      <c r="G579" s="22">
        <v>33.200000000000003</v>
      </c>
      <c r="H579" s="22">
        <v>17.516200000000001</v>
      </c>
      <c r="I579" s="24">
        <v>2.9780000000000002</v>
      </c>
      <c r="J579" s="24">
        <f t="shared" si="170"/>
        <v>3.5600000000000076E-2</v>
      </c>
      <c r="K579" s="25">
        <f t="shared" si="171"/>
        <v>997.301901019105</v>
      </c>
      <c r="L579" s="25">
        <f t="shared" si="172"/>
        <v>0.76058970296154682</v>
      </c>
      <c r="M579" s="25">
        <f t="shared" si="173"/>
        <v>-4.2203012260000001E-3</v>
      </c>
      <c r="N579" s="25">
        <f t="shared" si="174"/>
        <v>1022.2786863490576</v>
      </c>
      <c r="O579" s="121">
        <f t="shared" ref="O579:O642" si="175">(999.842594+0.06793952*(F579)-0.00909529*(F579)^2+0.0001001685*(F579)^3-0.000001120083*(F579)^4+0.000000006536332*(F579)^5+(0.824493-0.0040899*(F579)+0.000076438*(F579)^2-0.00000082467*(F579)^3+0.0000000053875*(F579)^4)*(G579)+(-0.00572466+0.00010227*(F579)-0.0000016546*(F579)^2)*(G579)^1.5+0.00048314*(G579)^2)*0.001</f>
        <v>1.0222515854381293</v>
      </c>
      <c r="P579" s="26">
        <f t="shared" si="167"/>
        <v>6.7009626733772789</v>
      </c>
      <c r="Q579" s="120">
        <f t="shared" ref="Q579:Q642" si="176">(I579)*(1/(1-(O579)/1.84))</f>
        <v>6.7007405975049084</v>
      </c>
      <c r="R579" s="4">
        <f t="shared" ref="R579:R642" si="177">H579*(1/     (1-   (0.001*N579/8)))</f>
        <v>20.0824300228007</v>
      </c>
      <c r="S579" s="50">
        <f t="shared" si="168"/>
        <v>11.099</v>
      </c>
      <c r="T579" s="17"/>
      <c r="U579" s="18"/>
      <c r="V579" s="18"/>
      <c r="W579" s="18"/>
      <c r="X579" s="9"/>
      <c r="Y579" s="9"/>
      <c r="Z579" s="9"/>
      <c r="AA579" s="19"/>
      <c r="AB579" s="20"/>
    </row>
    <row r="580" spans="1:28" s="15" customFormat="1" x14ac:dyDescent="0.2">
      <c r="A580" s="1">
        <v>109</v>
      </c>
      <c r="B580" s="49" t="s">
        <v>32</v>
      </c>
      <c r="C580" s="22" t="s">
        <v>34</v>
      </c>
      <c r="D580" s="22" t="s">
        <v>37</v>
      </c>
      <c r="E580" s="23">
        <v>43055</v>
      </c>
      <c r="F580" s="22">
        <v>24.1</v>
      </c>
      <c r="G580" s="22">
        <v>33.200000000000003</v>
      </c>
      <c r="H580" s="22">
        <v>17.516200000000001</v>
      </c>
      <c r="I580" s="24">
        <v>3.4419</v>
      </c>
      <c r="J580" s="24">
        <f t="shared" si="170"/>
        <v>6.2399999999999789E-2</v>
      </c>
      <c r="K580" s="25">
        <f t="shared" si="171"/>
        <v>997.301901019105</v>
      </c>
      <c r="L580" s="25">
        <f t="shared" si="172"/>
        <v>0.76058970296154682</v>
      </c>
      <c r="M580" s="25">
        <f t="shared" si="173"/>
        <v>-4.2203012260000001E-3</v>
      </c>
      <c r="N580" s="25">
        <f t="shared" si="174"/>
        <v>1022.2786863490576</v>
      </c>
      <c r="O580" s="121">
        <f t="shared" si="175"/>
        <v>1.0222515854381293</v>
      </c>
      <c r="P580" s="26">
        <f t="shared" si="167"/>
        <v>7.7448097466411197</v>
      </c>
      <c r="Q580" s="120">
        <f t="shared" si="176"/>
        <v>7.7445530767468576</v>
      </c>
      <c r="R580" s="4">
        <f t="shared" si="177"/>
        <v>20.0824300228007</v>
      </c>
      <c r="S580" s="50">
        <f t="shared" si="168"/>
        <v>13.650449999999999</v>
      </c>
      <c r="T580" s="17"/>
      <c r="U580" s="18"/>
      <c r="V580" s="18"/>
      <c r="W580" s="18"/>
      <c r="X580" s="9"/>
      <c r="Y580" s="9"/>
      <c r="Z580" s="9"/>
      <c r="AA580" s="19"/>
      <c r="AB580" s="20"/>
    </row>
    <row r="581" spans="1:28" s="15" customFormat="1" x14ac:dyDescent="0.2">
      <c r="A581" s="1">
        <v>232</v>
      </c>
      <c r="B581" s="49" t="s">
        <v>33</v>
      </c>
      <c r="C581" s="22" t="s">
        <v>34</v>
      </c>
      <c r="D581" s="22" t="s">
        <v>37</v>
      </c>
      <c r="E581" s="23">
        <v>43055</v>
      </c>
      <c r="F581" s="22">
        <v>23.9</v>
      </c>
      <c r="G581" s="22">
        <v>33.1</v>
      </c>
      <c r="H581" s="22">
        <v>17.520099999999999</v>
      </c>
      <c r="I581" s="24">
        <v>4.3644999999999996</v>
      </c>
      <c r="J581" s="24">
        <f t="shared" si="170"/>
        <v>7.43999999999998E-2</v>
      </c>
      <c r="K581" s="25">
        <f t="shared" si="171"/>
        <v>997.35123703333397</v>
      </c>
      <c r="L581" s="25">
        <f t="shared" si="172"/>
        <v>0.76089952447632669</v>
      </c>
      <c r="M581" s="25">
        <f t="shared" si="173"/>
        <v>-4.2248710660000004E-3</v>
      </c>
      <c r="N581" s="25">
        <f t="shared" si="174"/>
        <v>1022.2617898419542</v>
      </c>
      <c r="O581" s="121">
        <f t="shared" si="175"/>
        <v>1.0222346727004499</v>
      </c>
      <c r="P581" s="26">
        <f t="shared" si="167"/>
        <v>9.8206001630373798</v>
      </c>
      <c r="Q581" s="120">
        <f t="shared" si="176"/>
        <v>9.820274511416569</v>
      </c>
      <c r="R581" s="4">
        <f t="shared" si="177"/>
        <v>20.086852756378395</v>
      </c>
      <c r="S581" s="50">
        <f t="shared" si="168"/>
        <v>18.724749999999997</v>
      </c>
      <c r="T581" s="17"/>
      <c r="U581" s="18"/>
      <c r="V581" s="18"/>
      <c r="W581" s="18"/>
      <c r="X581" s="9"/>
      <c r="Y581" s="9"/>
      <c r="Z581" s="9"/>
      <c r="AA581" s="19"/>
      <c r="AB581" s="20"/>
    </row>
    <row r="582" spans="1:28" s="15" customFormat="1" x14ac:dyDescent="0.2">
      <c r="A582" s="1">
        <v>234</v>
      </c>
      <c r="B582" s="49" t="s">
        <v>33</v>
      </c>
      <c r="C582" s="22" t="s">
        <v>34</v>
      </c>
      <c r="D582" s="22" t="s">
        <v>37</v>
      </c>
      <c r="E582" s="23">
        <v>43055</v>
      </c>
      <c r="F582" s="22">
        <v>23.9</v>
      </c>
      <c r="G582" s="22">
        <v>33.1</v>
      </c>
      <c r="H582" s="22">
        <v>17.520099999999999</v>
      </c>
      <c r="I582" s="24">
        <v>4.7538</v>
      </c>
      <c r="J582" s="24">
        <f t="shared" si="170"/>
        <v>8.9199999999999946E-2</v>
      </c>
      <c r="K582" s="25">
        <f t="shared" si="171"/>
        <v>997.35123703333397</v>
      </c>
      <c r="L582" s="25">
        <f t="shared" si="172"/>
        <v>0.76089952447632669</v>
      </c>
      <c r="M582" s="25">
        <f t="shared" si="173"/>
        <v>-4.2248710660000004E-3</v>
      </c>
      <c r="N582" s="25">
        <f t="shared" si="174"/>
        <v>1022.2617898419542</v>
      </c>
      <c r="O582" s="121">
        <f t="shared" si="175"/>
        <v>1.0222346727004499</v>
      </c>
      <c r="P582" s="26">
        <f t="shared" si="167"/>
        <v>10.696567546121457</v>
      </c>
      <c r="Q582" s="120">
        <f t="shared" si="176"/>
        <v>10.696212847375893</v>
      </c>
      <c r="R582" s="4">
        <f t="shared" si="177"/>
        <v>20.086852756378395</v>
      </c>
      <c r="S582" s="50">
        <f t="shared" si="168"/>
        <v>20.8659</v>
      </c>
      <c r="T582" s="17"/>
      <c r="U582" s="18"/>
      <c r="V582" s="18"/>
      <c r="W582" s="18"/>
      <c r="X582" s="9"/>
      <c r="Y582" s="9"/>
      <c r="Z582" s="9"/>
      <c r="AA582" s="19"/>
      <c r="AB582" s="20"/>
    </row>
    <row r="583" spans="1:28" s="15" customFormat="1" x14ac:dyDescent="0.2">
      <c r="A583" s="1">
        <v>181</v>
      </c>
      <c r="B583" s="49" t="s">
        <v>26</v>
      </c>
      <c r="C583" s="22" t="s">
        <v>36</v>
      </c>
      <c r="D583" s="22" t="s">
        <v>37</v>
      </c>
      <c r="E583" s="23">
        <v>43055</v>
      </c>
      <c r="F583" s="22">
        <v>24</v>
      </c>
      <c r="G583" s="22">
        <v>33</v>
      </c>
      <c r="H583" s="22">
        <v>17.514500000000002</v>
      </c>
      <c r="I583" s="24">
        <v>3.2686000000000002</v>
      </c>
      <c r="J583" s="24">
        <f t="shared" si="170"/>
        <v>4.9500000000000099E-2</v>
      </c>
      <c r="K583" s="25">
        <f t="shared" si="171"/>
        <v>997.32661753089724</v>
      </c>
      <c r="L583" s="25">
        <f t="shared" si="172"/>
        <v>0.76074425760000008</v>
      </c>
      <c r="M583" s="25">
        <f t="shared" si="173"/>
        <v>-4.2225696E-3</v>
      </c>
      <c r="N583" s="25">
        <f t="shared" si="174"/>
        <v>1022.1568425770105</v>
      </c>
      <c r="O583" s="121">
        <f t="shared" si="175"/>
        <v>1.0221297333823458</v>
      </c>
      <c r="P583" s="26">
        <f t="shared" si="167"/>
        <v>7.3537620819017686</v>
      </c>
      <c r="Q583" s="120">
        <f t="shared" si="176"/>
        <v>7.3535183335031142</v>
      </c>
      <c r="R583" s="4">
        <f t="shared" si="177"/>
        <v>20.080130326653364</v>
      </c>
      <c r="S583" s="50">
        <f t="shared" si="168"/>
        <v>12.697299999999998</v>
      </c>
      <c r="T583" s="17"/>
      <c r="U583" s="18"/>
      <c r="V583" s="18"/>
      <c r="W583" s="18"/>
      <c r="X583" s="9"/>
      <c r="Y583" s="9"/>
      <c r="Z583" s="9"/>
      <c r="AA583" s="19"/>
      <c r="AB583" s="20"/>
    </row>
    <row r="584" spans="1:28" s="15" customFormat="1" x14ac:dyDescent="0.2">
      <c r="A584" s="1">
        <v>188</v>
      </c>
      <c r="B584" s="49" t="s">
        <v>26</v>
      </c>
      <c r="C584" s="22" t="s">
        <v>36</v>
      </c>
      <c r="D584" s="22" t="s">
        <v>37</v>
      </c>
      <c r="E584" s="23">
        <v>43055</v>
      </c>
      <c r="F584" s="22">
        <v>24</v>
      </c>
      <c r="G584" s="22">
        <v>33</v>
      </c>
      <c r="H584" s="22">
        <v>17.514500000000002</v>
      </c>
      <c r="I584" s="24">
        <v>9.4205000000000005</v>
      </c>
      <c r="J584" s="24">
        <f t="shared" si="170"/>
        <v>0.18710000000000093</v>
      </c>
      <c r="K584" s="25">
        <f t="shared" si="171"/>
        <v>997.32661753089724</v>
      </c>
      <c r="L584" s="25">
        <f t="shared" si="172"/>
        <v>0.76074425760000008</v>
      </c>
      <c r="M584" s="25">
        <f t="shared" si="173"/>
        <v>-4.2225696E-3</v>
      </c>
      <c r="N584" s="25">
        <f t="shared" si="174"/>
        <v>1022.1568425770105</v>
      </c>
      <c r="O584" s="121">
        <f t="shared" si="175"/>
        <v>1.0221297333823458</v>
      </c>
      <c r="P584" s="26">
        <f t="shared" si="167"/>
        <v>21.194430549028823</v>
      </c>
      <c r="Q584" s="120">
        <f t="shared" si="176"/>
        <v>21.193728036702588</v>
      </c>
      <c r="R584" s="4">
        <f t="shared" si="177"/>
        <v>20.080130326653364</v>
      </c>
      <c r="S584" s="50">
        <f t="shared" si="168"/>
        <v>46.53275</v>
      </c>
      <c r="T584" s="17"/>
      <c r="U584" s="18"/>
      <c r="V584" s="18"/>
      <c r="W584" s="18"/>
      <c r="X584" s="9"/>
      <c r="Y584" s="9"/>
      <c r="Z584" s="9"/>
      <c r="AA584" s="19"/>
      <c r="AB584" s="20"/>
    </row>
    <row r="585" spans="1:28" s="15" customFormat="1" x14ac:dyDescent="0.2">
      <c r="A585" s="1">
        <v>280</v>
      </c>
      <c r="B585" s="49" t="s">
        <v>26</v>
      </c>
      <c r="C585" s="22" t="s">
        <v>36</v>
      </c>
      <c r="D585" s="22" t="s">
        <v>37</v>
      </c>
      <c r="E585" s="23">
        <v>43055</v>
      </c>
      <c r="F585" s="22">
        <v>24</v>
      </c>
      <c r="G585" s="22">
        <v>33</v>
      </c>
      <c r="H585" s="22">
        <v>17.514500000000002</v>
      </c>
      <c r="I585" s="24">
        <v>3.4954000000000001</v>
      </c>
      <c r="J585" s="24">
        <f t="shared" si="170"/>
        <v>7.7599999999999891E-2</v>
      </c>
      <c r="K585" s="25">
        <f t="shared" si="171"/>
        <v>997.32661753089724</v>
      </c>
      <c r="L585" s="25">
        <f t="shared" si="172"/>
        <v>0.76074425760000008</v>
      </c>
      <c r="M585" s="25">
        <f t="shared" si="173"/>
        <v>-4.2225696E-3</v>
      </c>
      <c r="N585" s="25">
        <f t="shared" si="174"/>
        <v>1022.1568425770105</v>
      </c>
      <c r="O585" s="121">
        <f t="shared" si="175"/>
        <v>1.0221297333823458</v>
      </c>
      <c r="P585" s="26">
        <f t="shared" si="167"/>
        <v>7.86402128773158</v>
      </c>
      <c r="Q585" s="120">
        <f t="shared" si="176"/>
        <v>7.8637606262396078</v>
      </c>
      <c r="R585" s="4">
        <f t="shared" si="177"/>
        <v>20.080130326653364</v>
      </c>
      <c r="S585" s="50">
        <f t="shared" si="168"/>
        <v>13.944699999999997</v>
      </c>
      <c r="T585" s="17"/>
      <c r="U585" s="18"/>
      <c r="V585" s="18"/>
      <c r="W585" s="18"/>
      <c r="X585" s="9"/>
      <c r="Y585" s="9"/>
      <c r="Z585" s="9"/>
      <c r="AA585" s="19"/>
      <c r="AB585" s="20"/>
    </row>
    <row r="586" spans="1:28" s="15" customFormat="1" x14ac:dyDescent="0.2">
      <c r="A586" s="1">
        <v>286</v>
      </c>
      <c r="B586" s="49" t="s">
        <v>26</v>
      </c>
      <c r="C586" s="22" t="s">
        <v>36</v>
      </c>
      <c r="D586" s="22" t="s">
        <v>37</v>
      </c>
      <c r="E586" s="23">
        <v>43055</v>
      </c>
      <c r="F586" s="22">
        <v>24</v>
      </c>
      <c r="G586" s="22">
        <v>33</v>
      </c>
      <c r="H586" s="22">
        <v>17.514500000000002</v>
      </c>
      <c r="I586" s="24">
        <v>2.9272</v>
      </c>
      <c r="J586" s="24">
        <f t="shared" si="170"/>
        <v>6.8700000000000205E-2</v>
      </c>
      <c r="K586" s="25">
        <f t="shared" si="171"/>
        <v>997.32661753089724</v>
      </c>
      <c r="L586" s="25">
        <f t="shared" si="172"/>
        <v>0.76074425760000008</v>
      </c>
      <c r="M586" s="25">
        <f t="shared" si="173"/>
        <v>-4.2225696E-3</v>
      </c>
      <c r="N586" s="25">
        <f t="shared" si="174"/>
        <v>1022.1568425770105</v>
      </c>
      <c r="O586" s="121">
        <f t="shared" si="175"/>
        <v>1.0221297333823458</v>
      </c>
      <c r="P586" s="26">
        <f t="shared" si="167"/>
        <v>6.5856734889992223</v>
      </c>
      <c r="Q586" s="120">
        <f t="shared" si="176"/>
        <v>6.5854551997278081</v>
      </c>
      <c r="R586" s="4">
        <f t="shared" si="177"/>
        <v>20.080130326653364</v>
      </c>
      <c r="S586" s="50">
        <f t="shared" si="168"/>
        <v>10.819599999999998</v>
      </c>
      <c r="T586" s="17"/>
      <c r="U586" s="18"/>
      <c r="V586" s="18"/>
      <c r="W586" s="18"/>
      <c r="X586" s="9"/>
      <c r="Y586" s="9"/>
      <c r="Z586" s="9"/>
      <c r="AA586" s="19"/>
      <c r="AB586" s="20"/>
    </row>
    <row r="587" spans="1:28" s="15" customFormat="1" x14ac:dyDescent="0.2">
      <c r="A587" s="1">
        <v>121</v>
      </c>
      <c r="B587" s="49" t="s">
        <v>29</v>
      </c>
      <c r="C587" s="22" t="s">
        <v>36</v>
      </c>
      <c r="D587" s="22" t="s">
        <v>37</v>
      </c>
      <c r="E587" s="23">
        <v>43055</v>
      </c>
      <c r="F587" s="22">
        <v>24</v>
      </c>
      <c r="G587" s="22">
        <v>33</v>
      </c>
      <c r="H587" s="22">
        <v>17.514500000000002</v>
      </c>
      <c r="I587" s="24">
        <v>5.2423999999999999</v>
      </c>
      <c r="J587" s="24">
        <f t="shared" si="170"/>
        <v>0.11390000000000011</v>
      </c>
      <c r="K587" s="25">
        <f t="shared" si="171"/>
        <v>997.32661753089724</v>
      </c>
      <c r="L587" s="25">
        <f t="shared" si="172"/>
        <v>0.76074425760000008</v>
      </c>
      <c r="M587" s="25">
        <f t="shared" si="173"/>
        <v>-4.2225696E-3</v>
      </c>
      <c r="N587" s="25">
        <f t="shared" si="174"/>
        <v>1022.1568425770105</v>
      </c>
      <c r="O587" s="121">
        <f t="shared" si="175"/>
        <v>1.0221297333823458</v>
      </c>
      <c r="P587" s="26">
        <f t="shared" si="167"/>
        <v>11.794457057505301</v>
      </c>
      <c r="Q587" s="120">
        <f t="shared" si="176"/>
        <v>11.794066117468249</v>
      </c>
      <c r="R587" s="4">
        <f t="shared" si="177"/>
        <v>20.080130326653364</v>
      </c>
      <c r="S587" s="50">
        <f t="shared" si="168"/>
        <v>23.553199999999997</v>
      </c>
      <c r="T587" s="17"/>
      <c r="U587" s="18"/>
      <c r="V587" s="18"/>
      <c r="W587" s="18"/>
      <c r="X587" s="9"/>
      <c r="Y587" s="9"/>
      <c r="Z587" s="9"/>
      <c r="AA587" s="19"/>
      <c r="AB587" s="20"/>
    </row>
    <row r="588" spans="1:28" s="15" customFormat="1" x14ac:dyDescent="0.2">
      <c r="A588" s="1">
        <v>128</v>
      </c>
      <c r="B588" s="49" t="s">
        <v>29</v>
      </c>
      <c r="C588" s="22" t="s">
        <v>36</v>
      </c>
      <c r="D588" s="22" t="s">
        <v>37</v>
      </c>
      <c r="E588" s="23">
        <v>43055</v>
      </c>
      <c r="F588" s="22">
        <v>24</v>
      </c>
      <c r="G588" s="22">
        <v>33</v>
      </c>
      <c r="H588" s="22">
        <v>17.514500000000002</v>
      </c>
      <c r="I588" s="24">
        <v>3.2279</v>
      </c>
      <c r="J588" s="24">
        <f t="shared" si="170"/>
        <v>7.7799999999999869E-2</v>
      </c>
      <c r="K588" s="25">
        <f t="shared" si="171"/>
        <v>997.32661753089724</v>
      </c>
      <c r="L588" s="25">
        <f t="shared" si="172"/>
        <v>0.76074425760000008</v>
      </c>
      <c r="M588" s="25">
        <f t="shared" si="173"/>
        <v>-4.2225696E-3</v>
      </c>
      <c r="N588" s="25">
        <f t="shared" si="174"/>
        <v>1022.1568425770105</v>
      </c>
      <c r="O588" s="121">
        <f t="shared" si="175"/>
        <v>1.0221297333823458</v>
      </c>
      <c r="P588" s="26">
        <f t="shared" si="167"/>
        <v>7.2621944025487117</v>
      </c>
      <c r="Q588" s="120">
        <f t="shared" si="176"/>
        <v>7.261953689259836</v>
      </c>
      <c r="R588" s="4">
        <f t="shared" si="177"/>
        <v>20.080130326653364</v>
      </c>
      <c r="S588" s="50">
        <f t="shared" si="168"/>
        <v>12.47345</v>
      </c>
      <c r="T588" s="17"/>
      <c r="U588" s="18"/>
      <c r="V588" s="18"/>
      <c r="W588" s="18"/>
      <c r="X588" s="9"/>
      <c r="Y588" s="9"/>
      <c r="Z588" s="9"/>
      <c r="AA588" s="19"/>
      <c r="AB588" s="20"/>
    </row>
    <row r="589" spans="1:28" s="15" customFormat="1" x14ac:dyDescent="0.2">
      <c r="A589" s="1">
        <v>219</v>
      </c>
      <c r="B589" s="49" t="s">
        <v>29</v>
      </c>
      <c r="C589" s="22" t="s">
        <v>36</v>
      </c>
      <c r="D589" s="22" t="s">
        <v>37</v>
      </c>
      <c r="E589" s="23">
        <v>43055</v>
      </c>
      <c r="F589" s="22">
        <v>24</v>
      </c>
      <c r="G589" s="22">
        <v>33</v>
      </c>
      <c r="H589" s="22">
        <v>17.514500000000002</v>
      </c>
      <c r="I589" s="24">
        <v>4.6378000000000004</v>
      </c>
      <c r="J589" s="24">
        <f t="shared" si="170"/>
        <v>8.8400000000000034E-2</v>
      </c>
      <c r="K589" s="25">
        <f t="shared" si="171"/>
        <v>997.32661753089724</v>
      </c>
      <c r="L589" s="25">
        <f t="shared" si="172"/>
        <v>0.76074425760000008</v>
      </c>
      <c r="M589" s="25">
        <f t="shared" si="173"/>
        <v>-4.2225696E-3</v>
      </c>
      <c r="N589" s="25">
        <f t="shared" si="174"/>
        <v>1022.1568425770105</v>
      </c>
      <c r="O589" s="121">
        <f t="shared" si="175"/>
        <v>1.0221297333823458</v>
      </c>
      <c r="P589" s="26">
        <f t="shared" si="167"/>
        <v>10.434215805985446</v>
      </c>
      <c r="Q589" s="120">
        <f t="shared" si="176"/>
        <v>10.433869952616027</v>
      </c>
      <c r="R589" s="4">
        <f t="shared" si="177"/>
        <v>20.080130326653364</v>
      </c>
      <c r="S589" s="50">
        <f t="shared" si="168"/>
        <v>20.227900000000002</v>
      </c>
      <c r="T589" s="17"/>
      <c r="U589" s="18"/>
      <c r="V589" s="18"/>
      <c r="W589" s="18"/>
      <c r="X589" s="9"/>
      <c r="Y589" s="9"/>
      <c r="Z589" s="9"/>
      <c r="AA589" s="19"/>
      <c r="AB589" s="20"/>
    </row>
    <row r="590" spans="1:28" s="15" customFormat="1" x14ac:dyDescent="0.2">
      <c r="A590" s="1">
        <v>225</v>
      </c>
      <c r="B590" s="49" t="s">
        <v>29</v>
      </c>
      <c r="C590" s="22" t="s">
        <v>36</v>
      </c>
      <c r="D590" s="22" t="s">
        <v>37</v>
      </c>
      <c r="E590" s="23">
        <v>43055</v>
      </c>
      <c r="F590" s="22">
        <v>24</v>
      </c>
      <c r="G590" s="22">
        <v>33</v>
      </c>
      <c r="H590" s="22">
        <v>17.514500000000002</v>
      </c>
      <c r="I590" s="24">
        <v>2.4965999999999999</v>
      </c>
      <c r="J590" s="24">
        <f t="shared" si="170"/>
        <v>5.6499999999999773E-2</v>
      </c>
      <c r="K590" s="25">
        <f t="shared" si="171"/>
        <v>997.32661753089724</v>
      </c>
      <c r="L590" s="25">
        <f t="shared" si="172"/>
        <v>0.76074425760000008</v>
      </c>
      <c r="M590" s="25">
        <f t="shared" si="173"/>
        <v>-4.2225696E-3</v>
      </c>
      <c r="N590" s="25">
        <f t="shared" si="174"/>
        <v>1022.1568425770105</v>
      </c>
      <c r="O590" s="121">
        <f t="shared" si="175"/>
        <v>1.0221297333823458</v>
      </c>
      <c r="P590" s="26">
        <f t="shared" si="167"/>
        <v>5.6169009403646681</v>
      </c>
      <c r="Q590" s="120">
        <f t="shared" si="176"/>
        <v>5.6167147621072848</v>
      </c>
      <c r="R590" s="4">
        <f t="shared" si="177"/>
        <v>20.080130326653364</v>
      </c>
      <c r="S590" s="50">
        <f t="shared" si="168"/>
        <v>8.4512999999999998</v>
      </c>
      <c r="T590" s="17"/>
      <c r="U590" s="18"/>
      <c r="V590" s="18"/>
      <c r="W590" s="18"/>
      <c r="X590" s="9"/>
      <c r="Y590" s="9"/>
      <c r="Z590" s="9"/>
      <c r="AA590" s="19"/>
      <c r="AB590" s="20"/>
    </row>
    <row r="591" spans="1:28" s="15" customFormat="1" x14ac:dyDescent="0.2">
      <c r="A591" s="1">
        <v>229</v>
      </c>
      <c r="B591" s="49" t="s">
        <v>29</v>
      </c>
      <c r="C591" s="22" t="s">
        <v>36</v>
      </c>
      <c r="D591" s="22" t="s">
        <v>37</v>
      </c>
      <c r="E591" s="23">
        <v>43055</v>
      </c>
      <c r="F591" s="22">
        <v>24</v>
      </c>
      <c r="G591" s="22">
        <v>33</v>
      </c>
      <c r="H591" s="22">
        <v>17.514500000000002</v>
      </c>
      <c r="I591" s="24">
        <v>2.4218999999999999</v>
      </c>
      <c r="J591" s="24">
        <f t="shared" si="170"/>
        <v>4.2799999999999727E-2</v>
      </c>
      <c r="K591" s="25">
        <f t="shared" si="171"/>
        <v>997.32661753089724</v>
      </c>
      <c r="L591" s="25">
        <f t="shared" si="172"/>
        <v>0.76074425760000008</v>
      </c>
      <c r="M591" s="25">
        <f t="shared" si="173"/>
        <v>-4.2225696E-3</v>
      </c>
      <c r="N591" s="25">
        <f t="shared" si="174"/>
        <v>1022.1568425770105</v>
      </c>
      <c r="O591" s="121">
        <f t="shared" si="175"/>
        <v>1.0221297333823458</v>
      </c>
      <c r="P591" s="26">
        <f t="shared" si="167"/>
        <v>5.4488393765397705</v>
      </c>
      <c r="Q591" s="120">
        <f t="shared" si="176"/>
        <v>5.4486587688647097</v>
      </c>
      <c r="R591" s="4">
        <f t="shared" si="177"/>
        <v>20.080130326653364</v>
      </c>
      <c r="S591" s="50">
        <f t="shared" si="168"/>
        <v>8.0404499999999999</v>
      </c>
      <c r="T591" s="17"/>
      <c r="U591" s="18"/>
      <c r="V591" s="18"/>
      <c r="W591" s="18"/>
      <c r="X591" s="9"/>
      <c r="Y591" s="9"/>
      <c r="Z591" s="9"/>
      <c r="AA591" s="19"/>
      <c r="AB591" s="20"/>
    </row>
    <row r="592" spans="1:28" s="15" customFormat="1" x14ac:dyDescent="0.2">
      <c r="A592" s="1">
        <v>155</v>
      </c>
      <c r="B592" s="49" t="s">
        <v>30</v>
      </c>
      <c r="C592" s="22" t="s">
        <v>36</v>
      </c>
      <c r="D592" s="22" t="s">
        <v>37</v>
      </c>
      <c r="E592" s="23">
        <v>43055</v>
      </c>
      <c r="F592" s="22">
        <v>24</v>
      </c>
      <c r="G592" s="22">
        <v>33</v>
      </c>
      <c r="H592" s="22">
        <v>17.514500000000002</v>
      </c>
      <c r="I592" s="24">
        <v>1.1753</v>
      </c>
      <c r="J592" s="24">
        <f t="shared" si="170"/>
        <v>6.1800000000000077E-2</v>
      </c>
      <c r="K592" s="25">
        <f t="shared" si="171"/>
        <v>997.32661753089724</v>
      </c>
      <c r="L592" s="25">
        <f t="shared" si="172"/>
        <v>0.76074425760000008</v>
      </c>
      <c r="M592" s="25">
        <f t="shared" si="173"/>
        <v>-4.2225696E-3</v>
      </c>
      <c r="N592" s="25">
        <f t="shared" si="174"/>
        <v>1022.1568425770105</v>
      </c>
      <c r="O592" s="121">
        <f t="shared" si="175"/>
        <v>1.0221297333823458</v>
      </c>
      <c r="P592" s="26">
        <f t="shared" si="167"/>
        <v>2.6442136005810282</v>
      </c>
      <c r="Q592" s="120">
        <f t="shared" si="176"/>
        <v>2.6441259552610319</v>
      </c>
      <c r="R592" s="4">
        <f t="shared" si="177"/>
        <v>20.080130326653364</v>
      </c>
      <c r="S592" s="50">
        <f t="shared" si="168"/>
        <v>1.1841499999999998</v>
      </c>
      <c r="T592" s="17"/>
      <c r="U592" s="18"/>
      <c r="V592" s="18"/>
      <c r="W592" s="18"/>
      <c r="X592" s="9"/>
      <c r="Y592" s="9"/>
      <c r="Z592" s="9"/>
      <c r="AA592" s="19"/>
      <c r="AB592" s="20"/>
    </row>
    <row r="593" spans="1:28" s="15" customFormat="1" x14ac:dyDescent="0.2">
      <c r="A593" s="1">
        <v>247</v>
      </c>
      <c r="B593" s="49" t="s">
        <v>30</v>
      </c>
      <c r="C593" s="22" t="s">
        <v>36</v>
      </c>
      <c r="D593" s="22" t="s">
        <v>37</v>
      </c>
      <c r="E593" s="23">
        <v>43055</v>
      </c>
      <c r="F593" s="22">
        <v>24</v>
      </c>
      <c r="G593" s="22">
        <v>33</v>
      </c>
      <c r="H593" s="22">
        <v>17.514500000000002</v>
      </c>
      <c r="I593" s="24">
        <v>4.5705</v>
      </c>
      <c r="J593" s="24">
        <f t="shared" si="170"/>
        <v>0.11950000000000038</v>
      </c>
      <c r="K593" s="25">
        <f t="shared" si="171"/>
        <v>997.32661753089724</v>
      </c>
      <c r="L593" s="25">
        <f t="shared" si="172"/>
        <v>0.76074425760000008</v>
      </c>
      <c r="M593" s="25">
        <f t="shared" si="173"/>
        <v>-4.2225696E-3</v>
      </c>
      <c r="N593" s="25">
        <f t="shared" si="174"/>
        <v>1022.1568425770105</v>
      </c>
      <c r="O593" s="121">
        <f t="shared" si="175"/>
        <v>1.0221297333823458</v>
      </c>
      <c r="P593" s="26">
        <f t="shared" si="167"/>
        <v>10.282802911133828</v>
      </c>
      <c r="Q593" s="120">
        <f t="shared" si="176"/>
        <v>10.28246207650859</v>
      </c>
      <c r="R593" s="4">
        <f t="shared" si="177"/>
        <v>20.080130326653364</v>
      </c>
      <c r="S593" s="50">
        <f t="shared" si="168"/>
        <v>19.857749999999999</v>
      </c>
      <c r="T593" s="17"/>
      <c r="U593" s="18"/>
      <c r="V593" s="18"/>
      <c r="W593" s="18"/>
      <c r="X593" s="9"/>
      <c r="Y593" s="9"/>
      <c r="Z593" s="9"/>
      <c r="AA593" s="19"/>
      <c r="AB593" s="20"/>
    </row>
    <row r="594" spans="1:28" s="15" customFormat="1" x14ac:dyDescent="0.2">
      <c r="A594" s="1">
        <v>168</v>
      </c>
      <c r="B594" s="49" t="s">
        <v>31</v>
      </c>
      <c r="C594" s="22" t="s">
        <v>36</v>
      </c>
      <c r="D594" s="22" t="s">
        <v>37</v>
      </c>
      <c r="E594" s="23">
        <v>43055</v>
      </c>
      <c r="F594" s="22">
        <v>24</v>
      </c>
      <c r="G594" s="22">
        <v>33</v>
      </c>
      <c r="H594" s="22">
        <v>17.514500000000002</v>
      </c>
      <c r="I594" s="24">
        <v>2.6953999999999998</v>
      </c>
      <c r="J594" s="24">
        <f t="shared" si="170"/>
        <v>4.1799999999999837E-2</v>
      </c>
      <c r="K594" s="25">
        <f t="shared" si="171"/>
        <v>997.32661753089724</v>
      </c>
      <c r="L594" s="25">
        <f t="shared" si="172"/>
        <v>0.76074425760000008</v>
      </c>
      <c r="M594" s="25">
        <f t="shared" si="173"/>
        <v>-4.2225696E-3</v>
      </c>
      <c r="N594" s="25">
        <f t="shared" si="174"/>
        <v>1022.1568425770105</v>
      </c>
      <c r="O594" s="121">
        <f t="shared" si="175"/>
        <v>1.0221297333823458</v>
      </c>
      <c r="P594" s="26">
        <f t="shared" si="167"/>
        <v>6.0641651825117862</v>
      </c>
      <c r="Q594" s="120">
        <f t="shared" si="176"/>
        <v>6.0639641791972982</v>
      </c>
      <c r="R594" s="4">
        <f t="shared" si="177"/>
        <v>20.080130326653364</v>
      </c>
      <c r="S594" s="50">
        <f t="shared" si="168"/>
        <v>9.5446999999999989</v>
      </c>
      <c r="T594" s="17"/>
      <c r="U594" s="18"/>
      <c r="V594" s="18"/>
      <c r="W594" s="18"/>
      <c r="X594" s="9"/>
      <c r="Y594" s="9"/>
      <c r="Z594" s="9"/>
      <c r="AA594" s="19"/>
      <c r="AB594" s="20"/>
    </row>
    <row r="595" spans="1:28" s="15" customFormat="1" x14ac:dyDescent="0.2">
      <c r="A595" s="1">
        <v>175</v>
      </c>
      <c r="B595" s="49" t="s">
        <v>31</v>
      </c>
      <c r="C595" s="22" t="s">
        <v>36</v>
      </c>
      <c r="D595" s="22" t="s">
        <v>37</v>
      </c>
      <c r="E595" s="23">
        <v>43055</v>
      </c>
      <c r="F595" s="22">
        <v>24</v>
      </c>
      <c r="G595" s="22">
        <v>33</v>
      </c>
      <c r="H595" s="22">
        <v>17.514500000000002</v>
      </c>
      <c r="I595" s="24">
        <v>2.4581</v>
      </c>
      <c r="J595" s="24">
        <f t="shared" si="170"/>
        <v>5.6799999999999962E-2</v>
      </c>
      <c r="K595" s="25">
        <f t="shared" si="171"/>
        <v>997.32661753089724</v>
      </c>
      <c r="L595" s="25">
        <f t="shared" si="172"/>
        <v>0.76074425760000008</v>
      </c>
      <c r="M595" s="25">
        <f t="shared" si="173"/>
        <v>-4.2225696E-3</v>
      </c>
      <c r="N595" s="25">
        <f t="shared" si="174"/>
        <v>1022.1568425770105</v>
      </c>
      <c r="O595" s="121">
        <f t="shared" si="175"/>
        <v>1.0221297333823458</v>
      </c>
      <c r="P595" s="26">
        <f t="shared" si="167"/>
        <v>5.5302828653009657</v>
      </c>
      <c r="Q595" s="120">
        <f t="shared" si="176"/>
        <v>5.5300995580933741</v>
      </c>
      <c r="R595" s="4">
        <f t="shared" si="177"/>
        <v>20.080130326653364</v>
      </c>
      <c r="S595" s="50">
        <f t="shared" si="168"/>
        <v>8.2395499999999977</v>
      </c>
      <c r="T595" s="17"/>
      <c r="U595" s="18"/>
      <c r="V595" s="18"/>
      <c r="W595" s="18"/>
      <c r="X595" s="9"/>
      <c r="Y595" s="9"/>
      <c r="Z595" s="9"/>
      <c r="AA595" s="19"/>
      <c r="AB595" s="20"/>
    </row>
    <row r="596" spans="1:28" s="15" customFormat="1" x14ac:dyDescent="0.2">
      <c r="A596" s="1">
        <v>266</v>
      </c>
      <c r="B596" s="49" t="s">
        <v>31</v>
      </c>
      <c r="C596" s="22" t="s">
        <v>36</v>
      </c>
      <c r="D596" s="22" t="s">
        <v>37</v>
      </c>
      <c r="E596" s="23">
        <v>43055</v>
      </c>
      <c r="F596" s="22">
        <v>24</v>
      </c>
      <c r="G596" s="22">
        <v>33</v>
      </c>
      <c r="H596" s="22">
        <v>17.514500000000002</v>
      </c>
      <c r="I596" s="24">
        <v>4.7306999999999997</v>
      </c>
      <c r="J596" s="24">
        <f t="shared" si="170"/>
        <v>8.0499999999999794E-2</v>
      </c>
      <c r="K596" s="25">
        <f t="shared" si="171"/>
        <v>997.32661753089724</v>
      </c>
      <c r="L596" s="25">
        <f t="shared" si="172"/>
        <v>0.76074425760000008</v>
      </c>
      <c r="M596" s="25">
        <f t="shared" si="173"/>
        <v>-4.2225696E-3</v>
      </c>
      <c r="N596" s="25">
        <f t="shared" si="174"/>
        <v>1022.1568425770105</v>
      </c>
      <c r="O596" s="121">
        <f t="shared" si="175"/>
        <v>1.0221297333823458</v>
      </c>
      <c r="P596" s="26">
        <f t="shared" si="167"/>
        <v>10.643224096204092</v>
      </c>
      <c r="Q596" s="120">
        <f t="shared" si="176"/>
        <v>10.642871315028813</v>
      </c>
      <c r="R596" s="4">
        <f t="shared" si="177"/>
        <v>20.080130326653364</v>
      </c>
      <c r="S596" s="50">
        <f t="shared" si="168"/>
        <v>20.738849999999996</v>
      </c>
      <c r="T596" s="17"/>
      <c r="U596" s="18"/>
      <c r="V596" s="18"/>
      <c r="W596" s="18"/>
      <c r="X596" s="9"/>
      <c r="Y596" s="9"/>
      <c r="Z596" s="9"/>
      <c r="AA596" s="19"/>
      <c r="AB596" s="20"/>
    </row>
    <row r="597" spans="1:28" s="15" customFormat="1" x14ac:dyDescent="0.2">
      <c r="A597" s="1">
        <v>272</v>
      </c>
      <c r="B597" s="49" t="s">
        <v>31</v>
      </c>
      <c r="C597" s="22" t="s">
        <v>36</v>
      </c>
      <c r="D597" s="22" t="s">
        <v>37</v>
      </c>
      <c r="E597" s="23">
        <v>43055</v>
      </c>
      <c r="F597" s="22">
        <v>24</v>
      </c>
      <c r="G597" s="22">
        <v>33</v>
      </c>
      <c r="H597" s="22">
        <v>17.514500000000002</v>
      </c>
      <c r="I597" s="24">
        <v>2.2637999999999998</v>
      </c>
      <c r="J597" s="24">
        <f t="shared" si="170"/>
        <v>4.269999999999996E-2</v>
      </c>
      <c r="K597" s="25">
        <f t="shared" si="171"/>
        <v>997.32661753089724</v>
      </c>
      <c r="L597" s="25">
        <f t="shared" si="172"/>
        <v>0.76074425760000008</v>
      </c>
      <c r="M597" s="25">
        <f t="shared" si="173"/>
        <v>-4.2225696E-3</v>
      </c>
      <c r="N597" s="25">
        <f t="shared" si="174"/>
        <v>1022.1568425770105</v>
      </c>
      <c r="O597" s="121">
        <f t="shared" si="175"/>
        <v>1.0221297333823458</v>
      </c>
      <c r="P597" s="26">
        <f t="shared" si="167"/>
        <v>5.0931428137457084</v>
      </c>
      <c r="Q597" s="120">
        <f t="shared" si="176"/>
        <v>5.0929739960179727</v>
      </c>
      <c r="R597" s="4">
        <f t="shared" si="177"/>
        <v>20.080130326653364</v>
      </c>
      <c r="S597" s="50">
        <f t="shared" si="168"/>
        <v>7.1708999999999987</v>
      </c>
      <c r="T597" s="17"/>
      <c r="U597" s="18"/>
      <c r="V597" s="18"/>
      <c r="W597" s="18"/>
      <c r="X597" s="9"/>
      <c r="Y597" s="9"/>
      <c r="Z597" s="9"/>
      <c r="AA597" s="19"/>
      <c r="AB597" s="20"/>
    </row>
    <row r="598" spans="1:28" s="15" customFormat="1" x14ac:dyDescent="0.2">
      <c r="A598" s="1">
        <v>104</v>
      </c>
      <c r="B598" s="49" t="s">
        <v>32</v>
      </c>
      <c r="C598" s="22" t="s">
        <v>36</v>
      </c>
      <c r="D598" s="22" t="s">
        <v>37</v>
      </c>
      <c r="E598" s="23">
        <v>43055</v>
      </c>
      <c r="F598" s="22">
        <v>24</v>
      </c>
      <c r="G598" s="22">
        <v>33</v>
      </c>
      <c r="H598" s="22">
        <v>17.514500000000002</v>
      </c>
      <c r="I598" s="24">
        <v>3.4066999999999998</v>
      </c>
      <c r="J598" s="24">
        <f t="shared" si="170"/>
        <v>5.1499999999999879E-2</v>
      </c>
      <c r="K598" s="25">
        <f t="shared" si="171"/>
        <v>997.32661753089724</v>
      </c>
      <c r="L598" s="25">
        <f t="shared" si="172"/>
        <v>0.76074425760000008</v>
      </c>
      <c r="M598" s="25">
        <f t="shared" si="173"/>
        <v>-4.2225696E-3</v>
      </c>
      <c r="N598" s="25">
        <f t="shared" si="174"/>
        <v>1022.1568425770105</v>
      </c>
      <c r="O598" s="121">
        <f t="shared" si="175"/>
        <v>1.0221297333823458</v>
      </c>
      <c r="P598" s="26">
        <f t="shared" si="167"/>
        <v>7.6644622420653352</v>
      </c>
      <c r="Q598" s="120">
        <f t="shared" si="176"/>
        <v>7.6642081951737913</v>
      </c>
      <c r="R598" s="4">
        <f t="shared" si="177"/>
        <v>20.080130326653364</v>
      </c>
      <c r="S598" s="50">
        <f t="shared" si="168"/>
        <v>13.456849999999999</v>
      </c>
      <c r="T598" s="17"/>
      <c r="U598" s="18"/>
      <c r="V598" s="18"/>
      <c r="W598" s="18"/>
      <c r="X598" s="9"/>
      <c r="Y598" s="9"/>
      <c r="Z598" s="9"/>
      <c r="AA598" s="19"/>
      <c r="AB598" s="20"/>
    </row>
    <row r="599" spans="1:28" s="15" customFormat="1" x14ac:dyDescent="0.2">
      <c r="A599" s="1">
        <v>110</v>
      </c>
      <c r="B599" s="49" t="s">
        <v>32</v>
      </c>
      <c r="C599" s="22" t="s">
        <v>36</v>
      </c>
      <c r="D599" s="22" t="s">
        <v>37</v>
      </c>
      <c r="E599" s="23">
        <v>43055</v>
      </c>
      <c r="F599" s="22">
        <v>24</v>
      </c>
      <c r="G599" s="22">
        <v>33</v>
      </c>
      <c r="H599" s="22">
        <v>17.514500000000002</v>
      </c>
      <c r="I599" s="24">
        <v>4.5732999999999997</v>
      </c>
      <c r="J599" s="24">
        <f t="shared" si="170"/>
        <v>9.9899999999999878E-2</v>
      </c>
      <c r="K599" s="25">
        <f t="shared" si="171"/>
        <v>997.32661753089724</v>
      </c>
      <c r="L599" s="25">
        <f t="shared" si="172"/>
        <v>0.76074425760000008</v>
      </c>
      <c r="M599" s="25">
        <f t="shared" si="173"/>
        <v>-4.2225696E-3</v>
      </c>
      <c r="N599" s="25">
        <f t="shared" si="174"/>
        <v>1022.1568425770105</v>
      </c>
      <c r="O599" s="121">
        <f t="shared" si="175"/>
        <v>1.0221297333823458</v>
      </c>
      <c r="P599" s="26">
        <f t="shared" si="167"/>
        <v>10.289102407502098</v>
      </c>
      <c r="Q599" s="120">
        <f t="shared" si="176"/>
        <v>10.288761364073238</v>
      </c>
      <c r="R599" s="4">
        <f t="shared" si="177"/>
        <v>20.080130326653364</v>
      </c>
      <c r="S599" s="50">
        <f t="shared" si="168"/>
        <v>19.873149999999995</v>
      </c>
      <c r="T599" s="17"/>
      <c r="U599" s="18"/>
      <c r="V599" s="18"/>
      <c r="W599" s="18"/>
      <c r="X599" s="9"/>
      <c r="Y599" s="9"/>
      <c r="Z599" s="9"/>
      <c r="AA599" s="19"/>
      <c r="AB599" s="20"/>
    </row>
    <row r="600" spans="1:28" s="15" customFormat="1" x14ac:dyDescent="0.2">
      <c r="A600" s="1">
        <v>233</v>
      </c>
      <c r="B600" s="49" t="s">
        <v>33</v>
      </c>
      <c r="C600" s="22" t="s">
        <v>36</v>
      </c>
      <c r="D600" s="22" t="s">
        <v>37</v>
      </c>
      <c r="E600" s="23">
        <v>43055</v>
      </c>
      <c r="F600" s="22">
        <v>24</v>
      </c>
      <c r="G600" s="22">
        <v>33</v>
      </c>
      <c r="H600" s="22">
        <v>17.514500000000002</v>
      </c>
      <c r="I600" s="24">
        <v>4.4626999999999999</v>
      </c>
      <c r="J600" s="24">
        <f t="shared" si="170"/>
        <v>8.230000000000004E-2</v>
      </c>
      <c r="K600" s="25">
        <f t="shared" si="171"/>
        <v>997.32661753089724</v>
      </c>
      <c r="L600" s="25">
        <f t="shared" si="172"/>
        <v>0.76074425760000008</v>
      </c>
      <c r="M600" s="25">
        <f t="shared" si="173"/>
        <v>-4.2225696E-3</v>
      </c>
      <c r="N600" s="25">
        <f t="shared" si="174"/>
        <v>1022.1568425770105</v>
      </c>
      <c r="O600" s="121">
        <f t="shared" si="175"/>
        <v>1.0221297333823458</v>
      </c>
      <c r="P600" s="26">
        <f t="shared" ref="P600:P663" si="178">I600*(1/     (1-   (0.001*N600/1.84)))</f>
        <v>10.040272300955461</v>
      </c>
      <c r="Q600" s="120">
        <f t="shared" si="176"/>
        <v>10.03993950526964</v>
      </c>
      <c r="R600" s="4">
        <f t="shared" si="177"/>
        <v>20.080130326653364</v>
      </c>
      <c r="S600" s="50">
        <f t="shared" ref="S600:S663" si="179">-5.28+5.5*I600</f>
        <v>19.264849999999999</v>
      </c>
      <c r="T600" s="17"/>
      <c r="U600" s="18"/>
      <c r="V600" s="18"/>
      <c r="W600" s="18"/>
      <c r="X600" s="9"/>
      <c r="Y600" s="9"/>
      <c r="Z600" s="9"/>
      <c r="AA600" s="19"/>
      <c r="AB600" s="20"/>
    </row>
    <row r="601" spans="1:28" s="15" customFormat="1" x14ac:dyDescent="0.2">
      <c r="A601" s="1">
        <v>235</v>
      </c>
      <c r="B601" s="64" t="s">
        <v>33</v>
      </c>
      <c r="C601" s="65" t="s">
        <v>36</v>
      </c>
      <c r="D601" s="65" t="s">
        <v>37</v>
      </c>
      <c r="E601" s="66">
        <v>43055</v>
      </c>
      <c r="F601" s="65">
        <v>23.9</v>
      </c>
      <c r="G601" s="65">
        <v>33.1</v>
      </c>
      <c r="H601" s="65">
        <v>17.520099999999999</v>
      </c>
      <c r="I601" s="67">
        <v>2.7509999999999999</v>
      </c>
      <c r="J601" s="67">
        <f t="shared" si="170"/>
        <v>6.4799999999999969E-2</v>
      </c>
      <c r="K601" s="68">
        <f t="shared" si="171"/>
        <v>997.35123703333397</v>
      </c>
      <c r="L601" s="68">
        <f t="shared" si="172"/>
        <v>0.76089952447632669</v>
      </c>
      <c r="M601" s="68">
        <f t="shared" si="173"/>
        <v>-4.2248710660000004E-3</v>
      </c>
      <c r="N601" s="68">
        <f t="shared" si="174"/>
        <v>1022.2617898419542</v>
      </c>
      <c r="O601" s="121">
        <f t="shared" si="175"/>
        <v>1.0222346727004499</v>
      </c>
      <c r="P601" s="69">
        <f t="shared" si="178"/>
        <v>6.1900495013210746</v>
      </c>
      <c r="Q601" s="120">
        <f t="shared" si="176"/>
        <v>6.1898442389522241</v>
      </c>
      <c r="R601" s="4">
        <f t="shared" si="177"/>
        <v>20.086852756378395</v>
      </c>
      <c r="S601" s="70">
        <f t="shared" si="179"/>
        <v>9.8505000000000003</v>
      </c>
      <c r="T601" s="17"/>
      <c r="U601" s="18"/>
      <c r="V601" s="18"/>
      <c r="W601" s="18"/>
      <c r="X601" s="9"/>
      <c r="Y601" s="9"/>
      <c r="Z601" s="9"/>
      <c r="AA601" s="19"/>
      <c r="AB601" s="20"/>
    </row>
    <row r="602" spans="1:28" s="15" customFormat="1" x14ac:dyDescent="0.2">
      <c r="A602" s="21">
        <v>176</v>
      </c>
      <c r="B602" s="22" t="s">
        <v>26</v>
      </c>
      <c r="C602" s="22" t="s">
        <v>27</v>
      </c>
      <c r="D602" s="22" t="s">
        <v>28</v>
      </c>
      <c r="E602" s="23">
        <v>43082</v>
      </c>
      <c r="F602" s="22">
        <v>22</v>
      </c>
      <c r="G602" s="22">
        <v>33.700000000000003</v>
      </c>
      <c r="H602" s="22">
        <v>17.513300000000001</v>
      </c>
      <c r="I602" s="24">
        <v>1.8411999999999999</v>
      </c>
      <c r="J602" s="71">
        <v>2.0261</v>
      </c>
      <c r="K602" s="25">
        <f t="shared" si="171"/>
        <v>997.80032031723852</v>
      </c>
      <c r="L602" s="25">
        <f t="shared" si="172"/>
        <v>0.76398747492000008</v>
      </c>
      <c r="M602" s="25">
        <f t="shared" si="173"/>
        <v>-4.2748864000000004E-3</v>
      </c>
      <c r="N602" s="25">
        <f t="shared" si="174"/>
        <v>1023.2590813679438</v>
      </c>
      <c r="O602" s="121">
        <f t="shared" si="175"/>
        <v>1.0232318267751654</v>
      </c>
      <c r="P602" s="26">
        <f t="shared" si="178"/>
        <v>4.1479591908706803</v>
      </c>
      <c r="Q602" s="120">
        <f t="shared" si="176"/>
        <v>4.1478207783537453</v>
      </c>
      <c r="R602" s="4">
        <f t="shared" si="177"/>
        <v>20.081926738290139</v>
      </c>
      <c r="S602" s="27">
        <f t="shared" si="179"/>
        <v>4.8465999999999996</v>
      </c>
      <c r="T602" s="28">
        <f t="shared" ref="T602:T633" si="180">E602-E482</f>
        <v>27</v>
      </c>
      <c r="U602" s="29">
        <f t="shared" ref="U602:U633" si="181">I602-I482</f>
        <v>9.5499999999999918E-2</v>
      </c>
      <c r="V602" s="29">
        <f t="shared" ref="V602:V633" si="182">(U602/I482)*100</f>
        <v>5.4705848656699274</v>
      </c>
      <c r="W602" s="29">
        <f t="shared" ref="W602:W633" si="183">(U602/T602)/I482*1000</f>
        <v>2.0261425428407138</v>
      </c>
      <c r="X602" s="30">
        <f t="shared" ref="X602:X633" si="184">P602-P482</f>
        <v>0.2214438116624815</v>
      </c>
      <c r="Y602" s="30">
        <f t="shared" ref="Y602:Y633" si="185">(X602/P482)*100</f>
        <v>5.6397031534647075</v>
      </c>
      <c r="Z602" s="30">
        <f t="shared" ref="Z602:Z633" si="186">1000*(X602/T602)/P482</f>
        <v>2.0887789457276695</v>
      </c>
      <c r="AA602" s="31">
        <f t="shared" ref="AA602:AA633" si="187">1000*(X602/T602)/S482</f>
        <v>1.8979306592074197</v>
      </c>
      <c r="AB602" s="32">
        <f t="shared" ref="AB602:AB633" si="188">Z602-W602</f>
        <v>6.2636402886955711E-2</v>
      </c>
    </row>
    <row r="603" spans="1:28" s="15" customFormat="1" x14ac:dyDescent="0.2">
      <c r="A603" s="21">
        <v>182</v>
      </c>
      <c r="B603" s="22" t="s">
        <v>26</v>
      </c>
      <c r="C603" s="22" t="s">
        <v>27</v>
      </c>
      <c r="D603" s="22" t="s">
        <v>28</v>
      </c>
      <c r="E603" s="23">
        <v>43082</v>
      </c>
      <c r="F603" s="22">
        <v>22</v>
      </c>
      <c r="G603" s="22">
        <v>33.700000000000003</v>
      </c>
      <c r="H603" s="22">
        <v>17.513300000000001</v>
      </c>
      <c r="I603" s="24">
        <v>3.7324000000000002</v>
      </c>
      <c r="J603" s="71">
        <v>4.0316000000000001</v>
      </c>
      <c r="K603" s="25">
        <f t="shared" si="171"/>
        <v>997.80032031723852</v>
      </c>
      <c r="L603" s="25">
        <f t="shared" si="172"/>
        <v>0.76398747492000008</v>
      </c>
      <c r="M603" s="25">
        <f t="shared" si="173"/>
        <v>-4.2748864000000004E-3</v>
      </c>
      <c r="N603" s="25">
        <f t="shared" si="174"/>
        <v>1023.2590813679438</v>
      </c>
      <c r="O603" s="121">
        <f t="shared" si="175"/>
        <v>1.0232318267751654</v>
      </c>
      <c r="P603" s="26">
        <f t="shared" si="178"/>
        <v>8.4085612013935087</v>
      </c>
      <c r="Q603" s="120">
        <f t="shared" si="176"/>
        <v>8.408280617601303</v>
      </c>
      <c r="R603" s="4">
        <f t="shared" si="177"/>
        <v>20.081926738290139</v>
      </c>
      <c r="S603" s="27">
        <f t="shared" si="179"/>
        <v>15.248200000000001</v>
      </c>
      <c r="T603" s="28">
        <f t="shared" si="180"/>
        <v>27</v>
      </c>
      <c r="U603" s="29">
        <f t="shared" si="181"/>
        <v>0.36640000000000006</v>
      </c>
      <c r="V603" s="29">
        <f t="shared" si="182"/>
        <v>10.885323826500299</v>
      </c>
      <c r="W603" s="29">
        <f t="shared" si="183"/>
        <v>4.0316014172223333</v>
      </c>
      <c r="X603" s="30">
        <f t="shared" si="184"/>
        <v>0.83758636813762433</v>
      </c>
      <c r="Y603" s="30">
        <f t="shared" si="185"/>
        <v>11.063124453385903</v>
      </c>
      <c r="Z603" s="30">
        <f t="shared" si="186"/>
        <v>4.0974535012540381</v>
      </c>
      <c r="AA603" s="31">
        <f t="shared" si="187"/>
        <v>2.3442694278266853</v>
      </c>
      <c r="AB603" s="32">
        <f t="shared" si="188"/>
        <v>6.5852084031704727E-2</v>
      </c>
    </row>
    <row r="604" spans="1:28" s="15" customFormat="1" x14ac:dyDescent="0.2">
      <c r="A604" s="21">
        <v>189</v>
      </c>
      <c r="B604" s="22" t="s">
        <v>26</v>
      </c>
      <c r="C604" s="22" t="s">
        <v>27</v>
      </c>
      <c r="D604" s="22" t="s">
        <v>28</v>
      </c>
      <c r="E604" s="23">
        <v>43082</v>
      </c>
      <c r="F604" s="22">
        <v>22</v>
      </c>
      <c r="G604" s="22">
        <v>33.700000000000003</v>
      </c>
      <c r="H604" s="22">
        <v>17.513300000000001</v>
      </c>
      <c r="I604" s="24">
        <v>3.5377000000000001</v>
      </c>
      <c r="J604" s="71">
        <v>3.5710000000000002</v>
      </c>
      <c r="K604" s="25">
        <f t="shared" si="171"/>
        <v>997.80032031723852</v>
      </c>
      <c r="L604" s="25">
        <f t="shared" si="172"/>
        <v>0.76398747492000008</v>
      </c>
      <c r="M604" s="25">
        <f t="shared" si="173"/>
        <v>-4.2748864000000004E-3</v>
      </c>
      <c r="N604" s="25">
        <f t="shared" si="174"/>
        <v>1023.2590813679438</v>
      </c>
      <c r="O604" s="121">
        <f t="shared" si="175"/>
        <v>1.0232318267751654</v>
      </c>
      <c r="P604" s="26">
        <f t="shared" si="178"/>
        <v>7.9699300616680464</v>
      </c>
      <c r="Q604" s="120">
        <f t="shared" si="176"/>
        <v>7.9696641144807971</v>
      </c>
      <c r="R604" s="4">
        <f t="shared" si="177"/>
        <v>20.081926738290139</v>
      </c>
      <c r="S604" s="27">
        <f t="shared" si="179"/>
        <v>14.177350000000001</v>
      </c>
      <c r="T604" s="28">
        <f t="shared" si="180"/>
        <v>27</v>
      </c>
      <c r="U604" s="29">
        <f t="shared" si="181"/>
        <v>0.31110000000000015</v>
      </c>
      <c r="V604" s="29">
        <f t="shared" si="182"/>
        <v>9.6417281348788251</v>
      </c>
      <c r="W604" s="29">
        <f t="shared" si="183"/>
        <v>3.5710104203254907</v>
      </c>
      <c r="X604" s="30">
        <f t="shared" si="184"/>
        <v>0.71250065079952751</v>
      </c>
      <c r="Y604" s="30">
        <f t="shared" si="185"/>
        <v>9.8175347008199196</v>
      </c>
      <c r="Z604" s="30">
        <f t="shared" si="186"/>
        <v>3.6361239632666371</v>
      </c>
      <c r="AA604" s="31">
        <f t="shared" si="187"/>
        <v>2.1168199860885024</v>
      </c>
      <c r="AB604" s="32">
        <f t="shared" si="188"/>
        <v>6.5113542941146463E-2</v>
      </c>
    </row>
    <row r="605" spans="1:28" s="15" customFormat="1" x14ac:dyDescent="0.2">
      <c r="A605" s="21">
        <v>281</v>
      </c>
      <c r="B605" s="22" t="s">
        <v>26</v>
      </c>
      <c r="C605" s="22" t="s">
        <v>27</v>
      </c>
      <c r="D605" s="22" t="s">
        <v>28</v>
      </c>
      <c r="E605" s="23">
        <v>43082</v>
      </c>
      <c r="F605" s="22">
        <v>22</v>
      </c>
      <c r="G605" s="22">
        <v>33.700000000000003</v>
      </c>
      <c r="H605" s="22">
        <v>17.513300000000001</v>
      </c>
      <c r="I605" s="24">
        <v>3.4567999999999999</v>
      </c>
      <c r="J605" s="71">
        <v>3.4594</v>
      </c>
      <c r="K605" s="25">
        <f t="shared" si="171"/>
        <v>997.80032031723852</v>
      </c>
      <c r="L605" s="25">
        <f t="shared" si="172"/>
        <v>0.76398747492000008</v>
      </c>
      <c r="M605" s="25">
        <f t="shared" si="173"/>
        <v>-4.2748864000000004E-3</v>
      </c>
      <c r="N605" s="25">
        <f t="shared" si="174"/>
        <v>1023.2590813679438</v>
      </c>
      <c r="O605" s="121">
        <f t="shared" si="175"/>
        <v>1.0232318267751654</v>
      </c>
      <c r="P605" s="26">
        <f t="shared" si="178"/>
        <v>7.7876739794708714</v>
      </c>
      <c r="Q605" s="120">
        <f t="shared" si="176"/>
        <v>7.7874141139546085</v>
      </c>
      <c r="R605" s="4">
        <f t="shared" si="177"/>
        <v>20.081926738290139</v>
      </c>
      <c r="S605" s="27">
        <f t="shared" si="179"/>
        <v>13.732399999999998</v>
      </c>
      <c r="T605" s="28">
        <f t="shared" si="180"/>
        <v>27</v>
      </c>
      <c r="U605" s="29">
        <f t="shared" si="181"/>
        <v>0.29529999999999967</v>
      </c>
      <c r="V605" s="29">
        <f t="shared" si="182"/>
        <v>9.3405029258263372</v>
      </c>
      <c r="W605" s="29">
        <f t="shared" si="183"/>
        <v>3.4594455280838288</v>
      </c>
      <c r="X605" s="30">
        <f t="shared" si="184"/>
        <v>0.67667073070721173</v>
      </c>
      <c r="Y605" s="30">
        <f t="shared" si="185"/>
        <v>9.5158264879833911</v>
      </c>
      <c r="Z605" s="30">
        <f t="shared" si="186"/>
        <v>3.5243801807345889</v>
      </c>
      <c r="AA605" s="31">
        <f t="shared" si="187"/>
        <v>2.0698184225698939</v>
      </c>
      <c r="AB605" s="32">
        <f t="shared" si="188"/>
        <v>6.493465265076015E-2</v>
      </c>
    </row>
    <row r="606" spans="1:28" s="15" customFormat="1" x14ac:dyDescent="0.2">
      <c r="A606" s="21">
        <v>287</v>
      </c>
      <c r="B606" s="22" t="s">
        <v>26</v>
      </c>
      <c r="C606" s="22" t="s">
        <v>27</v>
      </c>
      <c r="D606" s="22" t="s">
        <v>28</v>
      </c>
      <c r="E606" s="23">
        <v>43082</v>
      </c>
      <c r="F606" s="22">
        <v>22</v>
      </c>
      <c r="G606" s="22">
        <v>33.700000000000003</v>
      </c>
      <c r="H606" s="22">
        <v>17.513300000000001</v>
      </c>
      <c r="I606" s="24">
        <v>2.3548</v>
      </c>
      <c r="J606" s="71">
        <v>2.8161999999999998</v>
      </c>
      <c r="K606" s="25">
        <f t="shared" si="171"/>
        <v>997.80032031723852</v>
      </c>
      <c r="L606" s="25">
        <f t="shared" si="172"/>
        <v>0.76398747492000008</v>
      </c>
      <c r="M606" s="25">
        <f t="shared" si="173"/>
        <v>-4.2748864000000004E-3</v>
      </c>
      <c r="N606" s="25">
        <f t="shared" si="174"/>
        <v>1023.2590813679438</v>
      </c>
      <c r="O606" s="121">
        <f t="shared" si="175"/>
        <v>1.0232318267751654</v>
      </c>
      <c r="P606" s="26">
        <f t="shared" si="178"/>
        <v>5.3050262343375403</v>
      </c>
      <c r="Q606" s="120">
        <f t="shared" si="176"/>
        <v>5.304849211854985</v>
      </c>
      <c r="R606" s="4">
        <f t="shared" si="177"/>
        <v>20.081926738290139</v>
      </c>
      <c r="S606" s="27">
        <f t="shared" si="179"/>
        <v>7.6713999999999993</v>
      </c>
      <c r="T606" s="28">
        <f t="shared" si="180"/>
        <v>27</v>
      </c>
      <c r="U606" s="29">
        <f t="shared" si="181"/>
        <v>0.16639999999999988</v>
      </c>
      <c r="V606" s="29">
        <f t="shared" si="182"/>
        <v>7.6037287515993368</v>
      </c>
      <c r="W606" s="29">
        <f t="shared" si="183"/>
        <v>2.8161958339256801</v>
      </c>
      <c r="X606" s="30">
        <f t="shared" si="184"/>
        <v>0.38276796782025624</v>
      </c>
      <c r="Y606" s="30">
        <f t="shared" si="185"/>
        <v>7.7762674588605352</v>
      </c>
      <c r="Z606" s="30">
        <f t="shared" si="186"/>
        <v>2.880099058837235</v>
      </c>
      <c r="AA606" s="31">
        <f t="shared" si="187"/>
        <v>2.0983084279254949</v>
      </c>
      <c r="AB606" s="32">
        <f t="shared" si="188"/>
        <v>6.3903224911554979E-2</v>
      </c>
    </row>
    <row r="607" spans="1:28" s="15" customFormat="1" x14ac:dyDescent="0.2">
      <c r="A607" s="21">
        <v>116</v>
      </c>
      <c r="B607" s="22" t="s">
        <v>29</v>
      </c>
      <c r="C607" s="22" t="s">
        <v>27</v>
      </c>
      <c r="D607" s="22" t="s">
        <v>28</v>
      </c>
      <c r="E607" s="23">
        <v>43082</v>
      </c>
      <c r="F607" s="22">
        <v>22</v>
      </c>
      <c r="G607" s="22">
        <v>33.700000000000003</v>
      </c>
      <c r="H607" s="22">
        <v>17.513300000000001</v>
      </c>
      <c r="I607" s="24">
        <v>4.694</v>
      </c>
      <c r="J607" s="71">
        <v>4.0354999999999999</v>
      </c>
      <c r="K607" s="25">
        <f t="shared" si="171"/>
        <v>997.80032031723852</v>
      </c>
      <c r="L607" s="25">
        <f t="shared" si="172"/>
        <v>0.76398747492000008</v>
      </c>
      <c r="M607" s="25">
        <f t="shared" si="173"/>
        <v>-4.2748864000000004E-3</v>
      </c>
      <c r="N607" s="25">
        <f t="shared" si="174"/>
        <v>1023.2590813679438</v>
      </c>
      <c r="O607" s="121">
        <f t="shared" si="175"/>
        <v>1.0232318267751654</v>
      </c>
      <c r="P607" s="26">
        <f t="shared" si="178"/>
        <v>10.57490790894361</v>
      </c>
      <c r="Q607" s="120">
        <f t="shared" si="176"/>
        <v>10.574555036711102</v>
      </c>
      <c r="R607" s="4">
        <f t="shared" si="177"/>
        <v>20.081926738290139</v>
      </c>
      <c r="S607" s="27">
        <f t="shared" si="179"/>
        <v>20.536999999999999</v>
      </c>
      <c r="T607" s="28">
        <f t="shared" si="180"/>
        <v>27</v>
      </c>
      <c r="U607" s="29">
        <f t="shared" si="181"/>
        <v>0.46119999999999983</v>
      </c>
      <c r="V607" s="29">
        <f t="shared" si="182"/>
        <v>10.895860895860892</v>
      </c>
      <c r="W607" s="29">
        <f t="shared" si="183"/>
        <v>4.0355040355040339</v>
      </c>
      <c r="X607" s="30">
        <f t="shared" si="184"/>
        <v>1.0542833473852298</v>
      </c>
      <c r="Y607" s="30">
        <f t="shared" si="185"/>
        <v>11.073678418558076</v>
      </c>
      <c r="Z607" s="30">
        <f t="shared" si="186"/>
        <v>4.1013623772437313</v>
      </c>
      <c r="AA607" s="31">
        <f t="shared" si="187"/>
        <v>2.1692590933889324</v>
      </c>
      <c r="AB607" s="32">
        <f t="shared" si="188"/>
        <v>6.5858341739697401E-2</v>
      </c>
    </row>
    <row r="608" spans="1:28" s="15" customFormat="1" x14ac:dyDescent="0.2">
      <c r="A608" s="21">
        <v>122</v>
      </c>
      <c r="B608" s="22" t="s">
        <v>29</v>
      </c>
      <c r="C608" s="22" t="s">
        <v>27</v>
      </c>
      <c r="D608" s="22" t="s">
        <v>28</v>
      </c>
      <c r="E608" s="23">
        <v>43082</v>
      </c>
      <c r="F608" s="22">
        <v>22</v>
      </c>
      <c r="G608" s="22">
        <v>33.700000000000003</v>
      </c>
      <c r="H608" s="22">
        <v>17.513300000000001</v>
      </c>
      <c r="I608" s="24">
        <v>5.9450000000000003</v>
      </c>
      <c r="J608" s="71">
        <v>3.1655000000000002</v>
      </c>
      <c r="K608" s="25">
        <f t="shared" si="171"/>
        <v>997.80032031723852</v>
      </c>
      <c r="L608" s="25">
        <f t="shared" si="172"/>
        <v>0.76398747492000008</v>
      </c>
      <c r="M608" s="25">
        <f t="shared" si="173"/>
        <v>-4.2748864000000004E-3</v>
      </c>
      <c r="N608" s="25">
        <f t="shared" si="174"/>
        <v>1023.2590813679438</v>
      </c>
      <c r="O608" s="121">
        <f t="shared" si="175"/>
        <v>1.0232318267751654</v>
      </c>
      <c r="P608" s="26">
        <f t="shared" si="178"/>
        <v>13.393231256640341</v>
      </c>
      <c r="Q608" s="120">
        <f t="shared" si="176"/>
        <v>13.392784340274286</v>
      </c>
      <c r="R608" s="4">
        <f t="shared" si="177"/>
        <v>20.081926738290139</v>
      </c>
      <c r="S608" s="27">
        <f t="shared" si="179"/>
        <v>27.417500000000004</v>
      </c>
      <c r="T608" s="28">
        <f t="shared" si="180"/>
        <v>27</v>
      </c>
      <c r="U608" s="29">
        <f t="shared" si="181"/>
        <v>0.46810000000000063</v>
      </c>
      <c r="V608" s="29">
        <f t="shared" si="182"/>
        <v>8.5468056747430232</v>
      </c>
      <c r="W608" s="29">
        <f t="shared" si="183"/>
        <v>3.1654835832381569</v>
      </c>
      <c r="X608" s="30">
        <f t="shared" si="184"/>
        <v>1.0743150165158166</v>
      </c>
      <c r="Y608" s="30">
        <f t="shared" si="185"/>
        <v>8.7208565719167268</v>
      </c>
      <c r="Z608" s="30">
        <f t="shared" si="186"/>
        <v>3.2299468784876768</v>
      </c>
      <c r="AA608" s="31">
        <f t="shared" si="187"/>
        <v>1.6016393003303293</v>
      </c>
      <c r="AB608" s="32">
        <f t="shared" si="188"/>
        <v>6.4463295249519881E-2</v>
      </c>
    </row>
    <row r="609" spans="1:28" s="15" customFormat="1" x14ac:dyDescent="0.2">
      <c r="A609" s="21">
        <v>129</v>
      </c>
      <c r="B609" s="22" t="s">
        <v>29</v>
      </c>
      <c r="C609" s="22" t="s">
        <v>27</v>
      </c>
      <c r="D609" s="22" t="s">
        <v>28</v>
      </c>
      <c r="E609" s="23">
        <v>43082</v>
      </c>
      <c r="F609" s="22">
        <v>22</v>
      </c>
      <c r="G609" s="22">
        <v>33.700000000000003</v>
      </c>
      <c r="H609" s="22">
        <v>17.513300000000001</v>
      </c>
      <c r="I609" s="24">
        <v>5.7694999999999999</v>
      </c>
      <c r="J609" s="71">
        <v>3.0337000000000001</v>
      </c>
      <c r="K609" s="25">
        <f t="shared" si="171"/>
        <v>997.80032031723852</v>
      </c>
      <c r="L609" s="25">
        <f t="shared" si="172"/>
        <v>0.76398747492000008</v>
      </c>
      <c r="M609" s="25">
        <f t="shared" si="173"/>
        <v>-4.2748864000000004E-3</v>
      </c>
      <c r="N609" s="25">
        <f t="shared" si="174"/>
        <v>1023.2590813679438</v>
      </c>
      <c r="O609" s="121">
        <f t="shared" si="175"/>
        <v>1.0232318267751654</v>
      </c>
      <c r="P609" s="26">
        <f t="shared" si="178"/>
        <v>12.997854959661304</v>
      </c>
      <c r="Q609" s="120">
        <f t="shared" si="176"/>
        <v>12.997421236537004</v>
      </c>
      <c r="R609" s="4">
        <f t="shared" si="177"/>
        <v>20.081926738290139</v>
      </c>
      <c r="S609" s="27">
        <f t="shared" si="179"/>
        <v>26.452249999999999</v>
      </c>
      <c r="T609" s="28">
        <f t="shared" si="180"/>
        <v>27</v>
      </c>
      <c r="U609" s="29">
        <f t="shared" si="181"/>
        <v>0.43679999999999986</v>
      </c>
      <c r="V609" s="29">
        <f t="shared" si="182"/>
        <v>8.1909726780055099</v>
      </c>
      <c r="W609" s="29">
        <f t="shared" si="183"/>
        <v>3.0336935844464858</v>
      </c>
      <c r="X609" s="30">
        <f t="shared" si="184"/>
        <v>1.0032805409733498</v>
      </c>
      <c r="Y609" s="30">
        <f t="shared" si="185"/>
        <v>8.3644530097725251</v>
      </c>
      <c r="Z609" s="30">
        <f t="shared" si="186"/>
        <v>3.0979455591750096</v>
      </c>
      <c r="AA609" s="31">
        <f t="shared" si="187"/>
        <v>1.5450632147214438</v>
      </c>
      <c r="AB609" s="32">
        <f t="shared" si="188"/>
        <v>6.4251974728523731E-2</v>
      </c>
    </row>
    <row r="610" spans="1:28" s="15" customFormat="1" x14ac:dyDescent="0.2">
      <c r="A610" s="21">
        <v>220</v>
      </c>
      <c r="B610" s="22" t="s">
        <v>29</v>
      </c>
      <c r="C610" s="22" t="s">
        <v>27</v>
      </c>
      <c r="D610" s="22" t="s">
        <v>28</v>
      </c>
      <c r="E610" s="23">
        <v>43082</v>
      </c>
      <c r="F610" s="22">
        <v>22</v>
      </c>
      <c r="G610" s="22">
        <v>33.700000000000003</v>
      </c>
      <c r="H610" s="22">
        <v>17.513300000000001</v>
      </c>
      <c r="I610" s="24">
        <v>3.7679999999999998</v>
      </c>
      <c r="J610" s="71">
        <v>4.1577000000000002</v>
      </c>
      <c r="K610" s="25">
        <f t="shared" si="171"/>
        <v>997.80032031723852</v>
      </c>
      <c r="L610" s="25">
        <f t="shared" si="172"/>
        <v>0.76398747492000008</v>
      </c>
      <c r="M610" s="25">
        <f t="shared" si="173"/>
        <v>-4.2748864000000004E-3</v>
      </c>
      <c r="N610" s="25">
        <f t="shared" si="174"/>
        <v>1023.2590813679438</v>
      </c>
      <c r="O610" s="121">
        <f t="shared" si="175"/>
        <v>1.0232318267751654</v>
      </c>
      <c r="P610" s="26">
        <f t="shared" si="178"/>
        <v>8.4887628889858373</v>
      </c>
      <c r="Q610" s="120">
        <f t="shared" si="176"/>
        <v>8.4884796289576965</v>
      </c>
      <c r="R610" s="4">
        <f t="shared" si="177"/>
        <v>20.081926738290139</v>
      </c>
      <c r="S610" s="27">
        <f t="shared" si="179"/>
        <v>15.443999999999999</v>
      </c>
      <c r="T610" s="28">
        <f t="shared" si="180"/>
        <v>27</v>
      </c>
      <c r="U610" s="29">
        <f t="shared" si="181"/>
        <v>0.38029999999999964</v>
      </c>
      <c r="V610" s="29">
        <f t="shared" si="182"/>
        <v>11.225905481595172</v>
      </c>
      <c r="W610" s="29">
        <f t="shared" si="183"/>
        <v>4.1577427709611738</v>
      </c>
      <c r="X610" s="30">
        <f t="shared" si="184"/>
        <v>0.86897933502833258</v>
      </c>
      <c r="Y610" s="30">
        <f t="shared" si="185"/>
        <v>11.404252218909928</v>
      </c>
      <c r="Z610" s="30">
        <f t="shared" si="186"/>
        <v>4.2237971181147884</v>
      </c>
      <c r="AA610" s="31">
        <f t="shared" si="187"/>
        <v>2.4103936622290583</v>
      </c>
      <c r="AB610" s="32">
        <f t="shared" si="188"/>
        <v>6.6054347153614579E-2</v>
      </c>
    </row>
    <row r="611" spans="1:28" s="15" customFormat="1" x14ac:dyDescent="0.2">
      <c r="A611" s="21">
        <v>226</v>
      </c>
      <c r="B611" s="22" t="s">
        <v>29</v>
      </c>
      <c r="C611" s="22" t="s">
        <v>27</v>
      </c>
      <c r="D611" s="22" t="s">
        <v>28</v>
      </c>
      <c r="E611" s="23">
        <v>43082</v>
      </c>
      <c r="F611" s="22">
        <v>22</v>
      </c>
      <c r="G611" s="22">
        <v>33.700000000000003</v>
      </c>
      <c r="H611" s="22">
        <v>17.513300000000001</v>
      </c>
      <c r="I611" s="24">
        <v>3.6705000000000001</v>
      </c>
      <c r="J611" s="71">
        <v>3.2225000000000001</v>
      </c>
      <c r="K611" s="25">
        <f t="shared" si="171"/>
        <v>997.80032031723852</v>
      </c>
      <c r="L611" s="25">
        <f t="shared" si="172"/>
        <v>0.76398747492000008</v>
      </c>
      <c r="M611" s="25">
        <f t="shared" si="173"/>
        <v>-4.2748864000000004E-3</v>
      </c>
      <c r="N611" s="25">
        <f t="shared" si="174"/>
        <v>1023.2590813679438</v>
      </c>
      <c r="O611" s="121">
        <f t="shared" si="175"/>
        <v>1.0232318267751654</v>
      </c>
      <c r="P611" s="26">
        <f t="shared" si="178"/>
        <v>8.2691093906641502</v>
      </c>
      <c r="Q611" s="120">
        <f t="shared" si="176"/>
        <v>8.2688334602147631</v>
      </c>
      <c r="R611" s="4">
        <f t="shared" si="177"/>
        <v>20.081926738290139</v>
      </c>
      <c r="S611" s="27">
        <f t="shared" si="179"/>
        <v>14.90775</v>
      </c>
      <c r="T611" s="28">
        <f t="shared" si="180"/>
        <v>27</v>
      </c>
      <c r="U611" s="29">
        <f t="shared" si="181"/>
        <v>0.29380000000000006</v>
      </c>
      <c r="V611" s="29">
        <f t="shared" si="182"/>
        <v>8.7008025587111693</v>
      </c>
      <c r="W611" s="29">
        <f t="shared" si="183"/>
        <v>3.2225194661893219</v>
      </c>
      <c r="X611" s="30">
        <f t="shared" si="184"/>
        <v>0.67406758452774351</v>
      </c>
      <c r="Y611" s="30">
        <f t="shared" si="185"/>
        <v>8.8751003843472098</v>
      </c>
      <c r="Z611" s="30">
        <f t="shared" si="186"/>
        <v>3.2870742164248927</v>
      </c>
      <c r="AA611" s="31">
        <f t="shared" si="187"/>
        <v>1.8782536737640079</v>
      </c>
      <c r="AB611" s="32">
        <f t="shared" si="188"/>
        <v>6.4554750235570779E-2</v>
      </c>
    </row>
    <row r="612" spans="1:28" s="15" customFormat="1" x14ac:dyDescent="0.2">
      <c r="A612" s="21">
        <v>149</v>
      </c>
      <c r="B612" s="22" t="s">
        <v>30</v>
      </c>
      <c r="C612" s="22" t="s">
        <v>27</v>
      </c>
      <c r="D612" s="22" t="s">
        <v>28</v>
      </c>
      <c r="E612" s="23">
        <v>43082</v>
      </c>
      <c r="F612" s="22">
        <v>22</v>
      </c>
      <c r="G612" s="22">
        <v>33.700000000000003</v>
      </c>
      <c r="H612" s="22">
        <v>17.513300000000001</v>
      </c>
      <c r="I612" s="24">
        <v>2.1495000000000002</v>
      </c>
      <c r="J612" s="71">
        <v>5.0585000000000004</v>
      </c>
      <c r="K612" s="25">
        <f t="shared" si="171"/>
        <v>997.80032031723852</v>
      </c>
      <c r="L612" s="25">
        <f t="shared" si="172"/>
        <v>0.76398747492000008</v>
      </c>
      <c r="M612" s="25">
        <f t="shared" si="173"/>
        <v>-4.2748864000000004E-3</v>
      </c>
      <c r="N612" s="25">
        <f t="shared" si="174"/>
        <v>1023.2590813679438</v>
      </c>
      <c r="O612" s="121">
        <f t="shared" si="175"/>
        <v>1.0232318267751654</v>
      </c>
      <c r="P612" s="26">
        <f t="shared" si="178"/>
        <v>4.8425148168458225</v>
      </c>
      <c r="Q612" s="120">
        <f t="shared" si="176"/>
        <v>4.8423532278249919</v>
      </c>
      <c r="R612" s="4">
        <f t="shared" si="177"/>
        <v>20.081926738290139</v>
      </c>
      <c r="S612" s="27">
        <f t="shared" si="179"/>
        <v>6.5422500000000001</v>
      </c>
      <c r="T612" s="28">
        <f t="shared" si="180"/>
        <v>27</v>
      </c>
      <c r="U612" s="29">
        <f t="shared" si="181"/>
        <v>0.2583000000000002</v>
      </c>
      <c r="V612" s="29">
        <f t="shared" si="182"/>
        <v>13.657994923857878</v>
      </c>
      <c r="W612" s="29">
        <f t="shared" si="183"/>
        <v>5.058516638465882</v>
      </c>
      <c r="X612" s="30">
        <f t="shared" si="184"/>
        <v>0.58873359145855897</v>
      </c>
      <c r="Y612" s="30">
        <f t="shared" si="185"/>
        <v>13.840241429081976</v>
      </c>
      <c r="Z612" s="30">
        <f t="shared" si="186"/>
        <v>5.1260153441044354</v>
      </c>
      <c r="AA612" s="31">
        <f t="shared" si="187"/>
        <v>4.257448420766651</v>
      </c>
      <c r="AB612" s="32">
        <f t="shared" si="188"/>
        <v>6.7498705638553425E-2</v>
      </c>
    </row>
    <row r="613" spans="1:28" s="15" customFormat="1" x14ac:dyDescent="0.2">
      <c r="A613" s="21">
        <v>157</v>
      </c>
      <c r="B613" s="22" t="s">
        <v>30</v>
      </c>
      <c r="C613" s="22" t="s">
        <v>27</v>
      </c>
      <c r="D613" s="22" t="s">
        <v>28</v>
      </c>
      <c r="E613" s="23">
        <v>43082</v>
      </c>
      <c r="F613" s="22">
        <v>22</v>
      </c>
      <c r="G613" s="22">
        <v>33.700000000000003</v>
      </c>
      <c r="H613" s="22">
        <v>17.513300000000001</v>
      </c>
      <c r="I613" s="24">
        <v>2.0607000000000002</v>
      </c>
      <c r="J613" s="71">
        <v>4.3434999999999997</v>
      </c>
      <c r="K613" s="25">
        <f t="shared" si="171"/>
        <v>997.80032031723852</v>
      </c>
      <c r="L613" s="25">
        <f t="shared" si="172"/>
        <v>0.76398747492000008</v>
      </c>
      <c r="M613" s="25">
        <f t="shared" si="173"/>
        <v>-4.2748864000000004E-3</v>
      </c>
      <c r="N613" s="25">
        <f t="shared" si="174"/>
        <v>1023.2590813679438</v>
      </c>
      <c r="O613" s="121">
        <f t="shared" si="175"/>
        <v>1.0232318267751654</v>
      </c>
      <c r="P613" s="26">
        <f t="shared" si="178"/>
        <v>4.6424611691436084</v>
      </c>
      <c r="Q613" s="120">
        <f t="shared" si="176"/>
        <v>4.6423062556775818</v>
      </c>
      <c r="R613" s="4">
        <f t="shared" si="177"/>
        <v>20.081926738290139</v>
      </c>
      <c r="S613" s="27">
        <f t="shared" si="179"/>
        <v>6.0538500000000015</v>
      </c>
      <c r="T613" s="28">
        <f t="shared" si="180"/>
        <v>27</v>
      </c>
      <c r="U613" s="29">
        <f t="shared" si="181"/>
        <v>0.21630000000000016</v>
      </c>
      <c r="V613" s="29">
        <f t="shared" si="182"/>
        <v>11.727391021470405</v>
      </c>
      <c r="W613" s="29">
        <f t="shared" si="183"/>
        <v>4.3434781561001499</v>
      </c>
      <c r="X613" s="30">
        <f t="shared" si="184"/>
        <v>0.49394483448610593</v>
      </c>
      <c r="Y613" s="30">
        <f t="shared" si="185"/>
        <v>11.906541872803921</v>
      </c>
      <c r="Z613" s="30">
        <f t="shared" si="186"/>
        <v>4.409830323260711</v>
      </c>
      <c r="AA613" s="31">
        <f t="shared" si="187"/>
        <v>3.7609993686762544</v>
      </c>
      <c r="AB613" s="32">
        <f t="shared" si="188"/>
        <v>6.6352167160561137E-2</v>
      </c>
    </row>
    <row r="614" spans="1:28" s="15" customFormat="1" x14ac:dyDescent="0.2">
      <c r="A614" s="21">
        <v>248</v>
      </c>
      <c r="B614" s="22" t="s">
        <v>30</v>
      </c>
      <c r="C614" s="22" t="s">
        <v>27</v>
      </c>
      <c r="D614" s="22" t="s">
        <v>28</v>
      </c>
      <c r="E614" s="23">
        <v>43082</v>
      </c>
      <c r="F614" s="22">
        <v>22</v>
      </c>
      <c r="G614" s="22">
        <v>33.700000000000003</v>
      </c>
      <c r="H614" s="22">
        <v>17.513300000000001</v>
      </c>
      <c r="I614" s="24">
        <v>3.4866999999999999</v>
      </c>
      <c r="J614" s="71">
        <v>4.2497999999999996</v>
      </c>
      <c r="K614" s="25">
        <f t="shared" si="171"/>
        <v>997.80032031723852</v>
      </c>
      <c r="L614" s="25">
        <f t="shared" si="172"/>
        <v>0.76398747492000008</v>
      </c>
      <c r="M614" s="25">
        <f t="shared" si="173"/>
        <v>-4.2748864000000004E-3</v>
      </c>
      <c r="N614" s="25">
        <f t="shared" si="174"/>
        <v>1023.2590813679438</v>
      </c>
      <c r="O614" s="121">
        <f t="shared" si="175"/>
        <v>1.0232318267751654</v>
      </c>
      <c r="P614" s="26">
        <f t="shared" si="178"/>
        <v>7.8550343856228553</v>
      </c>
      <c r="Q614" s="120">
        <f t="shared" si="176"/>
        <v>7.8547722723691082</v>
      </c>
      <c r="R614" s="4">
        <f t="shared" si="177"/>
        <v>20.081926738290139</v>
      </c>
      <c r="S614" s="27">
        <f t="shared" si="179"/>
        <v>13.896849999999997</v>
      </c>
      <c r="T614" s="28">
        <f t="shared" si="180"/>
        <v>27</v>
      </c>
      <c r="U614" s="29">
        <f t="shared" si="181"/>
        <v>0.35889999999999977</v>
      </c>
      <c r="V614" s="29">
        <f t="shared" si="182"/>
        <v>11.474518831127302</v>
      </c>
      <c r="W614" s="29">
        <f t="shared" si="183"/>
        <v>4.2498217893064085</v>
      </c>
      <c r="X614" s="30">
        <f t="shared" si="184"/>
        <v>0.81983085518383092</v>
      </c>
      <c r="Y614" s="30">
        <f t="shared" si="185"/>
        <v>11.65326421100244</v>
      </c>
      <c r="Z614" s="30">
        <f t="shared" si="186"/>
        <v>4.3160237818527554</v>
      </c>
      <c r="AA614" s="31">
        <f t="shared" si="187"/>
        <v>2.5467047234774505</v>
      </c>
      <c r="AB614" s="32">
        <f t="shared" si="188"/>
        <v>6.6201992546346844E-2</v>
      </c>
    </row>
    <row r="615" spans="1:28" s="15" customFormat="1" x14ac:dyDescent="0.2">
      <c r="A615" s="21">
        <v>162</v>
      </c>
      <c r="B615" s="22" t="s">
        <v>31</v>
      </c>
      <c r="C615" s="22" t="s">
        <v>27</v>
      </c>
      <c r="D615" s="22" t="s">
        <v>28</v>
      </c>
      <c r="E615" s="23">
        <v>43082</v>
      </c>
      <c r="F615" s="22">
        <v>22</v>
      </c>
      <c r="G615" s="22">
        <v>33.700000000000003</v>
      </c>
      <c r="H615" s="22">
        <v>17.513300000000001</v>
      </c>
      <c r="I615" s="24">
        <v>6.56</v>
      </c>
      <c r="J615" s="71">
        <v>3.4607999999999999</v>
      </c>
      <c r="K615" s="25">
        <f t="shared" si="171"/>
        <v>997.80032031723852</v>
      </c>
      <c r="L615" s="25">
        <f t="shared" si="172"/>
        <v>0.76398747492000008</v>
      </c>
      <c r="M615" s="25">
        <f t="shared" si="173"/>
        <v>-4.2748864000000004E-3</v>
      </c>
      <c r="N615" s="25">
        <f t="shared" si="174"/>
        <v>1023.2590813679438</v>
      </c>
      <c r="O615" s="121">
        <f t="shared" si="175"/>
        <v>1.0232318267751654</v>
      </c>
      <c r="P615" s="26">
        <f t="shared" si="178"/>
        <v>14.778737938361756</v>
      </c>
      <c r="Q615" s="120">
        <f t="shared" si="176"/>
        <v>14.778244789268177</v>
      </c>
      <c r="R615" s="4">
        <f t="shared" si="177"/>
        <v>20.081926738290139</v>
      </c>
      <c r="S615" s="27">
        <f t="shared" si="179"/>
        <v>30.799999999999997</v>
      </c>
      <c r="T615" s="28">
        <f t="shared" si="180"/>
        <v>27</v>
      </c>
      <c r="U615" s="29">
        <f t="shared" si="181"/>
        <v>0.56059999999999999</v>
      </c>
      <c r="V615" s="29">
        <f t="shared" si="182"/>
        <v>9.3442677601093447</v>
      </c>
      <c r="W615" s="29">
        <f t="shared" si="183"/>
        <v>3.4608399111516093</v>
      </c>
      <c r="X615" s="30">
        <f t="shared" si="184"/>
        <v>1.2845886767350922</v>
      </c>
      <c r="Y615" s="30">
        <f t="shared" si="185"/>
        <v>9.5195973590427023</v>
      </c>
      <c r="Z615" s="30">
        <f t="shared" si="186"/>
        <v>3.5257767996454459</v>
      </c>
      <c r="AA615" s="31">
        <f t="shared" si="187"/>
        <v>1.7165592728425831</v>
      </c>
      <c r="AB615" s="32">
        <f t="shared" si="188"/>
        <v>6.4936888493836609E-2</v>
      </c>
    </row>
    <row r="616" spans="1:28" s="15" customFormat="1" x14ac:dyDescent="0.2">
      <c r="A616" s="21">
        <v>169</v>
      </c>
      <c r="B616" s="22" t="s">
        <v>31</v>
      </c>
      <c r="C616" s="22" t="s">
        <v>27</v>
      </c>
      <c r="D616" s="22" t="s">
        <v>28</v>
      </c>
      <c r="E616" s="23">
        <v>43082</v>
      </c>
      <c r="F616" s="22">
        <v>22</v>
      </c>
      <c r="G616" s="22">
        <v>33.700000000000003</v>
      </c>
      <c r="H616" s="22">
        <v>17.513300000000001</v>
      </c>
      <c r="I616" s="24">
        <v>4.1451000000000002</v>
      </c>
      <c r="J616" s="71">
        <v>2.8689</v>
      </c>
      <c r="K616" s="25">
        <f t="shared" si="171"/>
        <v>997.80032031723852</v>
      </c>
      <c r="L616" s="25">
        <f t="shared" si="172"/>
        <v>0.76398747492000008</v>
      </c>
      <c r="M616" s="25">
        <f t="shared" si="173"/>
        <v>-4.2748864000000004E-3</v>
      </c>
      <c r="N616" s="25">
        <f t="shared" si="174"/>
        <v>1023.2590813679438</v>
      </c>
      <c r="O616" s="121">
        <f t="shared" si="175"/>
        <v>1.0232318267751654</v>
      </c>
      <c r="P616" s="26">
        <f t="shared" si="178"/>
        <v>9.3383150348023349</v>
      </c>
      <c r="Q616" s="120">
        <f t="shared" si="176"/>
        <v>9.3380034262188296</v>
      </c>
      <c r="R616" s="4">
        <f t="shared" si="177"/>
        <v>20.081926738290139</v>
      </c>
      <c r="S616" s="27">
        <f t="shared" si="179"/>
        <v>17.518049999999999</v>
      </c>
      <c r="T616" s="28">
        <f t="shared" si="180"/>
        <v>27</v>
      </c>
      <c r="U616" s="29">
        <f t="shared" si="181"/>
        <v>0.29800000000000004</v>
      </c>
      <c r="V616" s="29">
        <f t="shared" si="182"/>
        <v>7.7460944607626541</v>
      </c>
      <c r="W616" s="29">
        <f t="shared" si="183"/>
        <v>2.868923874356538</v>
      </c>
      <c r="X616" s="30">
        <f t="shared" si="184"/>
        <v>0.68522612184371567</v>
      </c>
      <c r="Y616" s="30">
        <f t="shared" si="185"/>
        <v>7.9188614463159004</v>
      </c>
      <c r="Z616" s="30">
        <f t="shared" si="186"/>
        <v>2.9329116467836664</v>
      </c>
      <c r="AA616" s="31">
        <f t="shared" si="187"/>
        <v>1.5982533749481833</v>
      </c>
      <c r="AB616" s="32">
        <f t="shared" si="188"/>
        <v>6.3987772427128498E-2</v>
      </c>
    </row>
    <row r="617" spans="1:28" s="15" customFormat="1" x14ac:dyDescent="0.2">
      <c r="A617" s="21">
        <v>261</v>
      </c>
      <c r="B617" s="22" t="s">
        <v>31</v>
      </c>
      <c r="C617" s="22" t="s">
        <v>27</v>
      </c>
      <c r="D617" s="22" t="s">
        <v>28</v>
      </c>
      <c r="E617" s="23">
        <v>43082</v>
      </c>
      <c r="F617" s="22">
        <v>22</v>
      </c>
      <c r="G617" s="22">
        <v>33.700000000000003</v>
      </c>
      <c r="H617" s="22">
        <v>17.513300000000001</v>
      </c>
      <c r="I617" s="24">
        <v>4.452</v>
      </c>
      <c r="J617" s="71">
        <v>2.9952000000000001</v>
      </c>
      <c r="K617" s="25">
        <f t="shared" si="171"/>
        <v>997.80032031723852</v>
      </c>
      <c r="L617" s="25">
        <f t="shared" si="172"/>
        <v>0.76398747492000008</v>
      </c>
      <c r="M617" s="25">
        <f t="shared" si="173"/>
        <v>-4.2748864000000004E-3</v>
      </c>
      <c r="N617" s="25">
        <f t="shared" si="174"/>
        <v>1023.2590813679438</v>
      </c>
      <c r="O617" s="121">
        <f t="shared" si="175"/>
        <v>1.0232318267751654</v>
      </c>
      <c r="P617" s="26">
        <f t="shared" si="178"/>
        <v>10.029716661827216</v>
      </c>
      <c r="Q617" s="120">
        <f t="shared" si="176"/>
        <v>10.029381981985049</v>
      </c>
      <c r="R617" s="4">
        <f t="shared" si="177"/>
        <v>20.081926738290139</v>
      </c>
      <c r="S617" s="27">
        <f t="shared" si="179"/>
        <v>19.206</v>
      </c>
      <c r="T617" s="28">
        <f t="shared" si="180"/>
        <v>27</v>
      </c>
      <c r="U617" s="29">
        <f t="shared" si="181"/>
        <v>0.33309999999999995</v>
      </c>
      <c r="V617" s="29">
        <f t="shared" si="182"/>
        <v>8.087110636334943</v>
      </c>
      <c r="W617" s="29">
        <f t="shared" si="183"/>
        <v>2.995226161605534</v>
      </c>
      <c r="X617" s="30">
        <f t="shared" si="184"/>
        <v>0.76528165270729254</v>
      </c>
      <c r="Y617" s="30">
        <f t="shared" si="185"/>
        <v>8.260424429055286</v>
      </c>
      <c r="Z617" s="30">
        <f t="shared" si="186"/>
        <v>3.0594164552056617</v>
      </c>
      <c r="AA617" s="31">
        <f t="shared" si="187"/>
        <v>1.6313944103145748</v>
      </c>
      <c r="AB617" s="32">
        <f t="shared" si="188"/>
        <v>6.4190293600127735E-2</v>
      </c>
    </row>
    <row r="618" spans="1:28" s="15" customFormat="1" x14ac:dyDescent="0.2">
      <c r="A618" s="21">
        <v>267</v>
      </c>
      <c r="B618" s="22" t="s">
        <v>31</v>
      </c>
      <c r="C618" s="22" t="s">
        <v>27</v>
      </c>
      <c r="D618" s="22" t="s">
        <v>28</v>
      </c>
      <c r="E618" s="23">
        <v>43082</v>
      </c>
      <c r="F618" s="22">
        <v>22</v>
      </c>
      <c r="G618" s="22">
        <v>33.700000000000003</v>
      </c>
      <c r="H618" s="22">
        <v>17.513300000000001</v>
      </c>
      <c r="I618" s="24">
        <v>5.3987999999999996</v>
      </c>
      <c r="J618" s="71">
        <v>2.2391999999999999</v>
      </c>
      <c r="K618" s="25">
        <f t="shared" si="171"/>
        <v>997.80032031723852</v>
      </c>
      <c r="L618" s="25">
        <f t="shared" si="172"/>
        <v>0.76398747492000008</v>
      </c>
      <c r="M618" s="25">
        <f t="shared" si="173"/>
        <v>-4.2748864000000004E-3</v>
      </c>
      <c r="N618" s="25">
        <f t="shared" si="174"/>
        <v>1023.2590813679438</v>
      </c>
      <c r="O618" s="121">
        <f t="shared" si="175"/>
        <v>1.0232318267751654</v>
      </c>
      <c r="P618" s="26">
        <f t="shared" si="178"/>
        <v>12.162721094760281</v>
      </c>
      <c r="Q618" s="120">
        <f t="shared" si="176"/>
        <v>12.16231523907028</v>
      </c>
      <c r="R618" s="4">
        <f t="shared" si="177"/>
        <v>20.081926738290139</v>
      </c>
      <c r="S618" s="27">
        <f t="shared" si="179"/>
        <v>24.413399999999996</v>
      </c>
      <c r="T618" s="28">
        <f t="shared" si="180"/>
        <v>27</v>
      </c>
      <c r="U618" s="29">
        <f t="shared" si="181"/>
        <v>0.30779999999999941</v>
      </c>
      <c r="V618" s="29">
        <f t="shared" si="182"/>
        <v>6.0459634649381142</v>
      </c>
      <c r="W618" s="29">
        <f t="shared" si="183"/>
        <v>2.2392457277548572</v>
      </c>
      <c r="X618" s="30">
        <f t="shared" si="184"/>
        <v>0.71179035319589978</v>
      </c>
      <c r="Y618" s="30">
        <f t="shared" si="185"/>
        <v>6.2160043516135861</v>
      </c>
      <c r="Z618" s="30">
        <f t="shared" si="186"/>
        <v>2.3022238339309578</v>
      </c>
      <c r="AA618" s="31">
        <f t="shared" si="187"/>
        <v>1.1603004191774922</v>
      </c>
      <c r="AB618" s="32">
        <f t="shared" si="188"/>
        <v>6.2978106176100557E-2</v>
      </c>
    </row>
    <row r="619" spans="1:28" s="15" customFormat="1" x14ac:dyDescent="0.2">
      <c r="A619" s="21">
        <v>273</v>
      </c>
      <c r="B619" s="22" t="s">
        <v>31</v>
      </c>
      <c r="C619" s="22" t="s">
        <v>27</v>
      </c>
      <c r="D619" s="22" t="s">
        <v>28</v>
      </c>
      <c r="E619" s="23">
        <v>43082</v>
      </c>
      <c r="F619" s="22">
        <v>22</v>
      </c>
      <c r="G619" s="22">
        <v>33.700000000000003</v>
      </c>
      <c r="H619" s="22">
        <v>17.513300000000001</v>
      </c>
      <c r="I619" s="24">
        <v>5.2412000000000001</v>
      </c>
      <c r="J619" s="71">
        <v>2.8778999999999999</v>
      </c>
      <c r="K619" s="25">
        <f t="shared" si="171"/>
        <v>997.80032031723852</v>
      </c>
      <c r="L619" s="25">
        <f t="shared" si="172"/>
        <v>0.76398747492000008</v>
      </c>
      <c r="M619" s="25">
        <f t="shared" si="173"/>
        <v>-4.2748864000000004E-3</v>
      </c>
      <c r="N619" s="25">
        <f t="shared" si="174"/>
        <v>1023.2590813679438</v>
      </c>
      <c r="O619" s="121">
        <f t="shared" si="175"/>
        <v>1.0232318267751654</v>
      </c>
      <c r="P619" s="26">
        <f t="shared" si="178"/>
        <v>11.807670927216712</v>
      </c>
      <c r="Q619" s="120">
        <f t="shared" si="176"/>
        <v>11.807276919132983</v>
      </c>
      <c r="R619" s="4">
        <f t="shared" si="177"/>
        <v>20.081926738290139</v>
      </c>
      <c r="S619" s="27">
        <f t="shared" si="179"/>
        <v>23.546599999999998</v>
      </c>
      <c r="T619" s="28">
        <f t="shared" si="180"/>
        <v>27</v>
      </c>
      <c r="U619" s="29">
        <f t="shared" si="181"/>
        <v>0.37790000000000035</v>
      </c>
      <c r="V619" s="29">
        <f t="shared" si="182"/>
        <v>7.7704439372442664</v>
      </c>
      <c r="W619" s="29">
        <f t="shared" si="183"/>
        <v>2.8779421989793574</v>
      </c>
      <c r="X619" s="30">
        <f t="shared" si="184"/>
        <v>0.8688943655490533</v>
      </c>
      <c r="Y619" s="30">
        <f t="shared" si="185"/>
        <v>7.9432499663068992</v>
      </c>
      <c r="Z619" s="30">
        <f t="shared" si="186"/>
        <v>2.9419444319655184</v>
      </c>
      <c r="AA619" s="31">
        <f t="shared" si="187"/>
        <v>1.4990240331893101</v>
      </c>
      <c r="AB619" s="32">
        <f t="shared" si="188"/>
        <v>6.4002232986160923E-2</v>
      </c>
    </row>
    <row r="620" spans="1:28" s="15" customFormat="1" x14ac:dyDescent="0.2">
      <c r="A620" s="21">
        <v>105</v>
      </c>
      <c r="B620" s="22" t="s">
        <v>32</v>
      </c>
      <c r="C620" s="22" t="s">
        <v>27</v>
      </c>
      <c r="D620" s="22" t="s">
        <v>28</v>
      </c>
      <c r="E620" s="23">
        <v>43082</v>
      </c>
      <c r="F620" s="22">
        <v>22</v>
      </c>
      <c r="G620" s="22">
        <v>33.700000000000003</v>
      </c>
      <c r="H620" s="22">
        <v>17.513300000000001</v>
      </c>
      <c r="I620" s="24">
        <v>3.9500999999999999</v>
      </c>
      <c r="J620" s="71">
        <v>3.5951</v>
      </c>
      <c r="K620" s="25">
        <f t="shared" si="171"/>
        <v>997.80032031723852</v>
      </c>
      <c r="L620" s="25">
        <f t="shared" si="172"/>
        <v>0.76398747492000008</v>
      </c>
      <c r="M620" s="25">
        <f t="shared" si="173"/>
        <v>-4.2748864000000004E-3</v>
      </c>
      <c r="N620" s="25">
        <f t="shared" si="174"/>
        <v>1023.2590813679438</v>
      </c>
      <c r="O620" s="121">
        <f t="shared" si="175"/>
        <v>1.0232318267751654</v>
      </c>
      <c r="P620" s="26">
        <f t="shared" si="178"/>
        <v>8.8990080381589589</v>
      </c>
      <c r="Q620" s="120">
        <f t="shared" si="176"/>
        <v>8.898711088732961</v>
      </c>
      <c r="R620" s="4">
        <f t="shared" si="177"/>
        <v>20.081926738290139</v>
      </c>
      <c r="S620" s="27">
        <f t="shared" si="179"/>
        <v>16.445549999999997</v>
      </c>
      <c r="T620" s="28">
        <f t="shared" si="180"/>
        <v>27</v>
      </c>
      <c r="U620" s="29">
        <f t="shared" si="181"/>
        <v>0.34949999999999992</v>
      </c>
      <c r="V620" s="29">
        <f t="shared" si="182"/>
        <v>9.7067155474087627</v>
      </c>
      <c r="W620" s="29">
        <f t="shared" si="183"/>
        <v>3.5950798323736155</v>
      </c>
      <c r="X620" s="30">
        <f t="shared" si="184"/>
        <v>0.79726604090099329</v>
      </c>
      <c r="Y620" s="30">
        <f t="shared" si="185"/>
        <v>9.8406742793195328</v>
      </c>
      <c r="Z620" s="30">
        <f t="shared" si="186"/>
        <v>3.6446941775257531</v>
      </c>
      <c r="AA620" s="31">
        <f t="shared" si="187"/>
        <v>2.0331723427335366</v>
      </c>
      <c r="AB620" s="32">
        <f t="shared" si="188"/>
        <v>4.9614345152137584E-2</v>
      </c>
    </row>
    <row r="621" spans="1:28" s="15" customFormat="1" x14ac:dyDescent="0.2">
      <c r="A621" s="21">
        <v>204</v>
      </c>
      <c r="B621" s="22" t="s">
        <v>32</v>
      </c>
      <c r="C621" s="22" t="s">
        <v>27</v>
      </c>
      <c r="D621" s="22" t="s">
        <v>28</v>
      </c>
      <c r="E621" s="23">
        <v>43082</v>
      </c>
      <c r="F621" s="22">
        <v>22</v>
      </c>
      <c r="G621" s="22">
        <v>33.700000000000003</v>
      </c>
      <c r="H621" s="22">
        <v>17.513300000000001</v>
      </c>
      <c r="I621" s="24">
        <v>4.4943999999999997</v>
      </c>
      <c r="J621" s="71">
        <v>3.9647999999999999</v>
      </c>
      <c r="K621" s="25">
        <f t="shared" si="171"/>
        <v>997.80032031723852</v>
      </c>
      <c r="L621" s="25">
        <f t="shared" si="172"/>
        <v>0.76398747492000008</v>
      </c>
      <c r="M621" s="25">
        <f t="shared" si="173"/>
        <v>-4.2748864000000004E-3</v>
      </c>
      <c r="N621" s="25">
        <f t="shared" si="174"/>
        <v>1023.2590813679438</v>
      </c>
      <c r="O621" s="121">
        <f t="shared" si="175"/>
        <v>1.0232318267751654</v>
      </c>
      <c r="P621" s="26">
        <f t="shared" si="178"/>
        <v>10.125237772892236</v>
      </c>
      <c r="Q621" s="120">
        <f t="shared" si="176"/>
        <v>10.124899905623002</v>
      </c>
      <c r="R621" s="4">
        <f t="shared" si="177"/>
        <v>20.081926738290139</v>
      </c>
      <c r="S621" s="27">
        <f t="shared" si="179"/>
        <v>19.439199999999996</v>
      </c>
      <c r="T621" s="28">
        <f t="shared" si="180"/>
        <v>27</v>
      </c>
      <c r="U621" s="29">
        <f t="shared" si="181"/>
        <v>0.43459999999999965</v>
      </c>
      <c r="V621" s="29">
        <f t="shared" si="182"/>
        <v>10.70496083550913</v>
      </c>
      <c r="W621" s="29">
        <f t="shared" si="183"/>
        <v>3.964800309447825</v>
      </c>
      <c r="X621" s="30">
        <f t="shared" si="184"/>
        <v>0.99024578253843742</v>
      </c>
      <c r="Y621" s="30">
        <f t="shared" si="185"/>
        <v>10.840138487084598</v>
      </c>
      <c r="Z621" s="30">
        <f t="shared" si="186"/>
        <v>4.014866106327629</v>
      </c>
      <c r="AA621" s="31">
        <f t="shared" si="187"/>
        <v>2.1512103258066988</v>
      </c>
      <c r="AB621" s="32">
        <f t="shared" si="188"/>
        <v>5.0065796879803948E-2</v>
      </c>
    </row>
    <row r="622" spans="1:28" s="15" customFormat="1" x14ac:dyDescent="0.2">
      <c r="A622" s="21">
        <v>143</v>
      </c>
      <c r="B622" s="22" t="s">
        <v>33</v>
      </c>
      <c r="C622" s="22" t="s">
        <v>27</v>
      </c>
      <c r="D622" s="22" t="s">
        <v>28</v>
      </c>
      <c r="E622" s="23">
        <v>43082</v>
      </c>
      <c r="F622" s="22">
        <v>22</v>
      </c>
      <c r="G622" s="22">
        <v>33.700000000000003</v>
      </c>
      <c r="H622" s="22">
        <v>17.513300000000001</v>
      </c>
      <c r="I622" s="24">
        <v>4.9065000000000003</v>
      </c>
      <c r="J622" s="71">
        <v>2.1374</v>
      </c>
      <c r="K622" s="25">
        <f t="shared" si="171"/>
        <v>997.80032031723852</v>
      </c>
      <c r="L622" s="25">
        <f t="shared" si="172"/>
        <v>0.76398747492000008</v>
      </c>
      <c r="M622" s="25">
        <f t="shared" si="173"/>
        <v>-4.2748864000000004E-3</v>
      </c>
      <c r="N622" s="25">
        <f t="shared" si="174"/>
        <v>1023.2590813679438</v>
      </c>
      <c r="O622" s="121">
        <f t="shared" si="175"/>
        <v>1.0232318267751654</v>
      </c>
      <c r="P622" s="26">
        <f t="shared" si="178"/>
        <v>11.053639892465238</v>
      </c>
      <c r="Q622" s="120">
        <f t="shared" si="176"/>
        <v>11.053271045509804</v>
      </c>
      <c r="R622" s="4">
        <f t="shared" si="177"/>
        <v>20.081926738290139</v>
      </c>
      <c r="S622" s="27">
        <f t="shared" si="179"/>
        <v>21.705750000000002</v>
      </c>
      <c r="T622" s="28">
        <f t="shared" si="180"/>
        <v>27</v>
      </c>
      <c r="U622" s="29">
        <f t="shared" si="181"/>
        <v>0.26770000000000049</v>
      </c>
      <c r="V622" s="29">
        <f t="shared" si="182"/>
        <v>5.7708890230232068</v>
      </c>
      <c r="W622" s="29">
        <f t="shared" si="183"/>
        <v>2.1373663048234097</v>
      </c>
      <c r="X622" s="30">
        <f t="shared" si="184"/>
        <v>0.61583486639173657</v>
      </c>
      <c r="Y622" s="30">
        <f t="shared" si="185"/>
        <v>5.9000418656354379</v>
      </c>
      <c r="Z622" s="30">
        <f t="shared" si="186"/>
        <v>2.1852006909760884</v>
      </c>
      <c r="AA622" s="31">
        <f t="shared" si="187"/>
        <v>1.1272795850054618</v>
      </c>
      <c r="AB622" s="32">
        <f t="shared" si="188"/>
        <v>4.7834386152678654E-2</v>
      </c>
    </row>
    <row r="623" spans="1:28" s="15" customFormat="1" x14ac:dyDescent="0.2">
      <c r="A623" s="21">
        <v>177</v>
      </c>
      <c r="B623" s="22" t="s">
        <v>26</v>
      </c>
      <c r="C623" s="22" t="s">
        <v>34</v>
      </c>
      <c r="D623" s="22" t="s">
        <v>28</v>
      </c>
      <c r="E623" s="23">
        <v>43082</v>
      </c>
      <c r="F623" s="22">
        <v>22.1</v>
      </c>
      <c r="G623" s="22">
        <v>34.200000000000003</v>
      </c>
      <c r="H623" s="22">
        <v>17.359200000000001</v>
      </c>
      <c r="I623" s="24">
        <v>5.3338000000000001</v>
      </c>
      <c r="J623" s="71">
        <v>3.1804000000000001</v>
      </c>
      <c r="K623" s="25">
        <f t="shared" si="171"/>
        <v>997.77758073309008</v>
      </c>
      <c r="L623" s="25">
        <f t="shared" si="172"/>
        <v>0.76381830691020669</v>
      </c>
      <c r="M623" s="25">
        <f t="shared" si="173"/>
        <v>-4.2719561860000005E-3</v>
      </c>
      <c r="N623" s="25">
        <f t="shared" si="174"/>
        <v>1023.6108574343542</v>
      </c>
      <c r="O623" s="121">
        <f t="shared" si="175"/>
        <v>1.0235836085136729</v>
      </c>
      <c r="P623" s="26">
        <f t="shared" si="178"/>
        <v>12.021463158068446</v>
      </c>
      <c r="Q623" s="120">
        <f t="shared" si="176"/>
        <v>12.021061926663144</v>
      </c>
      <c r="R623" s="4">
        <f t="shared" si="177"/>
        <v>19.906229019347347</v>
      </c>
      <c r="S623" s="27">
        <f t="shared" si="179"/>
        <v>24.055900000000001</v>
      </c>
      <c r="T623" s="28">
        <f t="shared" si="180"/>
        <v>27</v>
      </c>
      <c r="U623" s="29">
        <f t="shared" si="181"/>
        <v>0.42180000000000017</v>
      </c>
      <c r="V623" s="29">
        <f t="shared" si="182"/>
        <v>8.5871335504886037</v>
      </c>
      <c r="W623" s="29">
        <f t="shared" si="183"/>
        <v>3.1804198335142972</v>
      </c>
      <c r="X623" s="30">
        <f t="shared" si="184"/>
        <v>0.97172432683684917</v>
      </c>
      <c r="Y623" s="30">
        <f t="shared" si="185"/>
        <v>8.7940931607389068</v>
      </c>
      <c r="Z623" s="30">
        <f t="shared" si="186"/>
        <v>3.2570715410144095</v>
      </c>
      <c r="AA623" s="31">
        <f t="shared" si="187"/>
        <v>1.6557687653131332</v>
      </c>
      <c r="AB623" s="32">
        <f t="shared" si="188"/>
        <v>7.6651707500112298E-2</v>
      </c>
    </row>
    <row r="624" spans="1:28" s="15" customFormat="1" x14ac:dyDescent="0.2">
      <c r="A624" s="21">
        <v>183</v>
      </c>
      <c r="B624" s="22" t="s">
        <v>26</v>
      </c>
      <c r="C624" s="22" t="s">
        <v>34</v>
      </c>
      <c r="D624" s="22" t="s">
        <v>28</v>
      </c>
      <c r="E624" s="23">
        <v>43082</v>
      </c>
      <c r="F624" s="22">
        <v>22.1</v>
      </c>
      <c r="G624" s="22">
        <v>34.200000000000003</v>
      </c>
      <c r="H624" s="22">
        <v>17.359200000000001</v>
      </c>
      <c r="I624" s="24">
        <v>4.0644999999999998</v>
      </c>
      <c r="J624" s="71">
        <v>3.2092000000000001</v>
      </c>
      <c r="K624" s="25">
        <f t="shared" si="171"/>
        <v>997.77758073309008</v>
      </c>
      <c r="L624" s="25">
        <f t="shared" si="172"/>
        <v>0.76381830691020669</v>
      </c>
      <c r="M624" s="25">
        <f t="shared" si="173"/>
        <v>-4.2719561860000005E-3</v>
      </c>
      <c r="N624" s="25">
        <f t="shared" si="174"/>
        <v>1023.6108574343542</v>
      </c>
      <c r="O624" s="121">
        <f t="shared" si="175"/>
        <v>1.0235836085136729</v>
      </c>
      <c r="P624" s="26">
        <f t="shared" si="178"/>
        <v>9.1606803790860543</v>
      </c>
      <c r="Q624" s="120">
        <f t="shared" si="176"/>
        <v>9.1603746298928233</v>
      </c>
      <c r="R624" s="4">
        <f t="shared" si="177"/>
        <v>19.906229019347347</v>
      </c>
      <c r="S624" s="27">
        <f t="shared" si="179"/>
        <v>17.074749999999998</v>
      </c>
      <c r="T624" s="28">
        <f t="shared" si="180"/>
        <v>27</v>
      </c>
      <c r="U624" s="29">
        <f t="shared" si="181"/>
        <v>0.32409999999999961</v>
      </c>
      <c r="V624" s="29">
        <f t="shared" si="182"/>
        <v>8.6648486792856279</v>
      </c>
      <c r="W624" s="29">
        <f t="shared" si="183"/>
        <v>3.2092032145502323</v>
      </c>
      <c r="X624" s="30">
        <f t="shared" si="184"/>
        <v>0.74650221859365473</v>
      </c>
      <c r="Y624" s="30">
        <f t="shared" si="185"/>
        <v>8.87195640922784</v>
      </c>
      <c r="Z624" s="30">
        <f t="shared" si="186"/>
        <v>3.2859097811954969</v>
      </c>
      <c r="AA624" s="31">
        <f t="shared" si="187"/>
        <v>1.8079956002591848</v>
      </c>
      <c r="AB624" s="32">
        <f t="shared" si="188"/>
        <v>7.6706566645264651E-2</v>
      </c>
    </row>
    <row r="625" spans="1:28" s="15" customFormat="1" x14ac:dyDescent="0.2">
      <c r="A625" s="21">
        <v>190</v>
      </c>
      <c r="B625" s="22" t="s">
        <v>26</v>
      </c>
      <c r="C625" s="22" t="s">
        <v>34</v>
      </c>
      <c r="D625" s="22" t="s">
        <v>28</v>
      </c>
      <c r="E625" s="23">
        <v>43082</v>
      </c>
      <c r="F625" s="22">
        <v>22.1</v>
      </c>
      <c r="G625" s="22">
        <v>34.200000000000003</v>
      </c>
      <c r="H625" s="22">
        <v>17.359200000000001</v>
      </c>
      <c r="I625" s="24">
        <v>4.2359999999999998</v>
      </c>
      <c r="J625" s="71">
        <v>2.6696</v>
      </c>
      <c r="K625" s="25">
        <f t="shared" si="171"/>
        <v>997.77758073309008</v>
      </c>
      <c r="L625" s="25">
        <f t="shared" si="172"/>
        <v>0.76381830691020669</v>
      </c>
      <c r="M625" s="25">
        <f t="shared" si="173"/>
        <v>-4.2719561860000005E-3</v>
      </c>
      <c r="N625" s="25">
        <f t="shared" si="174"/>
        <v>1023.6108574343542</v>
      </c>
      <c r="O625" s="121">
        <f t="shared" si="175"/>
        <v>1.0235836085136729</v>
      </c>
      <c r="P625" s="26">
        <f t="shared" si="178"/>
        <v>9.5472117322692895</v>
      </c>
      <c r="Q625" s="120">
        <f t="shared" si="176"/>
        <v>9.5468930821075162</v>
      </c>
      <c r="R625" s="4">
        <f t="shared" si="177"/>
        <v>19.906229019347347</v>
      </c>
      <c r="S625" s="27">
        <f t="shared" si="179"/>
        <v>18.017999999999997</v>
      </c>
      <c r="T625" s="28">
        <f t="shared" si="180"/>
        <v>27</v>
      </c>
      <c r="U625" s="29">
        <f t="shared" si="181"/>
        <v>0.28479999999999972</v>
      </c>
      <c r="V625" s="29">
        <f t="shared" si="182"/>
        <v>7.207936829317668</v>
      </c>
      <c r="W625" s="29">
        <f t="shared" si="183"/>
        <v>2.6696062330806178</v>
      </c>
      <c r="X625" s="30">
        <f t="shared" si="184"/>
        <v>0.65883061053429692</v>
      </c>
      <c r="Y625" s="30">
        <f t="shared" si="185"/>
        <v>7.4122677854490409</v>
      </c>
      <c r="Z625" s="30">
        <f t="shared" si="186"/>
        <v>2.745284364981126</v>
      </c>
      <c r="AA625" s="31">
        <f t="shared" si="187"/>
        <v>1.483207330806273</v>
      </c>
      <c r="AB625" s="32">
        <f t="shared" si="188"/>
        <v>7.5678131900508205E-2</v>
      </c>
    </row>
    <row r="626" spans="1:28" s="15" customFormat="1" x14ac:dyDescent="0.2">
      <c r="A626" s="21">
        <v>282</v>
      </c>
      <c r="B626" s="22" t="s">
        <v>26</v>
      </c>
      <c r="C626" s="22" t="s">
        <v>34</v>
      </c>
      <c r="D626" s="22" t="s">
        <v>28</v>
      </c>
      <c r="E626" s="23">
        <v>43082</v>
      </c>
      <c r="F626" s="22">
        <v>22.1</v>
      </c>
      <c r="G626" s="22">
        <v>34.200000000000003</v>
      </c>
      <c r="H626" s="22">
        <v>17.359200000000001</v>
      </c>
      <c r="I626" s="24">
        <v>1.9052</v>
      </c>
      <c r="J626" s="71">
        <v>2.8877000000000002</v>
      </c>
      <c r="K626" s="25">
        <f t="shared" si="171"/>
        <v>997.77758073309008</v>
      </c>
      <c r="L626" s="25">
        <f t="shared" si="172"/>
        <v>0.76381830691020669</v>
      </c>
      <c r="M626" s="25">
        <f t="shared" si="173"/>
        <v>-4.2719561860000005E-3</v>
      </c>
      <c r="N626" s="25">
        <f t="shared" si="174"/>
        <v>1023.6108574343542</v>
      </c>
      <c r="O626" s="121">
        <f t="shared" si="175"/>
        <v>1.0235836085136729</v>
      </c>
      <c r="P626" s="26">
        <f t="shared" si="178"/>
        <v>4.2939914523889167</v>
      </c>
      <c r="Q626" s="120">
        <f t="shared" si="176"/>
        <v>4.2938481350404256</v>
      </c>
      <c r="R626" s="4">
        <f t="shared" si="177"/>
        <v>19.906229019347347</v>
      </c>
      <c r="S626" s="27">
        <f t="shared" si="179"/>
        <v>5.1985999999999999</v>
      </c>
      <c r="T626" s="28">
        <f t="shared" si="180"/>
        <v>27</v>
      </c>
      <c r="U626" s="29">
        <f t="shared" si="181"/>
        <v>0.13779999999999992</v>
      </c>
      <c r="V626" s="29">
        <f t="shared" si="182"/>
        <v>7.7967636075591225</v>
      </c>
      <c r="W626" s="29">
        <f t="shared" si="183"/>
        <v>2.8876902250218968</v>
      </c>
      <c r="X626" s="30">
        <f t="shared" si="184"/>
        <v>0.31815504963673336</v>
      </c>
      <c r="Y626" s="30">
        <f t="shared" si="185"/>
        <v>8.0022168270429255</v>
      </c>
      <c r="Z626" s="30">
        <f t="shared" si="186"/>
        <v>2.9637840100158988</v>
      </c>
      <c r="AA626" s="31">
        <f t="shared" si="187"/>
        <v>2.6535276773742993</v>
      </c>
      <c r="AB626" s="32">
        <f t="shared" si="188"/>
        <v>7.6093784994001989E-2</v>
      </c>
    </row>
    <row r="627" spans="1:28" s="15" customFormat="1" x14ac:dyDescent="0.2">
      <c r="A627" s="21">
        <v>288</v>
      </c>
      <c r="B627" s="22" t="s">
        <v>26</v>
      </c>
      <c r="C627" s="22" t="s">
        <v>34</v>
      </c>
      <c r="D627" s="22" t="s">
        <v>28</v>
      </c>
      <c r="E627" s="23">
        <v>43082</v>
      </c>
      <c r="F627" s="22">
        <v>22.1</v>
      </c>
      <c r="G627" s="22">
        <v>34.200000000000003</v>
      </c>
      <c r="H627" s="22">
        <v>17.359200000000001</v>
      </c>
      <c r="I627" s="24">
        <v>6.681</v>
      </c>
      <c r="J627" s="71">
        <v>2.6621000000000001</v>
      </c>
      <c r="K627" s="25">
        <f t="shared" si="171"/>
        <v>997.77758073309008</v>
      </c>
      <c r="L627" s="25">
        <f t="shared" si="172"/>
        <v>0.76381830691020669</v>
      </c>
      <c r="M627" s="25">
        <f t="shared" si="173"/>
        <v>-4.2719561860000005E-3</v>
      </c>
      <c r="N627" s="25">
        <f t="shared" si="174"/>
        <v>1023.6108574343542</v>
      </c>
      <c r="O627" s="121">
        <f t="shared" si="175"/>
        <v>1.0235836085136729</v>
      </c>
      <c r="P627" s="26">
        <f t="shared" si="178"/>
        <v>15.057819070654185</v>
      </c>
      <c r="Q627" s="120">
        <f t="shared" si="176"/>
        <v>15.057316497063344</v>
      </c>
      <c r="R627" s="4">
        <f t="shared" si="177"/>
        <v>19.906229019347347</v>
      </c>
      <c r="S627" s="27">
        <f t="shared" si="179"/>
        <v>31.465499999999999</v>
      </c>
      <c r="T627" s="28">
        <f t="shared" si="180"/>
        <v>27</v>
      </c>
      <c r="U627" s="29">
        <f t="shared" si="181"/>
        <v>0.4480000000000004</v>
      </c>
      <c r="V627" s="29">
        <f t="shared" si="182"/>
        <v>7.1875501363709366</v>
      </c>
      <c r="W627" s="29">
        <f t="shared" si="183"/>
        <v>2.6620556060633094</v>
      </c>
      <c r="X627" s="30">
        <f t="shared" si="184"/>
        <v>1.0364383428311932</v>
      </c>
      <c r="Y627" s="30">
        <f t="shared" si="185"/>
        <v>7.391842236867312</v>
      </c>
      <c r="Z627" s="30">
        <f t="shared" si="186"/>
        <v>2.7377193469878933</v>
      </c>
      <c r="AA627" s="31">
        <f t="shared" si="187"/>
        <v>1.3236075820231434</v>
      </c>
      <c r="AB627" s="32">
        <f t="shared" si="188"/>
        <v>7.5663740924583944E-2</v>
      </c>
    </row>
    <row r="628" spans="1:28" s="15" customFormat="1" x14ac:dyDescent="0.2">
      <c r="A628" s="21">
        <v>117</v>
      </c>
      <c r="B628" s="22" t="s">
        <v>29</v>
      </c>
      <c r="C628" s="22" t="s">
        <v>34</v>
      </c>
      <c r="D628" s="22" t="s">
        <v>28</v>
      </c>
      <c r="E628" s="23">
        <v>43082</v>
      </c>
      <c r="F628" s="22">
        <v>22.1</v>
      </c>
      <c r="G628" s="22">
        <v>34.200000000000003</v>
      </c>
      <c r="H628" s="22">
        <v>17.359200000000001</v>
      </c>
      <c r="I628" s="24">
        <v>3.0749</v>
      </c>
      <c r="J628" s="71">
        <v>2.7343000000000002</v>
      </c>
      <c r="K628" s="25">
        <f t="shared" si="171"/>
        <v>997.77758073309008</v>
      </c>
      <c r="L628" s="25">
        <f t="shared" si="172"/>
        <v>0.76381830691020669</v>
      </c>
      <c r="M628" s="25">
        <f t="shared" si="173"/>
        <v>-4.2719561860000005E-3</v>
      </c>
      <c r="N628" s="25">
        <f t="shared" si="174"/>
        <v>1023.6108574343542</v>
      </c>
      <c r="O628" s="121">
        <f t="shared" si="175"/>
        <v>1.0235836085136729</v>
      </c>
      <c r="P628" s="26">
        <f t="shared" si="178"/>
        <v>6.9302930489978376</v>
      </c>
      <c r="Q628" s="120">
        <f t="shared" si="176"/>
        <v>6.9300617417781876</v>
      </c>
      <c r="R628" s="4">
        <f t="shared" si="177"/>
        <v>19.906229019347347</v>
      </c>
      <c r="S628" s="27">
        <f t="shared" si="179"/>
        <v>11.63195</v>
      </c>
      <c r="T628" s="28">
        <f t="shared" si="180"/>
        <v>27</v>
      </c>
      <c r="U628" s="29">
        <f t="shared" si="181"/>
        <v>0.21139999999999981</v>
      </c>
      <c r="V628" s="29">
        <f t="shared" si="182"/>
        <v>7.38257377335428</v>
      </c>
      <c r="W628" s="29">
        <f t="shared" si="183"/>
        <v>2.734286582723807</v>
      </c>
      <c r="X628" s="30">
        <f t="shared" si="184"/>
        <v>0.48873622016402685</v>
      </c>
      <c r="Y628" s="30">
        <f t="shared" si="185"/>
        <v>7.5872375754931971</v>
      </c>
      <c r="Z628" s="30">
        <f t="shared" si="186"/>
        <v>2.8100879909234058</v>
      </c>
      <c r="AA628" s="31">
        <f t="shared" si="187"/>
        <v>1.7290007868334936</v>
      </c>
      <c r="AB628" s="32">
        <f t="shared" si="188"/>
        <v>7.5801408199598797E-2</v>
      </c>
    </row>
    <row r="629" spans="1:28" s="15" customFormat="1" x14ac:dyDescent="0.2">
      <c r="A629" s="21">
        <v>123</v>
      </c>
      <c r="B629" s="22" t="s">
        <v>29</v>
      </c>
      <c r="C629" s="22" t="s">
        <v>34</v>
      </c>
      <c r="D629" s="22" t="s">
        <v>28</v>
      </c>
      <c r="E629" s="23">
        <v>43082</v>
      </c>
      <c r="F629" s="22">
        <v>22.1</v>
      </c>
      <c r="G629" s="22">
        <v>34.200000000000003</v>
      </c>
      <c r="H629" s="22">
        <v>17.359200000000001</v>
      </c>
      <c r="I629" s="24">
        <v>5.4169</v>
      </c>
      <c r="J629" s="71">
        <v>2.8639000000000001</v>
      </c>
      <c r="K629" s="25">
        <f t="shared" si="171"/>
        <v>997.77758073309008</v>
      </c>
      <c r="L629" s="25">
        <f t="shared" si="172"/>
        <v>0.76381830691020669</v>
      </c>
      <c r="M629" s="25">
        <f t="shared" si="173"/>
        <v>-4.2719561860000005E-3</v>
      </c>
      <c r="N629" s="25">
        <f t="shared" si="174"/>
        <v>1023.6108574343542</v>
      </c>
      <c r="O629" s="121">
        <f t="shared" si="175"/>
        <v>1.0235836085136729</v>
      </c>
      <c r="P629" s="26">
        <f t="shared" si="178"/>
        <v>12.208756192759566</v>
      </c>
      <c r="Q629" s="120">
        <f t="shared" si="176"/>
        <v>12.208348710214404</v>
      </c>
      <c r="R629" s="4">
        <f t="shared" si="177"/>
        <v>19.906229019347347</v>
      </c>
      <c r="S629" s="27">
        <f t="shared" si="179"/>
        <v>24.51295</v>
      </c>
      <c r="T629" s="28">
        <f t="shared" si="180"/>
        <v>27</v>
      </c>
      <c r="U629" s="29">
        <f t="shared" si="181"/>
        <v>0.38879999999999981</v>
      </c>
      <c r="V629" s="29">
        <f t="shared" si="182"/>
        <v>7.7325431077345286</v>
      </c>
      <c r="W629" s="29">
        <f t="shared" si="183"/>
        <v>2.8639048547164916</v>
      </c>
      <c r="X629" s="30">
        <f t="shared" si="184"/>
        <v>0.89784580649824797</v>
      </c>
      <c r="Y629" s="30">
        <f t="shared" si="185"/>
        <v>7.9378739273613848</v>
      </c>
      <c r="Z629" s="30">
        <f t="shared" si="186"/>
        <v>2.9399533064301426</v>
      </c>
      <c r="AA629" s="31">
        <f t="shared" si="187"/>
        <v>1.4862219972613528</v>
      </c>
      <c r="AB629" s="32">
        <f t="shared" si="188"/>
        <v>7.6048451713651044E-2</v>
      </c>
    </row>
    <row r="630" spans="1:28" s="15" customFormat="1" x14ac:dyDescent="0.2">
      <c r="A630" s="21">
        <v>130</v>
      </c>
      <c r="B630" s="22" t="s">
        <v>29</v>
      </c>
      <c r="C630" s="22" t="s">
        <v>34</v>
      </c>
      <c r="D630" s="22" t="s">
        <v>28</v>
      </c>
      <c r="E630" s="23">
        <v>43082</v>
      </c>
      <c r="F630" s="22">
        <v>22.1</v>
      </c>
      <c r="G630" s="22">
        <v>34.200000000000003</v>
      </c>
      <c r="H630" s="22">
        <v>17.359200000000001</v>
      </c>
      <c r="I630" s="24">
        <v>4.7531999999999996</v>
      </c>
      <c r="J630" s="71">
        <v>2.1179000000000001</v>
      </c>
      <c r="K630" s="25">
        <f t="shared" si="171"/>
        <v>997.77758073309008</v>
      </c>
      <c r="L630" s="25">
        <f t="shared" si="172"/>
        <v>0.76381830691020669</v>
      </c>
      <c r="M630" s="25">
        <f t="shared" si="173"/>
        <v>-4.2719561860000005E-3</v>
      </c>
      <c r="N630" s="25">
        <f t="shared" si="174"/>
        <v>1023.6108574343542</v>
      </c>
      <c r="O630" s="121">
        <f t="shared" si="175"/>
        <v>1.0235836085136729</v>
      </c>
      <c r="P630" s="26">
        <f t="shared" si="178"/>
        <v>10.712891125076107</v>
      </c>
      <c r="Q630" s="120">
        <f t="shared" si="176"/>
        <v>10.71253356890308</v>
      </c>
      <c r="R630" s="4">
        <f t="shared" si="177"/>
        <v>19.906229019347347</v>
      </c>
      <c r="S630" s="27">
        <f t="shared" si="179"/>
        <v>20.862599999999997</v>
      </c>
      <c r="T630" s="28">
        <f t="shared" si="180"/>
        <v>27</v>
      </c>
      <c r="U630" s="29">
        <f t="shared" si="181"/>
        <v>0.25709999999999944</v>
      </c>
      <c r="V630" s="29">
        <f t="shared" si="182"/>
        <v>5.7182891839594188</v>
      </c>
      <c r="W630" s="29">
        <f t="shared" si="183"/>
        <v>2.1178848829479326</v>
      </c>
      <c r="X630" s="30">
        <f t="shared" si="184"/>
        <v>0.59873584024296633</v>
      </c>
      <c r="Y630" s="30">
        <f t="shared" si="185"/>
        <v>5.9197809741047891</v>
      </c>
      <c r="Z630" s="30">
        <f t="shared" si="186"/>
        <v>2.1925114718906626</v>
      </c>
      <c r="AA630" s="31">
        <f t="shared" si="187"/>
        <v>1.1402084726357611</v>
      </c>
      <c r="AB630" s="32">
        <f t="shared" si="188"/>
        <v>7.4626588942729999E-2</v>
      </c>
    </row>
    <row r="631" spans="1:28" s="15" customFormat="1" x14ac:dyDescent="0.2">
      <c r="A631" s="21">
        <v>221</v>
      </c>
      <c r="B631" s="22" t="s">
        <v>29</v>
      </c>
      <c r="C631" s="22" t="s">
        <v>34</v>
      </c>
      <c r="D631" s="22" t="s">
        <v>28</v>
      </c>
      <c r="E631" s="23">
        <v>43082</v>
      </c>
      <c r="F631" s="22">
        <v>22.1</v>
      </c>
      <c r="G631" s="22">
        <v>34.200000000000003</v>
      </c>
      <c r="H631" s="22">
        <v>17.359200000000001</v>
      </c>
      <c r="I631" s="24">
        <v>4.7062999999999997</v>
      </c>
      <c r="J631" s="71">
        <v>2.4983</v>
      </c>
      <c r="K631" s="25">
        <f t="shared" si="171"/>
        <v>997.77758073309008</v>
      </c>
      <c r="L631" s="25">
        <f t="shared" si="172"/>
        <v>0.76381830691020669</v>
      </c>
      <c r="M631" s="25">
        <f t="shared" si="173"/>
        <v>-4.2719561860000005E-3</v>
      </c>
      <c r="N631" s="25">
        <f t="shared" si="174"/>
        <v>1023.6108574343542</v>
      </c>
      <c r="O631" s="121">
        <f t="shared" si="175"/>
        <v>1.0235836085136729</v>
      </c>
      <c r="P631" s="26">
        <f t="shared" si="178"/>
        <v>10.607186632572937</v>
      </c>
      <c r="Q631" s="120">
        <f t="shared" si="176"/>
        <v>10.606832604419878</v>
      </c>
      <c r="R631" s="4">
        <f t="shared" si="177"/>
        <v>19.906229019347347</v>
      </c>
      <c r="S631" s="27">
        <f t="shared" si="179"/>
        <v>20.604649999999996</v>
      </c>
      <c r="T631" s="28">
        <f t="shared" si="180"/>
        <v>27</v>
      </c>
      <c r="U631" s="29">
        <f t="shared" si="181"/>
        <v>0.29739999999999966</v>
      </c>
      <c r="V631" s="29">
        <f t="shared" si="182"/>
        <v>6.7454467100637263</v>
      </c>
      <c r="W631" s="29">
        <f t="shared" si="183"/>
        <v>2.4983135963198988</v>
      </c>
      <c r="X631" s="30">
        <f t="shared" si="184"/>
        <v>0.68919120647013088</v>
      </c>
      <c r="Y631" s="30">
        <f t="shared" si="185"/>
        <v>6.948896191827977</v>
      </c>
      <c r="Z631" s="30">
        <f t="shared" si="186"/>
        <v>2.5736652562325846</v>
      </c>
      <c r="AA631" s="31">
        <f t="shared" si="187"/>
        <v>1.3456517224007907</v>
      </c>
      <c r="AB631" s="32">
        <f t="shared" si="188"/>
        <v>7.5351659912685776E-2</v>
      </c>
    </row>
    <row r="632" spans="1:28" s="15" customFormat="1" x14ac:dyDescent="0.2">
      <c r="A632" s="21">
        <v>227</v>
      </c>
      <c r="B632" s="22" t="s">
        <v>29</v>
      </c>
      <c r="C632" s="22" t="s">
        <v>34</v>
      </c>
      <c r="D632" s="22" t="s">
        <v>28</v>
      </c>
      <c r="E632" s="23">
        <v>43082</v>
      </c>
      <c r="F632" s="22">
        <v>22.1</v>
      </c>
      <c r="G632" s="22">
        <v>34.200000000000003</v>
      </c>
      <c r="H632" s="22">
        <v>17.359200000000001</v>
      </c>
      <c r="I632" s="24">
        <v>5.2038000000000002</v>
      </c>
      <c r="J632" s="71">
        <v>2.2633999999999999</v>
      </c>
      <c r="K632" s="25">
        <f t="shared" si="171"/>
        <v>997.77758073309008</v>
      </c>
      <c r="L632" s="25">
        <f t="shared" si="172"/>
        <v>0.76381830691020669</v>
      </c>
      <c r="M632" s="25">
        <f t="shared" si="173"/>
        <v>-4.2719561860000005E-3</v>
      </c>
      <c r="N632" s="25">
        <f t="shared" si="174"/>
        <v>1023.6108574343542</v>
      </c>
      <c r="O632" s="121">
        <f t="shared" si="175"/>
        <v>1.0235836085136729</v>
      </c>
      <c r="P632" s="26">
        <f t="shared" si="178"/>
        <v>11.728465630874158</v>
      </c>
      <c r="Q632" s="120">
        <f t="shared" si="176"/>
        <v>11.728074178628683</v>
      </c>
      <c r="R632" s="4">
        <f t="shared" si="177"/>
        <v>19.906229019347347</v>
      </c>
      <c r="S632" s="27">
        <f t="shared" si="179"/>
        <v>23.340900000000001</v>
      </c>
      <c r="T632" s="28">
        <f t="shared" si="180"/>
        <v>27</v>
      </c>
      <c r="U632" s="29">
        <f t="shared" si="181"/>
        <v>0.29970000000000052</v>
      </c>
      <c r="V632" s="29">
        <f t="shared" si="182"/>
        <v>6.1112130666177391</v>
      </c>
      <c r="W632" s="29">
        <f t="shared" si="183"/>
        <v>2.2634122468954594</v>
      </c>
      <c r="X632" s="30">
        <f t="shared" si="184"/>
        <v>0.69649816299083867</v>
      </c>
      <c r="Y632" s="30">
        <f t="shared" si="185"/>
        <v>6.313453742666578</v>
      </c>
      <c r="Z632" s="30">
        <f t="shared" si="186"/>
        <v>2.3383162009876211</v>
      </c>
      <c r="AA632" s="31">
        <f t="shared" si="187"/>
        <v>1.1891745442061885</v>
      </c>
      <c r="AB632" s="32">
        <f t="shared" si="188"/>
        <v>7.4903954092161662E-2</v>
      </c>
    </row>
    <row r="633" spans="1:28" s="15" customFormat="1" x14ac:dyDescent="0.2">
      <c r="A633" s="21">
        <v>150</v>
      </c>
      <c r="B633" s="22" t="s">
        <v>30</v>
      </c>
      <c r="C633" s="22" t="s">
        <v>34</v>
      </c>
      <c r="D633" s="22" t="s">
        <v>28</v>
      </c>
      <c r="E633" s="23">
        <v>43082</v>
      </c>
      <c r="F633" s="22">
        <v>22.1</v>
      </c>
      <c r="G633" s="22">
        <v>34.200000000000003</v>
      </c>
      <c r="H633" s="22">
        <v>17.359200000000001</v>
      </c>
      <c r="I633" s="24">
        <v>1.7602</v>
      </c>
      <c r="J633" s="71">
        <v>3.5737999999999999</v>
      </c>
      <c r="K633" s="25">
        <f t="shared" si="171"/>
        <v>997.77758073309008</v>
      </c>
      <c r="L633" s="25">
        <f t="shared" si="172"/>
        <v>0.76381830691020669</v>
      </c>
      <c r="M633" s="25">
        <f t="shared" si="173"/>
        <v>-4.2719561860000005E-3</v>
      </c>
      <c r="N633" s="25">
        <f t="shared" si="174"/>
        <v>1023.6108574343542</v>
      </c>
      <c r="O633" s="121">
        <f t="shared" si="175"/>
        <v>1.0235836085136729</v>
      </c>
      <c r="P633" s="26">
        <f t="shared" si="178"/>
        <v>3.9671865182106716</v>
      </c>
      <c r="Q633" s="120">
        <f t="shared" si="176"/>
        <v>3.9670541083866033</v>
      </c>
      <c r="R633" s="4">
        <f t="shared" si="177"/>
        <v>19.906229019347347</v>
      </c>
      <c r="S633" s="27">
        <f t="shared" si="179"/>
        <v>4.4011000000000005</v>
      </c>
      <c r="T633" s="28">
        <f t="shared" si="180"/>
        <v>27</v>
      </c>
      <c r="U633" s="29">
        <f t="shared" si="181"/>
        <v>0.15490000000000004</v>
      </c>
      <c r="V633" s="29">
        <f t="shared" si="182"/>
        <v>9.6492867376814324</v>
      </c>
      <c r="W633" s="29">
        <f t="shared" si="183"/>
        <v>3.5738099028449755</v>
      </c>
      <c r="X633" s="30">
        <f t="shared" si="184"/>
        <v>0.35600049504778886</v>
      </c>
      <c r="Y633" s="30">
        <f t="shared" si="185"/>
        <v>9.8582707388744062</v>
      </c>
      <c r="Z633" s="30">
        <f t="shared" si="186"/>
        <v>3.6512113847682994</v>
      </c>
      <c r="AA633" s="31">
        <f t="shared" si="187"/>
        <v>3.7150313512498703</v>
      </c>
      <c r="AB633" s="32">
        <f t="shared" si="188"/>
        <v>7.7401481923323967E-2</v>
      </c>
    </row>
    <row r="634" spans="1:28" s="15" customFormat="1" x14ac:dyDescent="0.2">
      <c r="A634" s="21">
        <v>158</v>
      </c>
      <c r="B634" s="22" t="s">
        <v>30</v>
      </c>
      <c r="C634" s="22" t="s">
        <v>34</v>
      </c>
      <c r="D634" s="22" t="s">
        <v>28</v>
      </c>
      <c r="E634" s="23">
        <v>43082</v>
      </c>
      <c r="F634" s="22">
        <v>22.1</v>
      </c>
      <c r="G634" s="22">
        <v>34.200000000000003</v>
      </c>
      <c r="H634" s="22">
        <v>17.359200000000001</v>
      </c>
      <c r="I634" s="24">
        <v>5.4915000000000003</v>
      </c>
      <c r="J634" s="71">
        <v>2.8963999999999999</v>
      </c>
      <c r="K634" s="25">
        <f t="shared" si="171"/>
        <v>997.77758073309008</v>
      </c>
      <c r="L634" s="25">
        <f t="shared" si="172"/>
        <v>0.76381830691020669</v>
      </c>
      <c r="M634" s="25">
        <f t="shared" si="173"/>
        <v>-4.2719561860000005E-3</v>
      </c>
      <c r="N634" s="25">
        <f t="shared" si="174"/>
        <v>1023.6108574343542</v>
      </c>
      <c r="O634" s="121">
        <f t="shared" si="175"/>
        <v>1.0235836085136729</v>
      </c>
      <c r="P634" s="26">
        <f t="shared" si="178"/>
        <v>12.376891696826442</v>
      </c>
      <c r="Q634" s="120">
        <f t="shared" si="176"/>
        <v>12.376478602548024</v>
      </c>
      <c r="R634" s="4">
        <f t="shared" si="177"/>
        <v>19.906229019347347</v>
      </c>
      <c r="S634" s="27">
        <f t="shared" si="179"/>
        <v>24.923249999999999</v>
      </c>
      <c r="T634" s="28">
        <f t="shared" ref="T634:T665" si="189">E634-E514</f>
        <v>27</v>
      </c>
      <c r="U634" s="29">
        <f t="shared" ref="U634:U665" si="190">I634-I514</f>
        <v>0.39829999999999988</v>
      </c>
      <c r="V634" s="29">
        <f t="shared" ref="V634:V665" si="191">(U634/I514)*100</f>
        <v>7.8202308960967537</v>
      </c>
      <c r="W634" s="29">
        <f t="shared" ref="W634:W665" si="192">(U634/T634)/I514*1000</f>
        <v>2.8963818133691679</v>
      </c>
      <c r="X634" s="30">
        <f t="shared" ref="X634:X665" si="193">P634-P514</f>
        <v>0.91953627841667718</v>
      </c>
      <c r="Y634" s="30">
        <f t="shared" ref="Y634:Y665" si="194">(X634/P514)*100</f>
        <v>8.0257288426189461</v>
      </c>
      <c r="Z634" s="30">
        <f t="shared" ref="Z634:Z665" si="195">1000*(X634/T634)/P514</f>
        <v>2.9724921639329427</v>
      </c>
      <c r="AA634" s="31">
        <f t="shared" ref="AA634:AA665" si="196">1000*(X634/T634)/S514</f>
        <v>1.4981523979051086</v>
      </c>
      <c r="AB634" s="32">
        <f t="shared" ref="AB634:AB665" si="197">Z634-W634</f>
        <v>7.6110350563774798E-2</v>
      </c>
    </row>
    <row r="635" spans="1:28" s="15" customFormat="1" x14ac:dyDescent="0.2">
      <c r="A635" s="21">
        <v>249</v>
      </c>
      <c r="B635" s="22" t="s">
        <v>30</v>
      </c>
      <c r="C635" s="22" t="s">
        <v>34</v>
      </c>
      <c r="D635" s="22" t="s">
        <v>28</v>
      </c>
      <c r="E635" s="23">
        <v>43082</v>
      </c>
      <c r="F635" s="22">
        <v>22.1</v>
      </c>
      <c r="G635" s="22">
        <v>34.200000000000003</v>
      </c>
      <c r="H635" s="22">
        <v>17.359200000000001</v>
      </c>
      <c r="I635" s="24">
        <v>3.1758999999999999</v>
      </c>
      <c r="J635" s="71">
        <v>3.7528999999999999</v>
      </c>
      <c r="K635" s="25">
        <f t="shared" si="171"/>
        <v>997.77758073309008</v>
      </c>
      <c r="L635" s="25">
        <f t="shared" si="172"/>
        <v>0.76381830691020669</v>
      </c>
      <c r="M635" s="25">
        <f t="shared" si="173"/>
        <v>-4.2719561860000005E-3</v>
      </c>
      <c r="N635" s="25">
        <f t="shared" si="174"/>
        <v>1023.6108574343542</v>
      </c>
      <c r="O635" s="121">
        <f t="shared" si="175"/>
        <v>1.0235836085136729</v>
      </c>
      <c r="P635" s="26">
        <f t="shared" si="178"/>
        <v>7.1579295893564776</v>
      </c>
      <c r="Q635" s="120">
        <f t="shared" si="176"/>
        <v>7.1576906844818851</v>
      </c>
      <c r="R635" s="4">
        <f t="shared" si="177"/>
        <v>19.906229019347347</v>
      </c>
      <c r="S635" s="27">
        <f t="shared" si="179"/>
        <v>12.187449999999998</v>
      </c>
      <c r="T635" s="28">
        <f t="shared" si="189"/>
        <v>27</v>
      </c>
      <c r="U635" s="29">
        <f t="shared" si="190"/>
        <v>0.29219999999999979</v>
      </c>
      <c r="V635" s="29">
        <f t="shared" si="191"/>
        <v>10.132815480112347</v>
      </c>
      <c r="W635" s="29">
        <f t="shared" si="192"/>
        <v>3.7528946222638324</v>
      </c>
      <c r="X635" s="30">
        <f t="shared" si="193"/>
        <v>0.67093205930302524</v>
      </c>
      <c r="Y635" s="30">
        <f t="shared" si="194"/>
        <v>10.342721053841634</v>
      </c>
      <c r="Z635" s="30">
        <f t="shared" si="195"/>
        <v>3.8306374273487531</v>
      </c>
      <c r="AA635" s="31">
        <f t="shared" si="196"/>
        <v>2.3486307664436126</v>
      </c>
      <c r="AB635" s="32">
        <f t="shared" si="197"/>
        <v>7.7742805084920708E-2</v>
      </c>
    </row>
    <row r="636" spans="1:28" s="15" customFormat="1" x14ac:dyDescent="0.2">
      <c r="A636" s="21">
        <v>164</v>
      </c>
      <c r="B636" s="22" t="s">
        <v>31</v>
      </c>
      <c r="C636" s="22" t="s">
        <v>34</v>
      </c>
      <c r="D636" s="22" t="s">
        <v>28</v>
      </c>
      <c r="E636" s="23">
        <v>43082</v>
      </c>
      <c r="F636" s="22">
        <v>22.1</v>
      </c>
      <c r="G636" s="22">
        <v>34.200000000000003</v>
      </c>
      <c r="H636" s="22">
        <v>17.359200000000001</v>
      </c>
      <c r="I636" s="24">
        <v>2.0432999999999999</v>
      </c>
      <c r="J636" s="71">
        <v>1.5721000000000001</v>
      </c>
      <c r="K636" s="25">
        <f t="shared" si="171"/>
        <v>997.77758073309008</v>
      </c>
      <c r="L636" s="25">
        <f t="shared" si="172"/>
        <v>0.76381830691020669</v>
      </c>
      <c r="M636" s="25">
        <f t="shared" si="173"/>
        <v>-4.2719561860000005E-3</v>
      </c>
      <c r="N636" s="25">
        <f t="shared" si="174"/>
        <v>1023.6108574343542</v>
      </c>
      <c r="O636" s="121">
        <f t="shared" si="175"/>
        <v>1.0235836085136729</v>
      </c>
      <c r="P636" s="26">
        <f t="shared" si="178"/>
        <v>4.6052449793545422</v>
      </c>
      <c r="Q636" s="120">
        <f t="shared" si="176"/>
        <v>4.6050912735293412</v>
      </c>
      <c r="R636" s="4">
        <f t="shared" si="177"/>
        <v>19.906229019347347</v>
      </c>
      <c r="S636" s="27">
        <f t="shared" si="179"/>
        <v>5.9581499999999989</v>
      </c>
      <c r="T636" s="28">
        <f t="shared" si="189"/>
        <v>27</v>
      </c>
      <c r="U636" s="29">
        <f t="shared" si="190"/>
        <v>8.3199999999999941E-2</v>
      </c>
      <c r="V636" s="29">
        <f t="shared" si="191"/>
        <v>4.2446813938064354</v>
      </c>
      <c r="W636" s="29">
        <f t="shared" si="192"/>
        <v>1.5721042199283095</v>
      </c>
      <c r="X636" s="30">
        <f t="shared" si="193"/>
        <v>0.19592228328429595</v>
      </c>
      <c r="Y636" s="30">
        <f t="shared" si="194"/>
        <v>4.4433645888269693</v>
      </c>
      <c r="Z636" s="30">
        <f t="shared" si="195"/>
        <v>1.6456905884544333</v>
      </c>
      <c r="AA636" s="31">
        <f t="shared" si="196"/>
        <v>1.3192100539730267</v>
      </c>
      <c r="AB636" s="32">
        <f t="shared" si="197"/>
        <v>7.3586368526123769E-2</v>
      </c>
    </row>
    <row r="637" spans="1:28" s="15" customFormat="1" x14ac:dyDescent="0.2">
      <c r="A637" s="21">
        <v>170</v>
      </c>
      <c r="B637" s="22" t="s">
        <v>31</v>
      </c>
      <c r="C637" s="22" t="s">
        <v>34</v>
      </c>
      <c r="D637" s="22" t="s">
        <v>28</v>
      </c>
      <c r="E637" s="23">
        <v>43082</v>
      </c>
      <c r="F637" s="22">
        <v>22.1</v>
      </c>
      <c r="G637" s="22">
        <v>34.200000000000003</v>
      </c>
      <c r="H637" s="22">
        <v>17.359200000000001</v>
      </c>
      <c r="I637" s="24">
        <v>4.4324000000000003</v>
      </c>
      <c r="J637" s="71">
        <v>1.7878000000000001</v>
      </c>
      <c r="K637" s="25">
        <f t="shared" si="171"/>
        <v>997.77758073309008</v>
      </c>
      <c r="L637" s="25">
        <f t="shared" si="172"/>
        <v>0.76381830691020669</v>
      </c>
      <c r="M637" s="25">
        <f t="shared" si="173"/>
        <v>-4.2719561860000005E-3</v>
      </c>
      <c r="N637" s="25">
        <f t="shared" si="174"/>
        <v>1023.6108574343542</v>
      </c>
      <c r="O637" s="121">
        <f t="shared" si="175"/>
        <v>1.0235836085136729</v>
      </c>
      <c r="P637" s="26">
        <f t="shared" si="178"/>
        <v>9.9898633810458932</v>
      </c>
      <c r="Q637" s="120">
        <f t="shared" si="176"/>
        <v>9.9895299568303493</v>
      </c>
      <c r="R637" s="4">
        <f t="shared" si="177"/>
        <v>19.906229019347347</v>
      </c>
      <c r="S637" s="27">
        <f t="shared" si="179"/>
        <v>19.098200000000002</v>
      </c>
      <c r="T637" s="28">
        <f t="shared" si="189"/>
        <v>27</v>
      </c>
      <c r="U637" s="29">
        <f t="shared" si="190"/>
        <v>0.20410000000000039</v>
      </c>
      <c r="V637" s="29">
        <f t="shared" si="191"/>
        <v>4.8269990303431731</v>
      </c>
      <c r="W637" s="29">
        <f t="shared" si="192"/>
        <v>1.7877774186456197</v>
      </c>
      <c r="X637" s="30">
        <f t="shared" si="193"/>
        <v>0.47813481832265303</v>
      </c>
      <c r="Y637" s="30">
        <f t="shared" si="194"/>
        <v>5.0267920827396004</v>
      </c>
      <c r="Z637" s="30">
        <f t="shared" si="195"/>
        <v>1.8617748454591116</v>
      </c>
      <c r="AA637" s="31">
        <f t="shared" si="196"/>
        <v>0.98514918653362071</v>
      </c>
      <c r="AB637" s="32">
        <f t="shared" si="197"/>
        <v>7.3997426813491973E-2</v>
      </c>
    </row>
    <row r="638" spans="1:28" s="15" customFormat="1" x14ac:dyDescent="0.2">
      <c r="A638" s="21">
        <v>262</v>
      </c>
      <c r="B638" s="22" t="s">
        <v>31</v>
      </c>
      <c r="C638" s="22" t="s">
        <v>34</v>
      </c>
      <c r="D638" s="22" t="s">
        <v>28</v>
      </c>
      <c r="E638" s="23">
        <v>43082</v>
      </c>
      <c r="F638" s="22">
        <v>22.1</v>
      </c>
      <c r="G638" s="22">
        <v>34.200000000000003</v>
      </c>
      <c r="H638" s="22">
        <v>17.359200000000001</v>
      </c>
      <c r="I638" s="24">
        <v>4.5236000000000001</v>
      </c>
      <c r="J638" s="71">
        <v>1.5357000000000001</v>
      </c>
      <c r="K638" s="25">
        <f t="shared" si="171"/>
        <v>997.77758073309008</v>
      </c>
      <c r="L638" s="25">
        <f t="shared" si="172"/>
        <v>0.76381830691020669</v>
      </c>
      <c r="M638" s="25">
        <f t="shared" si="173"/>
        <v>-4.2719561860000005E-3</v>
      </c>
      <c r="N638" s="25">
        <f t="shared" si="174"/>
        <v>1023.6108574343542</v>
      </c>
      <c r="O638" s="121">
        <f t="shared" si="175"/>
        <v>1.0235836085136729</v>
      </c>
      <c r="P638" s="26">
        <f t="shared" si="178"/>
        <v>10.195412415508347</v>
      </c>
      <c r="Q638" s="120">
        <f t="shared" si="176"/>
        <v>10.195072130836063</v>
      </c>
      <c r="R638" s="4">
        <f t="shared" si="177"/>
        <v>19.906229019347347</v>
      </c>
      <c r="S638" s="27">
        <f t="shared" si="179"/>
        <v>19.599799999999998</v>
      </c>
      <c r="T638" s="28">
        <f t="shared" si="189"/>
        <v>27</v>
      </c>
      <c r="U638" s="29">
        <f t="shared" si="190"/>
        <v>0.18010000000000037</v>
      </c>
      <c r="V638" s="29">
        <f t="shared" si="191"/>
        <v>4.1464256935651065</v>
      </c>
      <c r="W638" s="29">
        <f t="shared" si="192"/>
        <v>1.5357132198389281</v>
      </c>
      <c r="X638" s="30">
        <f t="shared" si="193"/>
        <v>0.42453688345329077</v>
      </c>
      <c r="Y638" s="30">
        <f t="shared" si="194"/>
        <v>4.3449216199768763</v>
      </c>
      <c r="Z638" s="30">
        <f t="shared" si="195"/>
        <v>1.6092302296210652</v>
      </c>
      <c r="AA638" s="31">
        <f t="shared" si="196"/>
        <v>0.84493401271130275</v>
      </c>
      <c r="AB638" s="32">
        <f t="shared" si="197"/>
        <v>7.3517009782137155E-2</v>
      </c>
    </row>
    <row r="639" spans="1:28" s="15" customFormat="1" x14ac:dyDescent="0.2">
      <c r="A639" s="21">
        <v>268</v>
      </c>
      <c r="B639" s="22" t="s">
        <v>31</v>
      </c>
      <c r="C639" s="22" t="s">
        <v>34</v>
      </c>
      <c r="D639" s="22" t="s">
        <v>28</v>
      </c>
      <c r="E639" s="23">
        <v>43082</v>
      </c>
      <c r="F639" s="22">
        <v>22.1</v>
      </c>
      <c r="G639" s="22">
        <v>34.200000000000003</v>
      </c>
      <c r="H639" s="22">
        <v>17.359200000000001</v>
      </c>
      <c r="I639" s="24">
        <v>9.7123000000000008</v>
      </c>
      <c r="J639" s="71">
        <v>1.8057000000000001</v>
      </c>
      <c r="K639" s="25">
        <f t="shared" si="171"/>
        <v>997.77758073309008</v>
      </c>
      <c r="L639" s="25">
        <f t="shared" si="172"/>
        <v>0.76381830691020669</v>
      </c>
      <c r="M639" s="25">
        <f t="shared" si="173"/>
        <v>-4.2719561860000005E-3</v>
      </c>
      <c r="N639" s="25">
        <f t="shared" si="174"/>
        <v>1023.6108574343542</v>
      </c>
      <c r="O639" s="121">
        <f t="shared" si="175"/>
        <v>1.0235836085136729</v>
      </c>
      <c r="P639" s="26">
        <f t="shared" si="178"/>
        <v>21.889845256685323</v>
      </c>
      <c r="Q639" s="120">
        <f t="shared" si="176"/>
        <v>21.889114655654591</v>
      </c>
      <c r="R639" s="4">
        <f t="shared" si="177"/>
        <v>19.906229019347347</v>
      </c>
      <c r="S639" s="27">
        <f t="shared" si="179"/>
        <v>48.137650000000001</v>
      </c>
      <c r="T639" s="28">
        <f t="shared" si="189"/>
        <v>27</v>
      </c>
      <c r="U639" s="29">
        <f t="shared" si="190"/>
        <v>0.45150000000000112</v>
      </c>
      <c r="V639" s="29">
        <f t="shared" si="191"/>
        <v>4.8753887353144556</v>
      </c>
      <c r="W639" s="29">
        <f t="shared" si="192"/>
        <v>1.8056995315979467</v>
      </c>
      <c r="X639" s="30">
        <f t="shared" si="193"/>
        <v>1.0573083331776765</v>
      </c>
      <c r="Y639" s="30">
        <f t="shared" si="194"/>
        <v>5.0752740151613462</v>
      </c>
      <c r="Z639" s="30">
        <f t="shared" si="195"/>
        <v>1.8797311167264241</v>
      </c>
      <c r="AA639" s="31">
        <f t="shared" si="196"/>
        <v>0.85773918604711696</v>
      </c>
      <c r="AB639" s="32">
        <f t="shared" si="197"/>
        <v>7.4031585128477406E-2</v>
      </c>
    </row>
    <row r="640" spans="1:28" s="15" customFormat="1" x14ac:dyDescent="0.2">
      <c r="A640" s="21">
        <v>274</v>
      </c>
      <c r="B640" s="22" t="s">
        <v>31</v>
      </c>
      <c r="C640" s="22" t="s">
        <v>34</v>
      </c>
      <c r="D640" s="22" t="s">
        <v>28</v>
      </c>
      <c r="E640" s="23">
        <v>43082</v>
      </c>
      <c r="F640" s="22">
        <v>22.1</v>
      </c>
      <c r="G640" s="22">
        <v>34.200000000000003</v>
      </c>
      <c r="H640" s="22">
        <v>17.359200000000001</v>
      </c>
      <c r="I640" s="24">
        <v>2.1381999999999999</v>
      </c>
      <c r="J640" s="71">
        <v>2.0897000000000001</v>
      </c>
      <c r="K640" s="25">
        <f t="shared" si="171"/>
        <v>997.77758073309008</v>
      </c>
      <c r="L640" s="25">
        <f t="shared" si="172"/>
        <v>0.76381830691020669</v>
      </c>
      <c r="M640" s="25">
        <f t="shared" si="173"/>
        <v>-4.2719561860000005E-3</v>
      </c>
      <c r="N640" s="25">
        <f t="shared" si="174"/>
        <v>1023.6108574343542</v>
      </c>
      <c r="O640" s="121">
        <f t="shared" si="175"/>
        <v>1.0235836085136729</v>
      </c>
      <c r="P640" s="26">
        <f t="shared" si="178"/>
        <v>4.8191331742063728</v>
      </c>
      <c r="Q640" s="120">
        <f t="shared" si="176"/>
        <v>4.8189723295944979</v>
      </c>
      <c r="R640" s="4">
        <f t="shared" si="177"/>
        <v>19.906229019347347</v>
      </c>
      <c r="S640" s="27">
        <f t="shared" si="179"/>
        <v>6.4800999999999993</v>
      </c>
      <c r="T640" s="28">
        <f t="shared" si="189"/>
        <v>27</v>
      </c>
      <c r="U640" s="29">
        <f t="shared" si="190"/>
        <v>0.11419999999999986</v>
      </c>
      <c r="V640" s="29">
        <f t="shared" si="191"/>
        <v>5.64229249011857</v>
      </c>
      <c r="W640" s="29">
        <f t="shared" si="192"/>
        <v>2.0897379593031737</v>
      </c>
      <c r="X640" s="30">
        <f t="shared" si="193"/>
        <v>0.26606489358488439</v>
      </c>
      <c r="Y640" s="30">
        <f t="shared" si="194"/>
        <v>5.8436394357909096</v>
      </c>
      <c r="Z640" s="30">
        <f t="shared" si="195"/>
        <v>2.1643109021447815</v>
      </c>
      <c r="AA640" s="31">
        <f t="shared" si="196"/>
        <v>1.6839123919956738</v>
      </c>
      <c r="AB640" s="32">
        <f t="shared" si="197"/>
        <v>7.4572942841607759E-2</v>
      </c>
    </row>
    <row r="641" spans="1:28" s="15" customFormat="1" x14ac:dyDescent="0.2">
      <c r="A641" s="21">
        <v>106</v>
      </c>
      <c r="B641" s="22" t="s">
        <v>32</v>
      </c>
      <c r="C641" s="22" t="s">
        <v>34</v>
      </c>
      <c r="D641" s="22" t="s">
        <v>28</v>
      </c>
      <c r="E641" s="23">
        <v>43082</v>
      </c>
      <c r="F641" s="22">
        <v>22.1</v>
      </c>
      <c r="G641" s="22">
        <v>34.200000000000003</v>
      </c>
      <c r="H641" s="22">
        <v>17.359200000000001</v>
      </c>
      <c r="I641" s="24">
        <v>3.1505999999999998</v>
      </c>
      <c r="J641" s="71">
        <v>3.1436999999999999</v>
      </c>
      <c r="K641" s="25">
        <f t="shared" si="171"/>
        <v>997.77758073309008</v>
      </c>
      <c r="L641" s="25">
        <f t="shared" si="172"/>
        <v>0.76381830691020669</v>
      </c>
      <c r="M641" s="25">
        <f t="shared" si="173"/>
        <v>-4.2719561860000005E-3</v>
      </c>
      <c r="N641" s="25">
        <f t="shared" si="174"/>
        <v>1023.6108574343542</v>
      </c>
      <c r="O641" s="121">
        <f t="shared" si="175"/>
        <v>1.0235836085136729</v>
      </c>
      <c r="P641" s="26">
        <f t="shared" si="178"/>
        <v>7.1009077629102038</v>
      </c>
      <c r="Q641" s="120">
        <f t="shared" si="176"/>
        <v>7.1006707612105622</v>
      </c>
      <c r="R641" s="4">
        <f t="shared" si="177"/>
        <v>19.906229019347347</v>
      </c>
      <c r="S641" s="27">
        <f t="shared" si="179"/>
        <v>12.048299999999998</v>
      </c>
      <c r="T641" s="28">
        <f t="shared" si="189"/>
        <v>27</v>
      </c>
      <c r="U641" s="29">
        <f t="shared" si="190"/>
        <v>0.24649999999999972</v>
      </c>
      <c r="V641" s="29">
        <f t="shared" si="191"/>
        <v>8.4879997245273824</v>
      </c>
      <c r="W641" s="29">
        <f t="shared" si="192"/>
        <v>3.1437036016768083</v>
      </c>
      <c r="X641" s="30">
        <f t="shared" si="193"/>
        <v>0.56636659359485098</v>
      </c>
      <c r="Y641" s="30">
        <f t="shared" si="194"/>
        <v>8.6672740888736524</v>
      </c>
      <c r="Z641" s="30">
        <f t="shared" si="195"/>
        <v>3.2101015143976492</v>
      </c>
      <c r="AA641" s="31">
        <f t="shared" si="196"/>
        <v>1.9617902655131843</v>
      </c>
      <c r="AB641" s="32">
        <f t="shared" si="197"/>
        <v>6.6397912720840946E-2</v>
      </c>
    </row>
    <row r="642" spans="1:28" s="15" customFormat="1" x14ac:dyDescent="0.2">
      <c r="A642" s="21">
        <v>206</v>
      </c>
      <c r="B642" s="22" t="s">
        <v>32</v>
      </c>
      <c r="C642" s="22" t="s">
        <v>34</v>
      </c>
      <c r="D642" s="22" t="s">
        <v>28</v>
      </c>
      <c r="E642" s="23">
        <v>43082</v>
      </c>
      <c r="F642" s="22">
        <v>22.1</v>
      </c>
      <c r="G642" s="22">
        <v>34.200000000000003</v>
      </c>
      <c r="H642" s="22">
        <v>17.359200000000001</v>
      </c>
      <c r="I642" s="24">
        <v>2.3898999999999999</v>
      </c>
      <c r="J642" s="71">
        <v>2.7806999999999999</v>
      </c>
      <c r="K642" s="25">
        <f t="shared" ref="K642:K705" si="198">1000*(1-(F642+288.9414)/(508929.2*(F642+68.12963))*(F642-3.9863)^2)</f>
        <v>997.77758073309008</v>
      </c>
      <c r="L642" s="25">
        <f t="shared" ref="L642:L705" si="199">0.824493 - 0.0040899*F642 + 0.000076438*F642^2 -0.00000082467*F642^3 + 0.0000000053675*F642^4</f>
        <v>0.76381830691020669</v>
      </c>
      <c r="M642" s="25">
        <f t="shared" ref="M642:M705" si="200">-0.005724 + 0.00010227*F642 - 0.0000016546*F642^2</f>
        <v>-4.2719561860000005E-3</v>
      </c>
      <c r="N642" s="25">
        <f t="shared" ref="N642:N705" si="201">K642 + (L642*G642) + M642*G642^(3/2) + 0.00048314*G642^2</f>
        <v>1023.6108574343542</v>
      </c>
      <c r="O642" s="121">
        <f t="shared" si="175"/>
        <v>1.0235836085136729</v>
      </c>
      <c r="P642" s="26">
        <f t="shared" si="178"/>
        <v>5.386421463397161</v>
      </c>
      <c r="Q642" s="120">
        <f t="shared" si="176"/>
        <v>5.3862416848273735</v>
      </c>
      <c r="R642" s="4">
        <f t="shared" si="177"/>
        <v>19.906229019347347</v>
      </c>
      <c r="S642" s="27">
        <f t="shared" si="179"/>
        <v>7.8644499999999988</v>
      </c>
      <c r="T642" s="28">
        <f t="shared" si="189"/>
        <v>27</v>
      </c>
      <c r="U642" s="29">
        <f t="shared" si="190"/>
        <v>0.16690000000000005</v>
      </c>
      <c r="V642" s="29">
        <f t="shared" si="191"/>
        <v>7.5078722447143527</v>
      </c>
      <c r="W642" s="29">
        <f t="shared" si="192"/>
        <v>2.7806934239682786</v>
      </c>
      <c r="X642" s="30">
        <f t="shared" si="193"/>
        <v>0.38442944542669633</v>
      </c>
      <c r="Y642" s="30">
        <f t="shared" si="194"/>
        <v>7.6855269669677888</v>
      </c>
      <c r="Z642" s="30">
        <f t="shared" si="195"/>
        <v>2.8464914692473289</v>
      </c>
      <c r="AA642" s="31">
        <f t="shared" si="196"/>
        <v>2.0496836692429512</v>
      </c>
      <c r="AB642" s="32">
        <f t="shared" si="197"/>
        <v>6.579804527905031E-2</v>
      </c>
    </row>
    <row r="643" spans="1:28" s="15" customFormat="1" x14ac:dyDescent="0.2">
      <c r="A643" s="21">
        <v>144</v>
      </c>
      <c r="B643" s="22" t="s">
        <v>33</v>
      </c>
      <c r="C643" s="22" t="s">
        <v>34</v>
      </c>
      <c r="D643" s="22" t="s">
        <v>28</v>
      </c>
      <c r="E643" s="23">
        <v>43082</v>
      </c>
      <c r="F643" s="22">
        <v>22.1</v>
      </c>
      <c r="G643" s="22">
        <v>34.200000000000003</v>
      </c>
      <c r="H643" s="22">
        <v>17.359200000000001</v>
      </c>
      <c r="I643" s="24">
        <v>4.8159999999999998</v>
      </c>
      <c r="J643" s="71">
        <v>2.3479000000000001</v>
      </c>
      <c r="K643" s="25">
        <f t="shared" si="198"/>
        <v>997.77758073309008</v>
      </c>
      <c r="L643" s="25">
        <f t="shared" si="199"/>
        <v>0.76381830691020669</v>
      </c>
      <c r="M643" s="25">
        <f t="shared" si="200"/>
        <v>-4.2719561860000005E-3</v>
      </c>
      <c r="N643" s="25">
        <f t="shared" si="201"/>
        <v>1023.6108574343542</v>
      </c>
      <c r="O643" s="121">
        <f t="shared" ref="O643:O706" si="202">(999.842594+0.06793952*(F643)-0.00909529*(F643)^2+0.0001001685*(F643)^3-0.000001120083*(F643)^4+0.000000006536332*(F643)^5+(0.824493-0.0040899*(F643)+0.000076438*(F643)^2-0.00000082467*(F643)^3+0.0000000053875*(F643)^4)*(G643)+(-0.00572466+0.00010227*(F643)-0.0000016546*(F643)^2)*(G643)^1.5+0.00048314*(G643)^2)*0.001</f>
        <v>1.0235836085136729</v>
      </c>
      <c r="P643" s="26">
        <f t="shared" si="178"/>
        <v>10.854431468982272</v>
      </c>
      <c r="Q643" s="120">
        <f t="shared" ref="Q643:Q706" si="203">(I643)*(1/(1-(O643)/1.84))</f>
        <v>10.854069188722805</v>
      </c>
      <c r="R643" s="4">
        <f t="shared" ref="R643:R706" si="204">H643*(1/     (1-   (0.001*N643/8)))</f>
        <v>19.906229019347347</v>
      </c>
      <c r="S643" s="27">
        <f t="shared" si="179"/>
        <v>21.207999999999998</v>
      </c>
      <c r="T643" s="28">
        <f t="shared" si="189"/>
        <v>27</v>
      </c>
      <c r="U643" s="29">
        <f t="shared" si="190"/>
        <v>0.28709999999999969</v>
      </c>
      <c r="V643" s="29">
        <f t="shared" si="191"/>
        <v>6.3392876857515006</v>
      </c>
      <c r="W643" s="29">
        <f t="shared" si="192"/>
        <v>2.3478843280561112</v>
      </c>
      <c r="X643" s="30">
        <f t="shared" si="193"/>
        <v>0.66391340771981433</v>
      </c>
      <c r="Y643" s="30">
        <f t="shared" si="194"/>
        <v>6.5150113441589355</v>
      </c>
      <c r="Z643" s="30">
        <f t="shared" si="195"/>
        <v>2.4129671645033093</v>
      </c>
      <c r="AA643" s="31">
        <f t="shared" si="196"/>
        <v>1.2527101791539657</v>
      </c>
      <c r="AB643" s="32">
        <f t="shared" si="197"/>
        <v>6.5082836447198034E-2</v>
      </c>
    </row>
    <row r="644" spans="1:28" s="15" customFormat="1" x14ac:dyDescent="0.2">
      <c r="A644" s="21">
        <v>178</v>
      </c>
      <c r="B644" s="22" t="s">
        <v>26</v>
      </c>
      <c r="C644" s="22" t="s">
        <v>36</v>
      </c>
      <c r="D644" s="22" t="s">
        <v>28</v>
      </c>
      <c r="E644" s="23">
        <v>43082</v>
      </c>
      <c r="F644" s="22">
        <v>21.9</v>
      </c>
      <c r="G644" s="22">
        <v>33.6</v>
      </c>
      <c r="H644" s="22">
        <v>17.5154</v>
      </c>
      <c r="I644" s="24">
        <v>5.5605000000000002</v>
      </c>
      <c r="J644" s="71">
        <v>4.1856999999999998</v>
      </c>
      <c r="K644" s="25">
        <f t="shared" si="198"/>
        <v>997.8229589642682</v>
      </c>
      <c r="L644" s="25">
        <f t="shared" si="199"/>
        <v>0.76415739487086687</v>
      </c>
      <c r="M644" s="25">
        <f t="shared" si="200"/>
        <v>-4.277849706E-3</v>
      </c>
      <c r="N644" s="25">
        <f t="shared" si="201"/>
        <v>1023.210921603566</v>
      </c>
      <c r="O644" s="121">
        <f t="shared" si="202"/>
        <v>1.0231836611123326</v>
      </c>
      <c r="P644" s="26">
        <f t="shared" si="178"/>
        <v>12.526269352287008</v>
      </c>
      <c r="Q644" s="120">
        <f t="shared" si="203"/>
        <v>12.525851299611507</v>
      </c>
      <c r="R644" s="4">
        <f t="shared" si="204"/>
        <v>20.084196100164508</v>
      </c>
      <c r="S644" s="27">
        <f t="shared" si="179"/>
        <v>25.30275</v>
      </c>
      <c r="T644" s="28">
        <f t="shared" si="189"/>
        <v>27</v>
      </c>
      <c r="U644" s="29">
        <f t="shared" si="190"/>
        <v>0.56460000000000043</v>
      </c>
      <c r="V644" s="29">
        <f t="shared" si="191"/>
        <v>11.301267038971966</v>
      </c>
      <c r="W644" s="29">
        <f t="shared" si="192"/>
        <v>4.1856544588785063</v>
      </c>
      <c r="X644" s="30">
        <f t="shared" si="193"/>
        <v>1.2859376847160586</v>
      </c>
      <c r="Y644" s="30">
        <f t="shared" si="194"/>
        <v>11.440389151737117</v>
      </c>
      <c r="Z644" s="30">
        <f t="shared" si="195"/>
        <v>4.2371811673100437</v>
      </c>
      <c r="AA644" s="31">
        <f t="shared" si="196"/>
        <v>2.1456213058774916</v>
      </c>
      <c r="AB644" s="32">
        <f t="shared" si="197"/>
        <v>5.1526708431537394E-2</v>
      </c>
    </row>
    <row r="645" spans="1:28" s="15" customFormat="1" x14ac:dyDescent="0.2">
      <c r="A645" s="21">
        <v>184</v>
      </c>
      <c r="B645" s="22" t="s">
        <v>26</v>
      </c>
      <c r="C645" s="22" t="s">
        <v>36</v>
      </c>
      <c r="D645" s="22" t="s">
        <v>28</v>
      </c>
      <c r="E645" s="23">
        <v>43082</v>
      </c>
      <c r="F645" s="22">
        <v>21.9</v>
      </c>
      <c r="G645" s="22">
        <v>33.6</v>
      </c>
      <c r="H645" s="22">
        <v>17.5154</v>
      </c>
      <c r="I645" s="24">
        <v>2.9041000000000001</v>
      </c>
      <c r="J645" s="71">
        <v>2.1509</v>
      </c>
      <c r="K645" s="25">
        <f t="shared" si="198"/>
        <v>997.8229589642682</v>
      </c>
      <c r="L645" s="25">
        <f t="shared" si="199"/>
        <v>0.76415739487086687</v>
      </c>
      <c r="M645" s="25">
        <f t="shared" si="200"/>
        <v>-4.277849706E-3</v>
      </c>
      <c r="N645" s="25">
        <f t="shared" si="201"/>
        <v>1023.210921603566</v>
      </c>
      <c r="O645" s="121">
        <f t="shared" si="202"/>
        <v>1.0231836611123326</v>
      </c>
      <c r="P645" s="26">
        <f t="shared" si="178"/>
        <v>6.5421344889806123</v>
      </c>
      <c r="Q645" s="120">
        <f t="shared" si="203"/>
        <v>6.5419161512816792</v>
      </c>
      <c r="R645" s="4">
        <f t="shared" si="204"/>
        <v>20.084196100164508</v>
      </c>
      <c r="S645" s="27">
        <f t="shared" si="179"/>
        <v>10.692550000000001</v>
      </c>
      <c r="T645" s="28">
        <f t="shared" si="189"/>
        <v>27</v>
      </c>
      <c r="U645" s="29">
        <f t="shared" si="190"/>
        <v>0.15940000000000021</v>
      </c>
      <c r="V645" s="29">
        <f t="shared" si="191"/>
        <v>5.8075563813895945</v>
      </c>
      <c r="W645" s="29">
        <f t="shared" si="192"/>
        <v>2.1509468079220722</v>
      </c>
      <c r="X645" s="30">
        <f t="shared" si="193"/>
        <v>0.36680305160556781</v>
      </c>
      <c r="Y645" s="30">
        <f t="shared" si="194"/>
        <v>5.9398115765181538</v>
      </c>
      <c r="Z645" s="30">
        <f t="shared" si="195"/>
        <v>2.1999302135252425</v>
      </c>
      <c r="AA645" s="31">
        <f t="shared" si="196"/>
        <v>1.3840164843201177</v>
      </c>
      <c r="AB645" s="32">
        <f t="shared" si="197"/>
        <v>4.8983405603170382E-2</v>
      </c>
    </row>
    <row r="646" spans="1:28" s="15" customFormat="1" x14ac:dyDescent="0.2">
      <c r="A646" s="21">
        <v>276</v>
      </c>
      <c r="B646" s="22" t="s">
        <v>26</v>
      </c>
      <c r="C646" s="22" t="s">
        <v>36</v>
      </c>
      <c r="D646" s="22" t="s">
        <v>28</v>
      </c>
      <c r="E646" s="23">
        <v>43082</v>
      </c>
      <c r="F646" s="22">
        <v>21.9</v>
      </c>
      <c r="G646" s="22">
        <v>33.6</v>
      </c>
      <c r="H646" s="22">
        <v>17.5154</v>
      </c>
      <c r="I646" s="24">
        <v>4.5038</v>
      </c>
      <c r="J646" s="71">
        <v>3.3795999999999999</v>
      </c>
      <c r="K646" s="25">
        <f t="shared" si="198"/>
        <v>997.8229589642682</v>
      </c>
      <c r="L646" s="25">
        <f t="shared" si="199"/>
        <v>0.76415739487086687</v>
      </c>
      <c r="M646" s="25">
        <f t="shared" si="200"/>
        <v>-4.277849706E-3</v>
      </c>
      <c r="N646" s="25">
        <f t="shared" si="201"/>
        <v>1023.210921603566</v>
      </c>
      <c r="O646" s="121">
        <f t="shared" si="202"/>
        <v>1.0231836611123326</v>
      </c>
      <c r="P646" s="26">
        <f t="shared" si="178"/>
        <v>10.145816367022789</v>
      </c>
      <c r="Q646" s="120">
        <f t="shared" si="203"/>
        <v>10.14547775976806</v>
      </c>
      <c r="R646" s="4">
        <f t="shared" si="204"/>
        <v>20.084196100164508</v>
      </c>
      <c r="S646" s="27">
        <f t="shared" si="179"/>
        <v>19.4909</v>
      </c>
      <c r="T646" s="28">
        <f t="shared" si="189"/>
        <v>27</v>
      </c>
      <c r="U646" s="29">
        <f t="shared" si="190"/>
        <v>0.37659999999999982</v>
      </c>
      <c r="V646" s="29">
        <f t="shared" si="191"/>
        <v>9.1248303934871053</v>
      </c>
      <c r="W646" s="29">
        <f t="shared" si="192"/>
        <v>3.3795668124026319</v>
      </c>
      <c r="X646" s="30">
        <f t="shared" si="193"/>
        <v>0.85998261166363044</v>
      </c>
      <c r="Y646" s="30">
        <f t="shared" si="194"/>
        <v>9.2612320478740671</v>
      </c>
      <c r="Z646" s="30">
        <f t="shared" si="195"/>
        <v>3.4300859436570619</v>
      </c>
      <c r="AA646" s="31">
        <f t="shared" si="196"/>
        <v>1.8284695308384649</v>
      </c>
      <c r="AB646" s="32">
        <f t="shared" si="197"/>
        <v>5.0519131254429972E-2</v>
      </c>
    </row>
    <row r="647" spans="1:28" s="15" customFormat="1" x14ac:dyDescent="0.2">
      <c r="A647" s="21">
        <v>283</v>
      </c>
      <c r="B647" s="22" t="s">
        <v>26</v>
      </c>
      <c r="C647" s="22" t="s">
        <v>36</v>
      </c>
      <c r="D647" s="22" t="s">
        <v>28</v>
      </c>
      <c r="E647" s="23">
        <v>43082</v>
      </c>
      <c r="F647" s="22">
        <v>21.9</v>
      </c>
      <c r="G647" s="22">
        <v>33.6</v>
      </c>
      <c r="H647" s="22">
        <v>17.5154</v>
      </c>
      <c r="I647" s="24">
        <v>4.9949000000000003</v>
      </c>
      <c r="J647" s="71">
        <v>4.9618000000000002</v>
      </c>
      <c r="K647" s="25">
        <f t="shared" si="198"/>
        <v>997.8229589642682</v>
      </c>
      <c r="L647" s="25">
        <f t="shared" si="199"/>
        <v>0.76415739487086687</v>
      </c>
      <c r="M647" s="25">
        <f t="shared" si="200"/>
        <v>-4.277849706E-3</v>
      </c>
      <c r="N647" s="25">
        <f t="shared" si="201"/>
        <v>1023.210921603566</v>
      </c>
      <c r="O647" s="121">
        <f t="shared" si="202"/>
        <v>1.0231836611123326</v>
      </c>
      <c r="P647" s="26">
        <f t="shared" si="178"/>
        <v>11.252128907065618</v>
      </c>
      <c r="Q647" s="120">
        <f t="shared" si="203"/>
        <v>11.251753377651204</v>
      </c>
      <c r="R647" s="4">
        <f t="shared" si="204"/>
        <v>20.084196100164508</v>
      </c>
      <c r="S647" s="27">
        <f t="shared" si="179"/>
        <v>22.191950000000002</v>
      </c>
      <c r="T647" s="28">
        <f t="shared" si="189"/>
        <v>27</v>
      </c>
      <c r="U647" s="29">
        <f t="shared" si="190"/>
        <v>0.59010000000000051</v>
      </c>
      <c r="V647" s="29">
        <f t="shared" si="191"/>
        <v>13.396749001089733</v>
      </c>
      <c r="W647" s="29">
        <f t="shared" si="192"/>
        <v>4.9617588892924935</v>
      </c>
      <c r="X647" s="30">
        <f t="shared" si="193"/>
        <v>1.3417197857228143</v>
      </c>
      <c r="Y647" s="30">
        <f t="shared" si="194"/>
        <v>13.538490382130853</v>
      </c>
      <c r="Z647" s="30">
        <f t="shared" si="195"/>
        <v>5.0142556970855008</v>
      </c>
      <c r="AA647" s="31">
        <f t="shared" si="196"/>
        <v>2.622837340979884</v>
      </c>
      <c r="AB647" s="32">
        <f t="shared" si="197"/>
        <v>5.249680779300725E-2</v>
      </c>
    </row>
    <row r="648" spans="1:28" s="15" customFormat="1" x14ac:dyDescent="0.2">
      <c r="A648" s="21">
        <v>289</v>
      </c>
      <c r="B648" s="22" t="s">
        <v>26</v>
      </c>
      <c r="C648" s="22" t="s">
        <v>36</v>
      </c>
      <c r="D648" s="22" t="s">
        <v>28</v>
      </c>
      <c r="E648" s="23">
        <v>43082</v>
      </c>
      <c r="F648" s="22">
        <v>21.9</v>
      </c>
      <c r="G648" s="22">
        <v>33.6</v>
      </c>
      <c r="H648" s="22">
        <v>17.5154</v>
      </c>
      <c r="I648" s="24">
        <v>4.8822999999999999</v>
      </c>
      <c r="J648" s="71">
        <v>4.0587999999999997</v>
      </c>
      <c r="K648" s="25">
        <f t="shared" si="198"/>
        <v>997.8229589642682</v>
      </c>
      <c r="L648" s="25">
        <f t="shared" si="199"/>
        <v>0.76415739487086687</v>
      </c>
      <c r="M648" s="25">
        <f t="shared" si="200"/>
        <v>-4.277849706E-3</v>
      </c>
      <c r="N648" s="25">
        <f t="shared" si="201"/>
        <v>1023.210921603566</v>
      </c>
      <c r="O648" s="121">
        <f t="shared" si="202"/>
        <v>1.0231836611123326</v>
      </c>
      <c r="P648" s="26">
        <f t="shared" si="178"/>
        <v>10.998472234272251</v>
      </c>
      <c r="Q648" s="120">
        <f t="shared" si="203"/>
        <v>10.998105170415116</v>
      </c>
      <c r="R648" s="4">
        <f t="shared" si="204"/>
        <v>20.084196100164508</v>
      </c>
      <c r="S648" s="27">
        <f t="shared" si="179"/>
        <v>21.572649999999999</v>
      </c>
      <c r="T648" s="28">
        <f t="shared" si="189"/>
        <v>27</v>
      </c>
      <c r="U648" s="29">
        <f t="shared" si="190"/>
        <v>0.48219999999999974</v>
      </c>
      <c r="V648" s="29">
        <f t="shared" si="191"/>
        <v>10.958841844503528</v>
      </c>
      <c r="W648" s="29">
        <f t="shared" si="192"/>
        <v>4.0588303127790839</v>
      </c>
      <c r="X648" s="30">
        <f t="shared" si="193"/>
        <v>1.0986376958549613</v>
      </c>
      <c r="Y648" s="30">
        <f t="shared" si="194"/>
        <v>11.097535939530998</v>
      </c>
      <c r="Z648" s="30">
        <f t="shared" si="195"/>
        <v>4.1101984961225915</v>
      </c>
      <c r="AA648" s="31">
        <f t="shared" si="196"/>
        <v>2.150586797511977</v>
      </c>
      <c r="AB648" s="32">
        <f t="shared" si="197"/>
        <v>5.1368183343507567E-2</v>
      </c>
    </row>
    <row r="649" spans="1:28" s="15" customFormat="1" x14ac:dyDescent="0.2">
      <c r="A649" s="21">
        <v>118</v>
      </c>
      <c r="B649" s="22" t="s">
        <v>29</v>
      </c>
      <c r="C649" s="22" t="s">
        <v>36</v>
      </c>
      <c r="D649" s="22" t="s">
        <v>28</v>
      </c>
      <c r="E649" s="23">
        <v>43082</v>
      </c>
      <c r="F649" s="22">
        <v>21.9</v>
      </c>
      <c r="G649" s="22">
        <v>33.6</v>
      </c>
      <c r="H649" s="22">
        <v>17.5154</v>
      </c>
      <c r="I649" s="24">
        <v>5.1230000000000002</v>
      </c>
      <c r="J649" s="71">
        <v>3.9596</v>
      </c>
      <c r="K649" s="25">
        <f t="shared" si="198"/>
        <v>997.8229589642682</v>
      </c>
      <c r="L649" s="25">
        <f t="shared" si="199"/>
        <v>0.76415739487086687</v>
      </c>
      <c r="M649" s="25">
        <f t="shared" si="200"/>
        <v>-4.277849706E-3</v>
      </c>
      <c r="N649" s="25">
        <f t="shared" si="201"/>
        <v>1023.210921603566</v>
      </c>
      <c r="O649" s="121">
        <f t="shared" si="202"/>
        <v>1.0231836611123326</v>
      </c>
      <c r="P649" s="26">
        <f t="shared" si="178"/>
        <v>11.540702795030363</v>
      </c>
      <c r="Q649" s="120">
        <f t="shared" si="203"/>
        <v>11.540317634728845</v>
      </c>
      <c r="R649" s="4">
        <f t="shared" si="204"/>
        <v>20.084196100164508</v>
      </c>
      <c r="S649" s="27">
        <f t="shared" si="179"/>
        <v>22.8965</v>
      </c>
      <c r="T649" s="28">
        <f t="shared" si="189"/>
        <v>27</v>
      </c>
      <c r="U649" s="29">
        <f t="shared" si="190"/>
        <v>0.49480000000000057</v>
      </c>
      <c r="V649" s="29">
        <f t="shared" si="191"/>
        <v>10.690981375048628</v>
      </c>
      <c r="W649" s="29">
        <f t="shared" si="192"/>
        <v>3.9596227314994916</v>
      </c>
      <c r="X649" s="30">
        <f t="shared" si="193"/>
        <v>1.1276634980364548</v>
      </c>
      <c r="Y649" s="30">
        <f t="shared" si="194"/>
        <v>10.829340655249373</v>
      </c>
      <c r="Z649" s="30">
        <f t="shared" si="195"/>
        <v>4.0108669093516198</v>
      </c>
      <c r="AA649" s="31">
        <f t="shared" si="196"/>
        <v>2.0701416469851912</v>
      </c>
      <c r="AB649" s="32">
        <f t="shared" si="197"/>
        <v>5.1244177852128203E-2</v>
      </c>
    </row>
    <row r="650" spans="1:28" s="15" customFormat="1" x14ac:dyDescent="0.2">
      <c r="A650" s="21">
        <v>124</v>
      </c>
      <c r="B650" s="22" t="s">
        <v>29</v>
      </c>
      <c r="C650" s="22" t="s">
        <v>36</v>
      </c>
      <c r="D650" s="22" t="s">
        <v>28</v>
      </c>
      <c r="E650" s="23">
        <v>43082</v>
      </c>
      <c r="F650" s="22">
        <v>21.9</v>
      </c>
      <c r="G650" s="22">
        <v>33.6</v>
      </c>
      <c r="H650" s="22">
        <v>17.5154</v>
      </c>
      <c r="I650" s="24">
        <v>3.9929000000000001</v>
      </c>
      <c r="J650" s="71">
        <v>3.4129999999999998</v>
      </c>
      <c r="K650" s="25">
        <f t="shared" si="198"/>
        <v>997.8229589642682</v>
      </c>
      <c r="L650" s="25">
        <f t="shared" si="199"/>
        <v>0.76415739487086687</v>
      </c>
      <c r="M650" s="25">
        <f t="shared" si="200"/>
        <v>-4.277849706E-3</v>
      </c>
      <c r="N650" s="25">
        <f t="shared" si="201"/>
        <v>1023.210921603566</v>
      </c>
      <c r="O650" s="121">
        <f t="shared" si="202"/>
        <v>1.0231836611123326</v>
      </c>
      <c r="P650" s="26">
        <f t="shared" si="178"/>
        <v>8.9948999005029737</v>
      </c>
      <c r="Q650" s="120">
        <f t="shared" si="203"/>
        <v>8.9945997040228001</v>
      </c>
      <c r="R650" s="4">
        <f t="shared" si="204"/>
        <v>20.084196100164508</v>
      </c>
      <c r="S650" s="27">
        <f t="shared" si="179"/>
        <v>16.680949999999999</v>
      </c>
      <c r="T650" s="28">
        <f t="shared" si="189"/>
        <v>27</v>
      </c>
      <c r="U650" s="29">
        <f t="shared" si="190"/>
        <v>0.33689999999999998</v>
      </c>
      <c r="V650" s="29">
        <f t="shared" si="191"/>
        <v>9.2149890590809616</v>
      </c>
      <c r="W650" s="29">
        <f t="shared" si="192"/>
        <v>3.4129589107707266</v>
      </c>
      <c r="X650" s="30">
        <f t="shared" si="193"/>
        <v>0.76922433120827449</v>
      </c>
      <c r="Y650" s="30">
        <f t="shared" si="194"/>
        <v>9.3515034081781891</v>
      </c>
      <c r="Z650" s="30">
        <f t="shared" si="195"/>
        <v>3.4635197808067368</v>
      </c>
      <c r="AA650" s="31">
        <f t="shared" si="196"/>
        <v>1.921350825785737</v>
      </c>
      <c r="AB650" s="32">
        <f t="shared" si="197"/>
        <v>5.0560870036010286E-2</v>
      </c>
    </row>
    <row r="651" spans="1:28" s="15" customFormat="1" x14ac:dyDescent="0.2">
      <c r="A651" s="21">
        <v>216</v>
      </c>
      <c r="B651" s="22" t="s">
        <v>29</v>
      </c>
      <c r="C651" s="22" t="s">
        <v>36</v>
      </c>
      <c r="D651" s="22" t="s">
        <v>28</v>
      </c>
      <c r="E651" s="23">
        <v>43082</v>
      </c>
      <c r="F651" s="22">
        <v>21.9</v>
      </c>
      <c r="G651" s="22">
        <v>33.6</v>
      </c>
      <c r="H651" s="22">
        <v>17.5154</v>
      </c>
      <c r="I651" s="24">
        <v>4.3989000000000003</v>
      </c>
      <c r="J651" s="71">
        <v>3.2812999999999999</v>
      </c>
      <c r="K651" s="25">
        <f t="shared" si="198"/>
        <v>997.8229589642682</v>
      </c>
      <c r="L651" s="25">
        <f t="shared" si="199"/>
        <v>0.76415739487086687</v>
      </c>
      <c r="M651" s="25">
        <f t="shared" si="200"/>
        <v>-4.277849706E-3</v>
      </c>
      <c r="N651" s="25">
        <f t="shared" si="201"/>
        <v>1023.210921603566</v>
      </c>
      <c r="O651" s="121">
        <f t="shared" si="202"/>
        <v>1.0231836611123326</v>
      </c>
      <c r="P651" s="26">
        <f t="shared" si="178"/>
        <v>9.9095056656371394</v>
      </c>
      <c r="Q651" s="120">
        <f t="shared" si="203"/>
        <v>9.9091749450339091</v>
      </c>
      <c r="R651" s="4">
        <f t="shared" si="204"/>
        <v>20.084196100164508</v>
      </c>
      <c r="S651" s="27">
        <f t="shared" si="179"/>
        <v>18.91395</v>
      </c>
      <c r="T651" s="28">
        <f t="shared" si="189"/>
        <v>27</v>
      </c>
      <c r="U651" s="29">
        <f t="shared" si="190"/>
        <v>0.35800000000000054</v>
      </c>
      <c r="V651" s="29">
        <f t="shared" si="191"/>
        <v>8.8594125071147651</v>
      </c>
      <c r="W651" s="29">
        <f t="shared" si="192"/>
        <v>3.2812638915239876</v>
      </c>
      <c r="X651" s="30">
        <f t="shared" si="193"/>
        <v>0.81783925208053354</v>
      </c>
      <c r="Y651" s="30">
        <f t="shared" si="194"/>
        <v>8.9954823998057325</v>
      </c>
      <c r="Z651" s="30">
        <f t="shared" si="195"/>
        <v>3.3316601480761974</v>
      </c>
      <c r="AA651" s="31">
        <f t="shared" si="196"/>
        <v>1.7875734463453354</v>
      </c>
      <c r="AB651" s="32">
        <f t="shared" si="197"/>
        <v>5.0396256552209806E-2</v>
      </c>
    </row>
    <row r="652" spans="1:28" s="15" customFormat="1" x14ac:dyDescent="0.2">
      <c r="A652" s="21">
        <v>222</v>
      </c>
      <c r="B652" s="22" t="s">
        <v>29</v>
      </c>
      <c r="C652" s="22" t="s">
        <v>36</v>
      </c>
      <c r="D652" s="22" t="s">
        <v>28</v>
      </c>
      <c r="E652" s="23">
        <v>43082</v>
      </c>
      <c r="F652" s="22">
        <v>21.9</v>
      </c>
      <c r="G652" s="22">
        <v>33.6</v>
      </c>
      <c r="H652" s="22">
        <v>17.5154</v>
      </c>
      <c r="I652" s="24">
        <v>2.1440999999999999</v>
      </c>
      <c r="J652" s="71">
        <v>2.1627999999999998</v>
      </c>
      <c r="K652" s="25">
        <f t="shared" si="198"/>
        <v>997.8229589642682</v>
      </c>
      <c r="L652" s="25">
        <f t="shared" si="199"/>
        <v>0.76415739487086687</v>
      </c>
      <c r="M652" s="25">
        <f t="shared" si="200"/>
        <v>-4.277849706E-3</v>
      </c>
      <c r="N652" s="25">
        <f t="shared" si="201"/>
        <v>1023.210921603566</v>
      </c>
      <c r="O652" s="121">
        <f t="shared" si="202"/>
        <v>1.0231836611123326</v>
      </c>
      <c r="P652" s="26">
        <f t="shared" si="178"/>
        <v>4.8300645838033578</v>
      </c>
      <c r="Q652" s="120">
        <f t="shared" si="203"/>
        <v>4.8299033848569426</v>
      </c>
      <c r="R652" s="4">
        <f t="shared" si="204"/>
        <v>20.084196100164508</v>
      </c>
      <c r="S652" s="27">
        <f t="shared" si="179"/>
        <v>6.5125499999999983</v>
      </c>
      <c r="T652" s="28">
        <f t="shared" si="189"/>
        <v>27</v>
      </c>
      <c r="U652" s="29">
        <f t="shared" si="190"/>
        <v>0.11830000000000007</v>
      </c>
      <c r="V652" s="29">
        <f t="shared" si="191"/>
        <v>5.8396682791983459</v>
      </c>
      <c r="W652" s="29">
        <f t="shared" si="192"/>
        <v>2.1628401034067948</v>
      </c>
      <c r="X652" s="30">
        <f t="shared" si="193"/>
        <v>0.27219435178005291</v>
      </c>
      <c r="Y652" s="30">
        <f t="shared" si="194"/>
        <v>5.9719636129092226</v>
      </c>
      <c r="Z652" s="30">
        <f t="shared" si="195"/>
        <v>2.2118383751515638</v>
      </c>
      <c r="AA652" s="31">
        <f t="shared" si="196"/>
        <v>1.7197960197461761</v>
      </c>
      <c r="AB652" s="32">
        <f t="shared" si="197"/>
        <v>4.8998271744769006E-2</v>
      </c>
    </row>
    <row r="653" spans="1:28" s="15" customFormat="1" x14ac:dyDescent="0.2">
      <c r="A653" s="21">
        <v>228</v>
      </c>
      <c r="B653" s="22" t="s">
        <v>29</v>
      </c>
      <c r="C653" s="22" t="s">
        <v>36</v>
      </c>
      <c r="D653" s="22" t="s">
        <v>28</v>
      </c>
      <c r="E653" s="23">
        <v>43082</v>
      </c>
      <c r="F653" s="22">
        <v>21.9</v>
      </c>
      <c r="G653" s="22">
        <v>33.6</v>
      </c>
      <c r="H653" s="22">
        <v>17.5154</v>
      </c>
      <c r="I653" s="24">
        <v>3.1865000000000001</v>
      </c>
      <c r="J653" s="71">
        <v>3.0385</v>
      </c>
      <c r="K653" s="25">
        <f t="shared" si="198"/>
        <v>997.8229589642682</v>
      </c>
      <c r="L653" s="25">
        <f t="shared" si="199"/>
        <v>0.76415739487086687</v>
      </c>
      <c r="M653" s="25">
        <f t="shared" si="200"/>
        <v>-4.277849706E-3</v>
      </c>
      <c r="N653" s="25">
        <f t="shared" si="201"/>
        <v>1023.210921603566</v>
      </c>
      <c r="O653" s="121">
        <f t="shared" si="202"/>
        <v>1.0231836611123326</v>
      </c>
      <c r="P653" s="26">
        <f t="shared" si="178"/>
        <v>7.1783036221675296</v>
      </c>
      <c r="Q653" s="120">
        <f t="shared" si="203"/>
        <v>7.1780640529110809</v>
      </c>
      <c r="R653" s="4">
        <f t="shared" si="204"/>
        <v>20.084196100164508</v>
      </c>
      <c r="S653" s="27">
        <f t="shared" si="179"/>
        <v>12.245750000000001</v>
      </c>
      <c r="T653" s="28">
        <f t="shared" si="189"/>
        <v>27</v>
      </c>
      <c r="U653" s="29">
        <f t="shared" si="190"/>
        <v>0.24160000000000004</v>
      </c>
      <c r="V653" s="29">
        <f t="shared" si="191"/>
        <v>8.2040137186322131</v>
      </c>
      <c r="W653" s="29">
        <f t="shared" si="192"/>
        <v>3.0385235994934119</v>
      </c>
      <c r="X653" s="30">
        <f t="shared" si="193"/>
        <v>0.55253995039073445</v>
      </c>
      <c r="Y653" s="30">
        <f t="shared" si="194"/>
        <v>8.3392643891653151</v>
      </c>
      <c r="Z653" s="30">
        <f t="shared" si="195"/>
        <v>3.0886164404315979</v>
      </c>
      <c r="AA653" s="31">
        <f t="shared" si="196"/>
        <v>1.8745567770360989</v>
      </c>
      <c r="AB653" s="32">
        <f t="shared" si="197"/>
        <v>5.0092840938186001E-2</v>
      </c>
    </row>
    <row r="654" spans="1:28" s="15" customFormat="1" x14ac:dyDescent="0.2">
      <c r="A654" s="21">
        <v>151</v>
      </c>
      <c r="B654" s="22" t="s">
        <v>30</v>
      </c>
      <c r="C654" s="22" t="s">
        <v>36</v>
      </c>
      <c r="D654" s="22" t="s">
        <v>28</v>
      </c>
      <c r="E654" s="23">
        <v>43082</v>
      </c>
      <c r="F654" s="22">
        <v>21.9</v>
      </c>
      <c r="G654" s="22">
        <v>33.6</v>
      </c>
      <c r="H654" s="22">
        <v>17.5154</v>
      </c>
      <c r="I654" s="24">
        <v>1.7892999999999999</v>
      </c>
      <c r="J654" s="71">
        <v>3.0855000000000001</v>
      </c>
      <c r="K654" s="25">
        <f t="shared" si="198"/>
        <v>997.8229589642682</v>
      </c>
      <c r="L654" s="25">
        <f t="shared" si="199"/>
        <v>0.76415739487086687</v>
      </c>
      <c r="M654" s="25">
        <f t="shared" si="200"/>
        <v>-4.277849706E-3</v>
      </c>
      <c r="N654" s="25">
        <f t="shared" si="201"/>
        <v>1023.210921603566</v>
      </c>
      <c r="O654" s="121">
        <f t="shared" si="202"/>
        <v>1.0231836611123326</v>
      </c>
      <c r="P654" s="26">
        <f t="shared" si="178"/>
        <v>4.030798264912713</v>
      </c>
      <c r="Q654" s="120">
        <f t="shared" si="203"/>
        <v>4.030663740741816</v>
      </c>
      <c r="R654" s="4">
        <f t="shared" si="204"/>
        <v>20.084196100164508</v>
      </c>
      <c r="S654" s="27">
        <f t="shared" si="179"/>
        <v>4.5611499999999987</v>
      </c>
      <c r="T654" s="28">
        <f t="shared" si="189"/>
        <v>27</v>
      </c>
      <c r="U654" s="29">
        <f t="shared" si="190"/>
        <v>0.13759999999999994</v>
      </c>
      <c r="V654" s="29">
        <f t="shared" si="191"/>
        <v>8.3308106799055484</v>
      </c>
      <c r="W654" s="29">
        <f t="shared" si="192"/>
        <v>3.0854854370020548</v>
      </c>
      <c r="X654" s="30">
        <f t="shared" si="193"/>
        <v>0.31461983553523609</v>
      </c>
      <c r="Y654" s="30">
        <f t="shared" si="194"/>
        <v>8.466219841546744</v>
      </c>
      <c r="Z654" s="30">
        <f t="shared" si="195"/>
        <v>3.1356369783506457</v>
      </c>
      <c r="AA654" s="31">
        <f t="shared" si="196"/>
        <v>3.0629638443636993</v>
      </c>
      <c r="AB654" s="32">
        <f t="shared" si="197"/>
        <v>5.01515413485909E-2</v>
      </c>
    </row>
    <row r="655" spans="1:28" s="15" customFormat="1" x14ac:dyDescent="0.2">
      <c r="A655" s="21">
        <v>159</v>
      </c>
      <c r="B655" s="22" t="s">
        <v>30</v>
      </c>
      <c r="C655" s="22" t="s">
        <v>36</v>
      </c>
      <c r="D655" s="22" t="s">
        <v>28</v>
      </c>
      <c r="E655" s="23">
        <v>43082</v>
      </c>
      <c r="F655" s="22">
        <v>21.9</v>
      </c>
      <c r="G655" s="22">
        <v>33.6</v>
      </c>
      <c r="H655" s="22">
        <v>17.5154</v>
      </c>
      <c r="I655" s="24">
        <v>4.6154000000000002</v>
      </c>
      <c r="J655" s="71">
        <v>3.6446999999999998</v>
      </c>
      <c r="K655" s="25">
        <f t="shared" si="198"/>
        <v>997.8229589642682</v>
      </c>
      <c r="L655" s="25">
        <f t="shared" si="199"/>
        <v>0.76415739487086687</v>
      </c>
      <c r="M655" s="25">
        <f t="shared" si="200"/>
        <v>-4.277849706E-3</v>
      </c>
      <c r="N655" s="25">
        <f t="shared" si="201"/>
        <v>1023.210921603566</v>
      </c>
      <c r="O655" s="121">
        <f t="shared" si="202"/>
        <v>1.0231836611123326</v>
      </c>
      <c r="P655" s="26">
        <f t="shared" si="178"/>
        <v>10.397220316256712</v>
      </c>
      <c r="Q655" s="120">
        <f t="shared" si="203"/>
        <v>10.396873318627271</v>
      </c>
      <c r="R655" s="4">
        <f t="shared" si="204"/>
        <v>20.084196100164508</v>
      </c>
      <c r="S655" s="27">
        <f t="shared" si="179"/>
        <v>20.104700000000001</v>
      </c>
      <c r="T655" s="28">
        <f t="shared" si="189"/>
        <v>27</v>
      </c>
      <c r="U655" s="29">
        <f t="shared" si="190"/>
        <v>0.41349999999999998</v>
      </c>
      <c r="V655" s="29">
        <f t="shared" si="191"/>
        <v>9.8407863109545683</v>
      </c>
      <c r="W655" s="29">
        <f t="shared" si="192"/>
        <v>3.644735670723914</v>
      </c>
      <c r="X655" s="30">
        <f t="shared" si="193"/>
        <v>0.94331818971967785</v>
      </c>
      <c r="Y655" s="30">
        <f t="shared" si="194"/>
        <v>9.9780828814780147</v>
      </c>
      <c r="Z655" s="30">
        <f t="shared" si="195"/>
        <v>3.6955862523992646</v>
      </c>
      <c r="AA655" s="31">
        <f t="shared" si="196"/>
        <v>1.9594407729675045</v>
      </c>
      <c r="AB655" s="32">
        <f t="shared" si="197"/>
        <v>5.0850581675350615E-2</v>
      </c>
    </row>
    <row r="656" spans="1:28" s="15" customFormat="1" x14ac:dyDescent="0.2">
      <c r="A656" s="21">
        <v>250</v>
      </c>
      <c r="B656" s="22" t="s">
        <v>30</v>
      </c>
      <c r="C656" s="22" t="s">
        <v>36</v>
      </c>
      <c r="D656" s="22" t="s">
        <v>28</v>
      </c>
      <c r="E656" s="23">
        <v>43082</v>
      </c>
      <c r="F656" s="22">
        <v>21.9</v>
      </c>
      <c r="G656" s="22">
        <v>33.6</v>
      </c>
      <c r="H656" s="22">
        <v>17.5154</v>
      </c>
      <c r="I656" s="24">
        <v>4.7788000000000004</v>
      </c>
      <c r="J656" s="71">
        <v>4.6779999999999999</v>
      </c>
      <c r="K656" s="25">
        <f t="shared" si="198"/>
        <v>997.8229589642682</v>
      </c>
      <c r="L656" s="25">
        <f t="shared" si="199"/>
        <v>0.76415739487086687</v>
      </c>
      <c r="M656" s="25">
        <f t="shared" si="200"/>
        <v>-4.277849706E-3</v>
      </c>
      <c r="N656" s="25">
        <f t="shared" si="201"/>
        <v>1023.210921603566</v>
      </c>
      <c r="O656" s="121">
        <f t="shared" si="202"/>
        <v>1.0231836611123326</v>
      </c>
      <c r="P656" s="26">
        <f t="shared" si="178"/>
        <v>10.765315345869823</v>
      </c>
      <c r="Q656" s="120">
        <f t="shared" si="203"/>
        <v>10.76495606340859</v>
      </c>
      <c r="R656" s="4">
        <f t="shared" si="204"/>
        <v>20.084196100164508</v>
      </c>
      <c r="S656" s="27">
        <f t="shared" si="179"/>
        <v>21.003399999999999</v>
      </c>
      <c r="T656" s="28">
        <f t="shared" si="189"/>
        <v>27</v>
      </c>
      <c r="U656" s="29">
        <f t="shared" si="190"/>
        <v>0.53590000000000071</v>
      </c>
      <c r="V656" s="29">
        <f t="shared" si="191"/>
        <v>12.630512149708945</v>
      </c>
      <c r="W656" s="29">
        <f t="shared" si="192"/>
        <v>4.6779674628551637</v>
      </c>
      <c r="X656" s="30">
        <f t="shared" si="193"/>
        <v>1.2191668576421204</v>
      </c>
      <c r="Y656" s="30">
        <f t="shared" si="194"/>
        <v>12.771295765465993</v>
      </c>
      <c r="Z656" s="30">
        <f t="shared" si="195"/>
        <v>4.7301095427651827</v>
      </c>
      <c r="AA656" s="31">
        <f t="shared" si="196"/>
        <v>2.5008004597276403</v>
      </c>
      <c r="AB656" s="32">
        <f t="shared" si="197"/>
        <v>5.2142079910018957E-2</v>
      </c>
    </row>
    <row r="657" spans="1:28" s="15" customFormat="1" x14ac:dyDescent="0.2">
      <c r="A657" s="21">
        <v>165</v>
      </c>
      <c r="B657" s="22" t="s">
        <v>31</v>
      </c>
      <c r="C657" s="22" t="s">
        <v>36</v>
      </c>
      <c r="D657" s="22" t="s">
        <v>28</v>
      </c>
      <c r="E657" s="23">
        <v>43082</v>
      </c>
      <c r="F657" s="22">
        <v>21.9</v>
      </c>
      <c r="G657" s="22">
        <v>33.6</v>
      </c>
      <c r="H657" s="22">
        <v>17.5154</v>
      </c>
      <c r="I657" s="24">
        <v>6.3216000000000001</v>
      </c>
      <c r="J657" s="71">
        <v>3.1231</v>
      </c>
      <c r="K657" s="25">
        <f t="shared" si="198"/>
        <v>997.8229589642682</v>
      </c>
      <c r="L657" s="25">
        <f t="shared" si="199"/>
        <v>0.76415739487086687</v>
      </c>
      <c r="M657" s="25">
        <f t="shared" si="200"/>
        <v>-4.277849706E-3</v>
      </c>
      <c r="N657" s="25">
        <f t="shared" si="201"/>
        <v>1023.210921603566</v>
      </c>
      <c r="O657" s="121">
        <f t="shared" si="202"/>
        <v>1.0231836611123326</v>
      </c>
      <c r="P657" s="26">
        <f t="shared" si="178"/>
        <v>14.24081725337965</v>
      </c>
      <c r="Q657" s="120">
        <f t="shared" si="203"/>
        <v>14.240341979250804</v>
      </c>
      <c r="R657" s="4">
        <f t="shared" si="204"/>
        <v>20.084196100164508</v>
      </c>
      <c r="S657" s="27">
        <f t="shared" si="179"/>
        <v>29.488799999999998</v>
      </c>
      <c r="T657" s="28">
        <f t="shared" si="189"/>
        <v>27</v>
      </c>
      <c r="U657" s="29">
        <f t="shared" si="190"/>
        <v>0.49160000000000004</v>
      </c>
      <c r="V657" s="29">
        <f t="shared" si="191"/>
        <v>8.4322469982847341</v>
      </c>
      <c r="W657" s="29">
        <f t="shared" si="192"/>
        <v>3.1230544438091608</v>
      </c>
      <c r="X657" s="30">
        <f t="shared" si="193"/>
        <v>1.1238346032187909</v>
      </c>
      <c r="Y657" s="30">
        <f t="shared" si="194"/>
        <v>8.5677829512491499</v>
      </c>
      <c r="Z657" s="30">
        <f t="shared" si="195"/>
        <v>3.1732529449070923</v>
      </c>
      <c r="AA657" s="31">
        <f t="shared" si="196"/>
        <v>1.5539855823378079</v>
      </c>
      <c r="AB657" s="32">
        <f t="shared" si="197"/>
        <v>5.0198501097931558E-2</v>
      </c>
    </row>
    <row r="658" spans="1:28" s="15" customFormat="1" x14ac:dyDescent="0.2">
      <c r="A658" s="21">
        <v>171</v>
      </c>
      <c r="B658" s="22" t="s">
        <v>31</v>
      </c>
      <c r="C658" s="22" t="s">
        <v>36</v>
      </c>
      <c r="D658" s="22" t="s">
        <v>28</v>
      </c>
      <c r="E658" s="23">
        <v>43082</v>
      </c>
      <c r="F658" s="22">
        <v>21.9</v>
      </c>
      <c r="G658" s="22">
        <v>33.6</v>
      </c>
      <c r="H658" s="22">
        <v>17.5154</v>
      </c>
      <c r="I658" s="24">
        <v>2.1524000000000001</v>
      </c>
      <c r="J658" s="71">
        <v>2.7010000000000001</v>
      </c>
      <c r="K658" s="25">
        <f t="shared" si="198"/>
        <v>997.8229589642682</v>
      </c>
      <c r="L658" s="25">
        <f t="shared" si="199"/>
        <v>0.76415739487086687</v>
      </c>
      <c r="M658" s="25">
        <f t="shared" si="200"/>
        <v>-4.277849706E-3</v>
      </c>
      <c r="N658" s="25">
        <f t="shared" si="201"/>
        <v>1023.210921603566</v>
      </c>
      <c r="O658" s="121">
        <f t="shared" si="202"/>
        <v>1.0231836611123326</v>
      </c>
      <c r="P658" s="26">
        <f t="shared" si="178"/>
        <v>4.8487621893467407</v>
      </c>
      <c r="Q658" s="120">
        <f t="shared" si="203"/>
        <v>4.8486003663850026</v>
      </c>
      <c r="R658" s="4">
        <f t="shared" si="204"/>
        <v>20.084196100164508</v>
      </c>
      <c r="S658" s="27">
        <f t="shared" si="179"/>
        <v>6.5582000000000003</v>
      </c>
      <c r="T658" s="28">
        <f t="shared" si="189"/>
        <v>27</v>
      </c>
      <c r="U658" s="29">
        <f t="shared" si="190"/>
        <v>0.1463000000000001</v>
      </c>
      <c r="V658" s="29">
        <f t="shared" si="191"/>
        <v>7.2927570908728425</v>
      </c>
      <c r="W658" s="29">
        <f t="shared" si="192"/>
        <v>2.7010211447677195</v>
      </c>
      <c r="X658" s="30">
        <f t="shared" si="193"/>
        <v>0.33521520916017167</v>
      </c>
      <c r="Y658" s="30">
        <f t="shared" si="194"/>
        <v>7.4268687272269274</v>
      </c>
      <c r="Z658" s="30">
        <f t="shared" si="195"/>
        <v>2.7506921211951587</v>
      </c>
      <c r="AA658" s="31">
        <f t="shared" si="196"/>
        <v>2.1578639478310602</v>
      </c>
      <c r="AB658" s="32">
        <f t="shared" si="197"/>
        <v>4.9670976427439228E-2</v>
      </c>
    </row>
    <row r="659" spans="1:28" s="15" customFormat="1" x14ac:dyDescent="0.2">
      <c r="A659" s="21">
        <v>263</v>
      </c>
      <c r="B659" s="22" t="s">
        <v>31</v>
      </c>
      <c r="C659" s="22" t="s">
        <v>36</v>
      </c>
      <c r="D659" s="22" t="s">
        <v>28</v>
      </c>
      <c r="E659" s="23">
        <v>43082</v>
      </c>
      <c r="F659" s="22">
        <v>21.9</v>
      </c>
      <c r="G659" s="22">
        <v>33.6</v>
      </c>
      <c r="H659" s="22">
        <v>17.5154</v>
      </c>
      <c r="I659" s="24">
        <v>1.3583000000000001</v>
      </c>
      <c r="J659" s="71">
        <v>3.8068</v>
      </c>
      <c r="K659" s="25">
        <f t="shared" si="198"/>
        <v>997.8229589642682</v>
      </c>
      <c r="L659" s="25">
        <f t="shared" si="199"/>
        <v>0.76415739487086687</v>
      </c>
      <c r="M659" s="25">
        <f t="shared" si="200"/>
        <v>-4.277849706E-3</v>
      </c>
      <c r="N659" s="25">
        <f t="shared" si="201"/>
        <v>1023.210921603566</v>
      </c>
      <c r="O659" s="121">
        <f t="shared" si="202"/>
        <v>1.0231836611123326</v>
      </c>
      <c r="P659" s="26">
        <f t="shared" si="178"/>
        <v>3.059874410792454</v>
      </c>
      <c r="Q659" s="120">
        <f t="shared" si="203"/>
        <v>3.0597722903088407</v>
      </c>
      <c r="R659" s="4">
        <f t="shared" si="204"/>
        <v>20.084196100164508</v>
      </c>
      <c r="S659" s="27">
        <f t="shared" si="179"/>
        <v>2.1906499999999998</v>
      </c>
      <c r="T659" s="28">
        <f t="shared" si="189"/>
        <v>27</v>
      </c>
      <c r="U659" s="29">
        <f t="shared" si="190"/>
        <v>0.12660000000000005</v>
      </c>
      <c r="V659" s="29">
        <f t="shared" si="191"/>
        <v>10.278476901842986</v>
      </c>
      <c r="W659" s="29">
        <f t="shared" si="192"/>
        <v>3.8068432969788835</v>
      </c>
      <c r="X659" s="30">
        <f t="shared" si="193"/>
        <v>0.28865871092913853</v>
      </c>
      <c r="Y659" s="30">
        <f t="shared" si="194"/>
        <v>10.416320568022766</v>
      </c>
      <c r="Z659" s="30">
        <f t="shared" si="195"/>
        <v>3.8578965066750976</v>
      </c>
      <c r="AA659" s="31">
        <f t="shared" si="196"/>
        <v>7.1543235304619879</v>
      </c>
      <c r="AB659" s="32">
        <f t="shared" si="197"/>
        <v>5.1053209696214186E-2</v>
      </c>
    </row>
    <row r="660" spans="1:28" s="15" customFormat="1" x14ac:dyDescent="0.2">
      <c r="A660" s="21">
        <v>269</v>
      </c>
      <c r="B660" s="22" t="s">
        <v>31</v>
      </c>
      <c r="C660" s="22" t="s">
        <v>36</v>
      </c>
      <c r="D660" s="22" t="s">
        <v>28</v>
      </c>
      <c r="E660" s="23">
        <v>43082</v>
      </c>
      <c r="F660" s="22">
        <v>21.9</v>
      </c>
      <c r="G660" s="22">
        <v>33.6</v>
      </c>
      <c r="H660" s="22">
        <v>17.5154</v>
      </c>
      <c r="I660" s="24">
        <v>5.4462999999999999</v>
      </c>
      <c r="J660" s="71">
        <v>1.6079000000000001</v>
      </c>
      <c r="K660" s="25">
        <f t="shared" si="198"/>
        <v>997.8229589642682</v>
      </c>
      <c r="L660" s="25">
        <f t="shared" si="199"/>
        <v>0.76415739487086687</v>
      </c>
      <c r="M660" s="25">
        <f t="shared" si="200"/>
        <v>-4.277849706E-3</v>
      </c>
      <c r="N660" s="25">
        <f t="shared" si="201"/>
        <v>1023.210921603566</v>
      </c>
      <c r="O660" s="121">
        <f t="shared" si="202"/>
        <v>1.0231836611123326</v>
      </c>
      <c r="P660" s="26">
        <f t="shared" si="178"/>
        <v>12.269008321798529</v>
      </c>
      <c r="Q660" s="120">
        <f t="shared" si="203"/>
        <v>12.268598854972421</v>
      </c>
      <c r="R660" s="4">
        <f t="shared" si="204"/>
        <v>20.084196100164508</v>
      </c>
      <c r="S660" s="27">
        <f t="shared" si="179"/>
        <v>24.67465</v>
      </c>
      <c r="T660" s="28">
        <f t="shared" si="189"/>
        <v>27</v>
      </c>
      <c r="U660" s="29">
        <f t="shared" si="190"/>
        <v>0.22660000000000036</v>
      </c>
      <c r="V660" s="29">
        <f t="shared" si="191"/>
        <v>4.3412456654597076</v>
      </c>
      <c r="W660" s="29">
        <f t="shared" si="192"/>
        <v>1.6078687649850769</v>
      </c>
      <c r="X660" s="30">
        <f t="shared" si="193"/>
        <v>0.52514651407217805</v>
      </c>
      <c r="Y660" s="30">
        <f t="shared" si="194"/>
        <v>4.4716680310958807</v>
      </c>
      <c r="Z660" s="30">
        <f t="shared" si="195"/>
        <v>1.6561733448503266</v>
      </c>
      <c r="AA660" s="31">
        <f t="shared" si="196"/>
        <v>0.83018526236641321</v>
      </c>
      <c r="AB660" s="32">
        <f t="shared" si="197"/>
        <v>4.8304579865249719E-2</v>
      </c>
    </row>
    <row r="661" spans="1:28" s="15" customFormat="1" x14ac:dyDescent="0.2">
      <c r="A661" s="21">
        <v>101</v>
      </c>
      <c r="B661" s="22" t="s">
        <v>32</v>
      </c>
      <c r="C661" s="22" t="s">
        <v>36</v>
      </c>
      <c r="D661" s="22" t="s">
        <v>28</v>
      </c>
      <c r="E661" s="23">
        <v>43082</v>
      </c>
      <c r="F661" s="22">
        <v>21.9</v>
      </c>
      <c r="G661" s="22">
        <v>33.6</v>
      </c>
      <c r="H661" s="22">
        <v>17.5154</v>
      </c>
      <c r="I661" s="24">
        <v>3.9594999999999998</v>
      </c>
      <c r="J661" s="71">
        <v>2.5783</v>
      </c>
      <c r="K661" s="25">
        <f t="shared" si="198"/>
        <v>997.8229589642682</v>
      </c>
      <c r="L661" s="25">
        <f t="shared" si="199"/>
        <v>0.76415739487086687</v>
      </c>
      <c r="M661" s="25">
        <f t="shared" si="200"/>
        <v>-4.277849706E-3</v>
      </c>
      <c r="N661" s="25">
        <f t="shared" si="201"/>
        <v>1023.210921603566</v>
      </c>
      <c r="O661" s="121">
        <f t="shared" si="202"/>
        <v>1.0231836611123326</v>
      </c>
      <c r="P661" s="26">
        <f t="shared" si="178"/>
        <v>8.9196589336175531</v>
      </c>
      <c r="Q661" s="120">
        <f t="shared" si="203"/>
        <v>8.9193612482351856</v>
      </c>
      <c r="R661" s="4">
        <f t="shared" si="204"/>
        <v>20.084196100164508</v>
      </c>
      <c r="S661" s="27">
        <f t="shared" si="179"/>
        <v>16.497249999999998</v>
      </c>
      <c r="T661" s="28">
        <f t="shared" si="189"/>
        <v>27</v>
      </c>
      <c r="U661" s="29">
        <f t="shared" si="190"/>
        <v>0.25769999999999982</v>
      </c>
      <c r="V661" s="29">
        <f t="shared" si="191"/>
        <v>6.9614781997946888</v>
      </c>
      <c r="W661" s="29">
        <f t="shared" si="192"/>
        <v>2.578325259183218</v>
      </c>
      <c r="X661" s="30">
        <f t="shared" si="193"/>
        <v>0.59020591871738759</v>
      </c>
      <c r="Y661" s="30">
        <f t="shared" si="194"/>
        <v>7.0857704300822171</v>
      </c>
      <c r="Z661" s="30">
        <f t="shared" si="195"/>
        <v>2.6243594185489689</v>
      </c>
      <c r="AA661" s="31">
        <f t="shared" si="196"/>
        <v>1.4495771504462469</v>
      </c>
      <c r="AB661" s="32">
        <f t="shared" si="197"/>
        <v>4.6034159365750948E-2</v>
      </c>
    </row>
    <row r="662" spans="1:28" s="15" customFormat="1" x14ac:dyDescent="0.2">
      <c r="A662" s="21">
        <v>107</v>
      </c>
      <c r="B662" s="22" t="s">
        <v>32</v>
      </c>
      <c r="C662" s="22" t="s">
        <v>36</v>
      </c>
      <c r="D662" s="22" t="s">
        <v>28</v>
      </c>
      <c r="E662" s="23">
        <v>43082</v>
      </c>
      <c r="F662" s="22">
        <v>21.9</v>
      </c>
      <c r="G662" s="22">
        <v>33.6</v>
      </c>
      <c r="H662" s="22">
        <v>17.5154</v>
      </c>
      <c r="I662" s="24">
        <v>3.3431000000000002</v>
      </c>
      <c r="J662" s="71">
        <v>2.1535000000000002</v>
      </c>
      <c r="K662" s="25">
        <f t="shared" si="198"/>
        <v>997.8229589642682</v>
      </c>
      <c r="L662" s="25">
        <f t="shared" si="199"/>
        <v>0.76415739487086687</v>
      </c>
      <c r="M662" s="25">
        <f t="shared" si="200"/>
        <v>-4.277849706E-3</v>
      </c>
      <c r="N662" s="25">
        <f t="shared" si="201"/>
        <v>1023.210921603566</v>
      </c>
      <c r="O662" s="121">
        <f t="shared" si="202"/>
        <v>1.0231836611123326</v>
      </c>
      <c r="P662" s="26">
        <f t="shared" si="178"/>
        <v>7.531080131576422</v>
      </c>
      <c r="Q662" s="120">
        <f t="shared" si="203"/>
        <v>7.5308287887296519</v>
      </c>
      <c r="R662" s="4">
        <f t="shared" si="204"/>
        <v>20.084196100164508</v>
      </c>
      <c r="S662" s="27">
        <f t="shared" si="179"/>
        <v>13.107050000000001</v>
      </c>
      <c r="T662" s="28">
        <f t="shared" si="189"/>
        <v>27</v>
      </c>
      <c r="U662" s="29">
        <f t="shared" si="190"/>
        <v>0.18369999999999997</v>
      </c>
      <c r="V662" s="29">
        <f t="shared" si="191"/>
        <v>5.8143951383174004</v>
      </c>
      <c r="W662" s="29">
        <f t="shared" si="192"/>
        <v>2.1534796808582968</v>
      </c>
      <c r="X662" s="30">
        <f t="shared" si="193"/>
        <v>0.4220861677546095</v>
      </c>
      <c r="Y662" s="30">
        <f t="shared" si="194"/>
        <v>5.9373544259938429</v>
      </c>
      <c r="Z662" s="30">
        <f t="shared" si="195"/>
        <v>2.1990201577754971</v>
      </c>
      <c r="AA662" s="31">
        <f t="shared" si="196"/>
        <v>1.2923211312133476</v>
      </c>
      <c r="AB662" s="32">
        <f t="shared" si="197"/>
        <v>4.5540476917200312E-2</v>
      </c>
    </row>
    <row r="663" spans="1:28" s="15" customFormat="1" x14ac:dyDescent="0.2">
      <c r="A663" s="21">
        <v>300</v>
      </c>
      <c r="B663" s="22" t="s">
        <v>32</v>
      </c>
      <c r="C663" s="22" t="s">
        <v>36</v>
      </c>
      <c r="D663" s="22" t="s">
        <v>28</v>
      </c>
      <c r="E663" s="23">
        <v>43082</v>
      </c>
      <c r="F663" s="22">
        <v>21.9</v>
      </c>
      <c r="G663" s="22">
        <v>33.6</v>
      </c>
      <c r="H663" s="22">
        <v>17.5154</v>
      </c>
      <c r="I663" s="24">
        <v>1.0774999999999999</v>
      </c>
      <c r="J663" s="71">
        <v>1.3391999999999999</v>
      </c>
      <c r="K663" s="25">
        <f t="shared" si="198"/>
        <v>997.8229589642682</v>
      </c>
      <c r="L663" s="25">
        <f t="shared" si="199"/>
        <v>0.76415739487086687</v>
      </c>
      <c r="M663" s="25">
        <f t="shared" si="200"/>
        <v>-4.277849706E-3</v>
      </c>
      <c r="N663" s="25">
        <f t="shared" si="201"/>
        <v>1023.210921603566</v>
      </c>
      <c r="O663" s="121">
        <f t="shared" si="202"/>
        <v>1.0231836611123326</v>
      </c>
      <c r="P663" s="26">
        <f t="shared" si="178"/>
        <v>2.4273096353006469</v>
      </c>
      <c r="Q663" s="120">
        <f t="shared" si="203"/>
        <v>2.4272286260824378</v>
      </c>
      <c r="R663" s="4">
        <f t="shared" si="204"/>
        <v>20.084196100164508</v>
      </c>
      <c r="S663" s="27">
        <f t="shared" si="179"/>
        <v>0.64624999999999932</v>
      </c>
      <c r="T663" s="28">
        <f t="shared" si="189"/>
        <v>27</v>
      </c>
      <c r="U663" s="29">
        <f t="shared" si="190"/>
        <v>3.7599999999999856E-2</v>
      </c>
      <c r="V663" s="29">
        <f t="shared" si="191"/>
        <v>3.6157322819501738</v>
      </c>
      <c r="W663" s="29">
        <f t="shared" si="192"/>
        <v>1.33916010442599</v>
      </c>
      <c r="X663" s="30">
        <f t="shared" si="193"/>
        <v>8.742142140614062E-2</v>
      </c>
      <c r="Y663" s="30">
        <f t="shared" si="194"/>
        <v>3.7361366618722589</v>
      </c>
      <c r="Z663" s="30">
        <f t="shared" si="195"/>
        <v>1.3837543192119477</v>
      </c>
      <c r="AA663" s="31">
        <f t="shared" si="196"/>
        <v>7.367915399817166</v>
      </c>
      <c r="AB663" s="32">
        <f t="shared" si="197"/>
        <v>4.4594214785957709E-2</v>
      </c>
    </row>
    <row r="664" spans="1:28" s="15" customFormat="1" x14ac:dyDescent="0.2">
      <c r="A664" s="21">
        <v>145</v>
      </c>
      <c r="B664" s="22" t="s">
        <v>33</v>
      </c>
      <c r="C664" s="22" t="s">
        <v>36</v>
      </c>
      <c r="D664" s="22" t="s">
        <v>28</v>
      </c>
      <c r="E664" s="23">
        <v>43082</v>
      </c>
      <c r="F664" s="22">
        <v>21.9</v>
      </c>
      <c r="G664" s="22">
        <v>33.6</v>
      </c>
      <c r="H664" s="22">
        <v>17.5154</v>
      </c>
      <c r="I664" s="24">
        <v>1.8169999999999999</v>
      </c>
      <c r="J664" s="71">
        <v>1.8468</v>
      </c>
      <c r="K664" s="25">
        <f t="shared" si="198"/>
        <v>997.8229589642682</v>
      </c>
      <c r="L664" s="25">
        <f t="shared" si="199"/>
        <v>0.76415739487086687</v>
      </c>
      <c r="M664" s="25">
        <f t="shared" si="200"/>
        <v>-4.277849706E-3</v>
      </c>
      <c r="N664" s="25">
        <f t="shared" si="201"/>
        <v>1023.210921603566</v>
      </c>
      <c r="O664" s="121">
        <f t="shared" si="202"/>
        <v>1.0231836611123326</v>
      </c>
      <c r="P664" s="26">
        <f t="shared" ref="P664:P727" si="205">I664*(1/     (1-   (0.001*N664/1.84)))</f>
        <v>4.0931987075093046</v>
      </c>
      <c r="Q664" s="120">
        <f t="shared" si="203"/>
        <v>4.0930621007812436</v>
      </c>
      <c r="R664" s="4">
        <f t="shared" si="204"/>
        <v>20.084196100164508</v>
      </c>
      <c r="S664" s="27">
        <f t="shared" ref="S664:S727" si="206">-5.28+5.5*I664</f>
        <v>4.7134999999999989</v>
      </c>
      <c r="T664" s="28">
        <f t="shared" si="189"/>
        <v>27</v>
      </c>
      <c r="U664" s="29">
        <f t="shared" si="190"/>
        <v>8.6300000000000043E-2</v>
      </c>
      <c r="V664" s="29">
        <f t="shared" si="191"/>
        <v>4.9864216790893892</v>
      </c>
      <c r="W664" s="29">
        <f t="shared" si="192"/>
        <v>1.846822844107181</v>
      </c>
      <c r="X664" s="30">
        <f t="shared" si="193"/>
        <v>0.19893528623108425</v>
      </c>
      <c r="Y664" s="30">
        <f t="shared" si="194"/>
        <v>5.1084188384407598</v>
      </c>
      <c r="Z664" s="30">
        <f t="shared" si="195"/>
        <v>1.8920069772002814</v>
      </c>
      <c r="AA664" s="31">
        <f t="shared" si="196"/>
        <v>1.7382010602201623</v>
      </c>
      <c r="AB664" s="32">
        <f t="shared" si="197"/>
        <v>4.5184133093100431E-2</v>
      </c>
    </row>
    <row r="665" spans="1:28" s="15" customFormat="1" x14ac:dyDescent="0.2">
      <c r="A665" s="21">
        <v>179</v>
      </c>
      <c r="B665" s="22" t="s">
        <v>26</v>
      </c>
      <c r="C665" s="22" t="s">
        <v>27</v>
      </c>
      <c r="D665" s="22" t="s">
        <v>37</v>
      </c>
      <c r="E665" s="23">
        <v>43082</v>
      </c>
      <c r="F665" s="22">
        <v>21.9</v>
      </c>
      <c r="G665" s="22">
        <v>33.700000000000003</v>
      </c>
      <c r="H665" s="22">
        <v>17.5152</v>
      </c>
      <c r="I665" s="24">
        <v>5.0488</v>
      </c>
      <c r="J665" s="71">
        <v>4.1980000000000004</v>
      </c>
      <c r="K665" s="25">
        <f t="shared" si="198"/>
        <v>997.8229589642682</v>
      </c>
      <c r="L665" s="25">
        <f t="shared" si="199"/>
        <v>0.76415739487086687</v>
      </c>
      <c r="M665" s="25">
        <f t="shared" si="200"/>
        <v>-4.277849706E-3</v>
      </c>
      <c r="N665" s="25">
        <f t="shared" si="201"/>
        <v>1023.2868665932223</v>
      </c>
      <c r="O665" s="121">
        <f t="shared" si="202"/>
        <v>1.023259605987755</v>
      </c>
      <c r="P665" s="26">
        <f t="shared" si="205"/>
        <v>11.374608317181378</v>
      </c>
      <c r="Q665" s="120">
        <f t="shared" si="203"/>
        <v>11.37422866323999</v>
      </c>
      <c r="R665" s="4">
        <f t="shared" si="204"/>
        <v>20.084185392266178</v>
      </c>
      <c r="S665" s="27">
        <f t="shared" si="206"/>
        <v>22.488399999999999</v>
      </c>
      <c r="T665" s="28">
        <f t="shared" si="189"/>
        <v>27</v>
      </c>
      <c r="U665" s="29">
        <f t="shared" si="190"/>
        <v>0.51400000000000023</v>
      </c>
      <c r="V665" s="29">
        <f t="shared" si="191"/>
        <v>11.334568227926264</v>
      </c>
      <c r="W665" s="29">
        <f t="shared" si="192"/>
        <v>4.197988232565284</v>
      </c>
      <c r="X665" s="30">
        <f t="shared" si="193"/>
        <v>1.1713407823311268</v>
      </c>
      <c r="Y665" s="30">
        <f t="shared" si="194"/>
        <v>11.48005556387009</v>
      </c>
      <c r="Z665" s="30">
        <f t="shared" si="195"/>
        <v>4.2518724310629965</v>
      </c>
      <c r="AA665" s="31">
        <f t="shared" si="196"/>
        <v>2.2065057390719831</v>
      </c>
      <c r="AB665" s="32">
        <f t="shared" si="197"/>
        <v>5.3884198497712532E-2</v>
      </c>
    </row>
    <row r="666" spans="1:28" s="15" customFormat="1" x14ac:dyDescent="0.2">
      <c r="A666" s="21">
        <v>186</v>
      </c>
      <c r="B666" s="22" t="s">
        <v>26</v>
      </c>
      <c r="C666" s="22" t="s">
        <v>27</v>
      </c>
      <c r="D666" s="22" t="s">
        <v>37</v>
      </c>
      <c r="E666" s="23">
        <v>43082</v>
      </c>
      <c r="F666" s="22">
        <v>21.9</v>
      </c>
      <c r="G666" s="22">
        <v>33.700000000000003</v>
      </c>
      <c r="H666" s="22">
        <v>17.5152</v>
      </c>
      <c r="I666" s="24">
        <v>3.5724</v>
      </c>
      <c r="J666" s="71">
        <v>3.8679000000000001</v>
      </c>
      <c r="K666" s="25">
        <f t="shared" si="198"/>
        <v>997.8229589642682</v>
      </c>
      <c r="L666" s="25">
        <f t="shared" si="199"/>
        <v>0.76415739487086687</v>
      </c>
      <c r="M666" s="25">
        <f t="shared" si="200"/>
        <v>-4.277849706E-3</v>
      </c>
      <c r="N666" s="25">
        <f t="shared" si="201"/>
        <v>1023.2868665932223</v>
      </c>
      <c r="O666" s="121">
        <f t="shared" si="202"/>
        <v>1.023259605987755</v>
      </c>
      <c r="P666" s="26">
        <f t="shared" si="205"/>
        <v>8.0483779813616607</v>
      </c>
      <c r="Q666" s="120">
        <f t="shared" si="203"/>
        <v>8.048109348074501</v>
      </c>
      <c r="R666" s="4">
        <f t="shared" si="204"/>
        <v>20.084185392266178</v>
      </c>
      <c r="S666" s="27">
        <f t="shared" si="206"/>
        <v>14.368199999999998</v>
      </c>
      <c r="T666" s="28">
        <f t="shared" ref="T666:T697" si="207">E666-E546</f>
        <v>27</v>
      </c>
      <c r="U666" s="29">
        <f t="shared" ref="U666:U697" si="208">I666-I546</f>
        <v>0.3378000000000001</v>
      </c>
      <c r="V666" s="29">
        <f t="shared" ref="V666:V697" si="209">(U666/I546)*100</f>
        <v>10.443331478389913</v>
      </c>
      <c r="W666" s="29">
        <f t="shared" ref="W666:W697" si="210">(U666/T666)/I546*1000</f>
        <v>3.8679005475518196</v>
      </c>
      <c r="X666" s="30">
        <f t="shared" ref="X666:X697" si="211">P666-P546</f>
        <v>0.77055113823150645</v>
      </c>
      <c r="Y666" s="30">
        <f t="shared" ref="Y666:Y697" si="212">(X666/P546)*100</f>
        <v>10.587654183595504</v>
      </c>
      <c r="Z666" s="30">
        <f t="shared" ref="Z666:Z697" si="213">1000*(X666/T666)/P546</f>
        <v>3.9213534013316691</v>
      </c>
      <c r="AA666" s="31">
        <f t="shared" ref="AA666:AA697" si="214">1000*(X666/T666)/S546</f>
        <v>2.2812347462180251</v>
      </c>
      <c r="AB666" s="32">
        <f t="shared" ref="AB666:AB671" si="215">Z666-W666</f>
        <v>5.3452853779849541E-2</v>
      </c>
    </row>
    <row r="667" spans="1:28" s="15" customFormat="1" x14ac:dyDescent="0.2">
      <c r="A667" s="21">
        <v>277</v>
      </c>
      <c r="B667" s="22" t="s">
        <v>26</v>
      </c>
      <c r="C667" s="22" t="s">
        <v>27</v>
      </c>
      <c r="D667" s="22" t="s">
        <v>37</v>
      </c>
      <c r="E667" s="23">
        <v>43082</v>
      </c>
      <c r="F667" s="22">
        <v>21.9</v>
      </c>
      <c r="G667" s="22">
        <v>33.700000000000003</v>
      </c>
      <c r="H667" s="22">
        <v>17.5152</v>
      </c>
      <c r="I667" s="24">
        <v>4.4645000000000001</v>
      </c>
      <c r="J667" s="71">
        <v>4.1814</v>
      </c>
      <c r="K667" s="25">
        <f t="shared" si="198"/>
        <v>997.8229589642682</v>
      </c>
      <c r="L667" s="25">
        <f t="shared" si="199"/>
        <v>0.76415739487086687</v>
      </c>
      <c r="M667" s="25">
        <f t="shared" si="200"/>
        <v>-4.277849706E-3</v>
      </c>
      <c r="N667" s="25">
        <f t="shared" si="201"/>
        <v>1023.2868665932223</v>
      </c>
      <c r="O667" s="121">
        <f t="shared" si="202"/>
        <v>1.023259605987755</v>
      </c>
      <c r="P667" s="26">
        <f t="shared" si="205"/>
        <v>10.058219543665082</v>
      </c>
      <c r="Q667" s="120">
        <f t="shared" si="203"/>
        <v>10.057883827252997</v>
      </c>
      <c r="R667" s="4">
        <f t="shared" si="204"/>
        <v>20.084185392266178</v>
      </c>
      <c r="S667" s="27">
        <f t="shared" si="206"/>
        <v>19.274750000000001</v>
      </c>
      <c r="T667" s="28">
        <f t="shared" si="207"/>
        <v>27</v>
      </c>
      <c r="U667" s="29">
        <f t="shared" si="208"/>
        <v>0.45290000000000052</v>
      </c>
      <c r="V667" s="29">
        <f t="shared" si="209"/>
        <v>11.289759696879065</v>
      </c>
      <c r="W667" s="29">
        <f t="shared" si="210"/>
        <v>4.18139248032558</v>
      </c>
      <c r="X667" s="30">
        <f t="shared" si="211"/>
        <v>1.0321482631664338</v>
      </c>
      <c r="Y667" s="30">
        <f t="shared" si="212"/>
        <v>11.43518847891718</v>
      </c>
      <c r="Z667" s="30">
        <f t="shared" si="213"/>
        <v>4.2352549921915479</v>
      </c>
      <c r="AA667" s="31">
        <f t="shared" si="214"/>
        <v>2.2776554445720678</v>
      </c>
      <c r="AB667" s="32">
        <f t="shared" si="215"/>
        <v>5.386251186596791E-2</v>
      </c>
    </row>
    <row r="668" spans="1:28" s="15" customFormat="1" x14ac:dyDescent="0.2">
      <c r="A668" s="21">
        <v>284</v>
      </c>
      <c r="B668" s="22" t="s">
        <v>26</v>
      </c>
      <c r="C668" s="22" t="s">
        <v>27</v>
      </c>
      <c r="D668" s="22" t="s">
        <v>37</v>
      </c>
      <c r="E668" s="23">
        <v>43082</v>
      </c>
      <c r="F668" s="22">
        <v>21.9</v>
      </c>
      <c r="G668" s="22">
        <v>33.700000000000003</v>
      </c>
      <c r="H668" s="22">
        <v>17.5152</v>
      </c>
      <c r="I668" s="24">
        <v>4.6071999999999997</v>
      </c>
      <c r="J668" s="71">
        <v>4.3566000000000003</v>
      </c>
      <c r="K668" s="25">
        <f t="shared" si="198"/>
        <v>997.8229589642682</v>
      </c>
      <c r="L668" s="25">
        <f t="shared" si="199"/>
        <v>0.76415739487086687</v>
      </c>
      <c r="M668" s="25">
        <f t="shared" si="200"/>
        <v>-4.277849706E-3</v>
      </c>
      <c r="N668" s="25">
        <f t="shared" si="201"/>
        <v>1023.2868665932223</v>
      </c>
      <c r="O668" s="121">
        <f t="shared" si="202"/>
        <v>1.023259605987755</v>
      </c>
      <c r="P668" s="26">
        <f t="shared" si="205"/>
        <v>10.379713088044296</v>
      </c>
      <c r="Q668" s="120">
        <f t="shared" si="203"/>
        <v>10.379366641039312</v>
      </c>
      <c r="R668" s="4">
        <f t="shared" si="204"/>
        <v>20.084185392266178</v>
      </c>
      <c r="S668" s="27">
        <f t="shared" si="206"/>
        <v>20.059599999999996</v>
      </c>
      <c r="T668" s="28">
        <f t="shared" si="207"/>
        <v>27</v>
      </c>
      <c r="U668" s="29">
        <f t="shared" si="208"/>
        <v>0.48489999999999966</v>
      </c>
      <c r="V668" s="29">
        <f t="shared" si="209"/>
        <v>11.76285083569851</v>
      </c>
      <c r="W668" s="29">
        <f t="shared" si="210"/>
        <v>4.3566114206290774</v>
      </c>
      <c r="X668" s="30">
        <f t="shared" si="211"/>
        <v>1.104567600059557</v>
      </c>
      <c r="Y668" s="30">
        <f t="shared" si="212"/>
        <v>11.908897833359511</v>
      </c>
      <c r="Z668" s="30">
        <f t="shared" si="213"/>
        <v>4.4107029012442629</v>
      </c>
      <c r="AA668" s="31">
        <f t="shared" si="214"/>
        <v>2.352137892346303</v>
      </c>
      <c r="AB668" s="32">
        <f t="shared" si="215"/>
        <v>5.4091480615185539E-2</v>
      </c>
    </row>
    <row r="669" spans="1:28" s="15" customFormat="1" x14ac:dyDescent="0.2">
      <c r="A669" s="21">
        <v>290</v>
      </c>
      <c r="B669" s="22" t="s">
        <v>26</v>
      </c>
      <c r="C669" s="22" t="s">
        <v>27</v>
      </c>
      <c r="D669" s="22" t="s">
        <v>37</v>
      </c>
      <c r="E669" s="23">
        <v>43082</v>
      </c>
      <c r="F669" s="22">
        <v>21.9</v>
      </c>
      <c r="G669" s="22">
        <v>33.700000000000003</v>
      </c>
      <c r="H669" s="22">
        <v>17.5152</v>
      </c>
      <c r="I669" s="24">
        <v>5.9246999999999996</v>
      </c>
      <c r="J669" s="71">
        <v>4.2610999999999999</v>
      </c>
      <c r="K669" s="25">
        <f t="shared" si="198"/>
        <v>997.8229589642682</v>
      </c>
      <c r="L669" s="25">
        <f t="shared" si="199"/>
        <v>0.76415739487086687</v>
      </c>
      <c r="M669" s="25">
        <f t="shared" si="200"/>
        <v>-4.277849706E-3</v>
      </c>
      <c r="N669" s="25">
        <f t="shared" si="201"/>
        <v>1023.2868665932223</v>
      </c>
      <c r="O669" s="121">
        <f t="shared" si="202"/>
        <v>1.023259605987755</v>
      </c>
      <c r="P669" s="26">
        <f t="shared" si="205"/>
        <v>13.347952364285476</v>
      </c>
      <c r="Q669" s="120">
        <f t="shared" si="203"/>
        <v>13.347506845408406</v>
      </c>
      <c r="R669" s="4">
        <f t="shared" si="204"/>
        <v>20.084185392266178</v>
      </c>
      <c r="S669" s="27">
        <f t="shared" si="206"/>
        <v>27.30585</v>
      </c>
      <c r="T669" s="28">
        <f t="shared" si="207"/>
        <v>27</v>
      </c>
      <c r="U669" s="29">
        <f t="shared" si="208"/>
        <v>0.61129999999999995</v>
      </c>
      <c r="V669" s="29">
        <f t="shared" si="209"/>
        <v>11.504874468325365</v>
      </c>
      <c r="W669" s="29">
        <f t="shared" si="210"/>
        <v>4.2610646178982838</v>
      </c>
      <c r="X669" s="30">
        <f t="shared" si="211"/>
        <v>1.392840403521312</v>
      </c>
      <c r="Y669" s="30">
        <f t="shared" si="212"/>
        <v>11.650584353308577</v>
      </c>
      <c r="Z669" s="30">
        <f t="shared" si="213"/>
        <v>4.3150312419661399</v>
      </c>
      <c r="AA669" s="31">
        <f t="shared" si="214"/>
        <v>2.1544991631159953</v>
      </c>
      <c r="AB669" s="32">
        <f t="shared" si="215"/>
        <v>5.3966624067856017E-2</v>
      </c>
    </row>
    <row r="670" spans="1:28" s="15" customFormat="1" x14ac:dyDescent="0.2">
      <c r="A670" s="21">
        <v>119</v>
      </c>
      <c r="B670" s="22" t="s">
        <v>29</v>
      </c>
      <c r="C670" s="22" t="s">
        <v>27</v>
      </c>
      <c r="D670" s="22" t="s">
        <v>37</v>
      </c>
      <c r="E670" s="23">
        <v>43082</v>
      </c>
      <c r="F670" s="22">
        <v>21.9</v>
      </c>
      <c r="G670" s="22">
        <v>33.700000000000003</v>
      </c>
      <c r="H670" s="22">
        <v>17.5152</v>
      </c>
      <c r="I670" s="24">
        <v>4.2092999999999998</v>
      </c>
      <c r="J670" s="71">
        <v>3.5619000000000001</v>
      </c>
      <c r="K670" s="25">
        <f t="shared" si="198"/>
        <v>997.8229589642682</v>
      </c>
      <c r="L670" s="25">
        <f t="shared" si="199"/>
        <v>0.76415739487086687</v>
      </c>
      <c r="M670" s="25">
        <f t="shared" si="200"/>
        <v>-4.277849706E-3</v>
      </c>
      <c r="N670" s="25">
        <f t="shared" si="201"/>
        <v>1023.2868665932223</v>
      </c>
      <c r="O670" s="121">
        <f t="shared" si="202"/>
        <v>1.023259605987755</v>
      </c>
      <c r="P670" s="26">
        <f t="shared" si="205"/>
        <v>9.4832710326239056</v>
      </c>
      <c r="Q670" s="120">
        <f t="shared" si="203"/>
        <v>9.4829545064522431</v>
      </c>
      <c r="R670" s="4">
        <f t="shared" si="204"/>
        <v>20.084185392266178</v>
      </c>
      <c r="S670" s="27">
        <f t="shared" si="206"/>
        <v>17.871149999999997</v>
      </c>
      <c r="T670" s="28">
        <f t="shared" si="207"/>
        <v>27</v>
      </c>
      <c r="U670" s="29">
        <f t="shared" si="208"/>
        <v>0.36929999999999996</v>
      </c>
      <c r="V670" s="29">
        <f t="shared" si="209"/>
        <v>9.6171874999999982</v>
      </c>
      <c r="W670" s="29">
        <f t="shared" si="210"/>
        <v>3.5619212962962963</v>
      </c>
      <c r="X670" s="30">
        <f t="shared" si="211"/>
        <v>0.84329852362131064</v>
      </c>
      <c r="Y670" s="30">
        <f t="shared" si="212"/>
        <v>9.7604306349657772</v>
      </c>
      <c r="Z670" s="30">
        <f t="shared" si="213"/>
        <v>3.6149743092465845</v>
      </c>
      <c r="AA670" s="31">
        <f t="shared" si="214"/>
        <v>1.9717978947374459</v>
      </c>
      <c r="AB670" s="32">
        <f t="shared" si="215"/>
        <v>5.3053012950288192E-2</v>
      </c>
    </row>
    <row r="671" spans="1:28" s="15" customFormat="1" x14ac:dyDescent="0.2">
      <c r="A671" s="21">
        <v>125</v>
      </c>
      <c r="B671" s="22" t="s">
        <v>29</v>
      </c>
      <c r="C671" s="22" t="s">
        <v>27</v>
      </c>
      <c r="D671" s="22" t="s">
        <v>37</v>
      </c>
      <c r="E671" s="23">
        <v>43082</v>
      </c>
      <c r="F671" s="22">
        <v>21.9</v>
      </c>
      <c r="G671" s="22">
        <v>33.700000000000003</v>
      </c>
      <c r="H671" s="22">
        <v>17.5152</v>
      </c>
      <c r="I671" s="24">
        <v>3.4598</v>
      </c>
      <c r="J671" s="71">
        <v>3.7345000000000002</v>
      </c>
      <c r="K671" s="25">
        <f t="shared" si="198"/>
        <v>997.8229589642682</v>
      </c>
      <c r="L671" s="25">
        <f t="shared" si="199"/>
        <v>0.76415739487086687</v>
      </c>
      <c r="M671" s="25">
        <f t="shared" si="200"/>
        <v>-4.277849706E-3</v>
      </c>
      <c r="N671" s="25">
        <f t="shared" si="201"/>
        <v>1023.2868665932223</v>
      </c>
      <c r="O671" s="121">
        <f t="shared" si="202"/>
        <v>1.023259605987755</v>
      </c>
      <c r="P671" s="26">
        <f t="shared" si="205"/>
        <v>7.7946977213960018</v>
      </c>
      <c r="Q671" s="120">
        <f t="shared" si="203"/>
        <v>7.7944375552760485</v>
      </c>
      <c r="R671" s="4">
        <f t="shared" si="204"/>
        <v>20.084185392266178</v>
      </c>
      <c r="S671" s="27">
        <f t="shared" si="206"/>
        <v>13.748899999999999</v>
      </c>
      <c r="T671" s="28">
        <f t="shared" si="207"/>
        <v>27</v>
      </c>
      <c r="U671" s="29">
        <f t="shared" si="208"/>
        <v>0.31689999999999996</v>
      </c>
      <c r="V671" s="29">
        <f t="shared" si="209"/>
        <v>10.083044322122879</v>
      </c>
      <c r="W671" s="29">
        <f t="shared" si="210"/>
        <v>3.7344608600455107</v>
      </c>
      <c r="X671" s="30">
        <f t="shared" si="211"/>
        <v>0.72319522177510187</v>
      </c>
      <c r="Y671" s="30">
        <f t="shared" si="212"/>
        <v>10.226896219210445</v>
      </c>
      <c r="Z671" s="30">
        <f t="shared" si="213"/>
        <v>3.7877393404483128</v>
      </c>
      <c r="AA671" s="31">
        <f t="shared" si="214"/>
        <v>2.2309778246529985</v>
      </c>
      <c r="AB671" s="32">
        <f t="shared" si="215"/>
        <v>5.3278480402802142E-2</v>
      </c>
    </row>
    <row r="672" spans="1:28" s="15" customFormat="1" x14ac:dyDescent="0.2">
      <c r="A672" s="21">
        <v>217</v>
      </c>
      <c r="B672" s="22" t="s">
        <v>29</v>
      </c>
      <c r="C672" s="22" t="s">
        <v>27</v>
      </c>
      <c r="D672" s="22" t="s">
        <v>37</v>
      </c>
      <c r="E672" s="23">
        <v>43082</v>
      </c>
      <c r="F672" s="22">
        <v>21.9</v>
      </c>
      <c r="G672" s="22">
        <v>33.700000000000003</v>
      </c>
      <c r="H672" s="22">
        <v>17.5152</v>
      </c>
      <c r="I672" s="24">
        <v>3.4727000000000001</v>
      </c>
      <c r="J672" s="71" t="s">
        <v>38</v>
      </c>
      <c r="K672" s="25">
        <f t="shared" si="198"/>
        <v>997.8229589642682</v>
      </c>
      <c r="L672" s="25">
        <f t="shared" si="199"/>
        <v>0.76415739487086687</v>
      </c>
      <c r="M672" s="25">
        <f t="shared" si="200"/>
        <v>-4.277849706E-3</v>
      </c>
      <c r="N672" s="25">
        <f t="shared" si="201"/>
        <v>1023.2868665932223</v>
      </c>
      <c r="O672" s="121">
        <f t="shared" si="202"/>
        <v>1.023259605987755</v>
      </c>
      <c r="P672" s="26">
        <f t="shared" si="205"/>
        <v>7.8237605575732401</v>
      </c>
      <c r="Q672" s="120">
        <f t="shared" si="203"/>
        <v>7.8234994214137048</v>
      </c>
      <c r="R672" s="4">
        <f t="shared" si="204"/>
        <v>20.084185392266178</v>
      </c>
      <c r="S672" s="27">
        <f t="shared" si="206"/>
        <v>13.819849999999999</v>
      </c>
      <c r="T672" s="28">
        <f t="shared" si="207"/>
        <v>27</v>
      </c>
      <c r="U672" s="29" t="s">
        <v>38</v>
      </c>
      <c r="V672" s="29" t="s">
        <v>38</v>
      </c>
      <c r="W672" s="29" t="s">
        <v>38</v>
      </c>
      <c r="X672" s="30" t="s">
        <v>38</v>
      </c>
      <c r="Y672" s="30" t="s">
        <v>38</v>
      </c>
      <c r="Z672" s="30" t="s">
        <v>38</v>
      </c>
      <c r="AA672" s="31" t="s">
        <v>38</v>
      </c>
      <c r="AB672" s="72" t="s">
        <v>38</v>
      </c>
    </row>
    <row r="673" spans="1:28" s="15" customFormat="1" x14ac:dyDescent="0.2">
      <c r="A673" s="21">
        <v>223</v>
      </c>
      <c r="B673" s="22" t="s">
        <v>29</v>
      </c>
      <c r="C673" s="22" t="s">
        <v>27</v>
      </c>
      <c r="D673" s="22" t="s">
        <v>37</v>
      </c>
      <c r="E673" s="23">
        <v>43082</v>
      </c>
      <c r="F673" s="22">
        <v>21.9</v>
      </c>
      <c r="G673" s="22">
        <v>33.700000000000003</v>
      </c>
      <c r="H673" s="22">
        <v>17.5152</v>
      </c>
      <c r="I673" s="24">
        <v>4.1567999999999996</v>
      </c>
      <c r="J673" s="71">
        <v>4.8407999999999998</v>
      </c>
      <c r="K673" s="25">
        <f t="shared" si="198"/>
        <v>997.8229589642682</v>
      </c>
      <c r="L673" s="25">
        <f t="shared" si="199"/>
        <v>0.76415739487086687</v>
      </c>
      <c r="M673" s="25">
        <f t="shared" si="200"/>
        <v>-4.277849706E-3</v>
      </c>
      <c r="N673" s="25">
        <f t="shared" si="201"/>
        <v>1023.2868665932223</v>
      </c>
      <c r="O673" s="121">
        <f t="shared" si="202"/>
        <v>1.023259605987755</v>
      </c>
      <c r="P673" s="26">
        <f t="shared" si="205"/>
        <v>9.3649920481816569</v>
      </c>
      <c r="Q673" s="120">
        <f t="shared" si="203"/>
        <v>9.3646794698455054</v>
      </c>
      <c r="R673" s="4">
        <f t="shared" si="204"/>
        <v>20.084185392266178</v>
      </c>
      <c r="S673" s="27">
        <f t="shared" si="206"/>
        <v>17.582399999999996</v>
      </c>
      <c r="T673" s="28">
        <f t="shared" si="207"/>
        <v>27</v>
      </c>
      <c r="U673" s="29">
        <f t="shared" ref="U673:U704" si="216">I673-I553</f>
        <v>0.48049999999999971</v>
      </c>
      <c r="V673" s="29">
        <f t="shared" ref="V673:V704" si="217">(U673/I553)*100</f>
        <v>13.070206457579625</v>
      </c>
      <c r="W673" s="29">
        <f t="shared" ref="W673:W704" si="218">(U673/T673)/I553*1000</f>
        <v>4.8408172065109722</v>
      </c>
      <c r="X673" s="30">
        <f t="shared" ref="X673:X704" si="219">P673-P553</f>
        <v>1.0933433672321158</v>
      </c>
      <c r="Y673" s="30">
        <f t="shared" ref="Y673:Y704" si="220">(X673/P553)*100</f>
        <v>13.21796185263765</v>
      </c>
      <c r="Z673" s="30">
        <f t="shared" ref="Z673:Z704" si="221">1000*(X673/T673)/P553</f>
        <v>4.8955414269028337</v>
      </c>
      <c r="AA673" s="31">
        <f t="shared" ref="AA673:AA704" si="222">1000*(X673/T673)/S553</f>
        <v>2.7105185721469156</v>
      </c>
      <c r="AB673" s="32">
        <f t="shared" ref="AB673:AB704" si="223">Z673-W673</f>
        <v>5.4724220391861422E-2</v>
      </c>
    </row>
    <row r="674" spans="1:28" s="15" customFormat="1" x14ac:dyDescent="0.2">
      <c r="A674" s="21">
        <v>152</v>
      </c>
      <c r="B674" s="22" t="s">
        <v>30</v>
      </c>
      <c r="C674" s="22" t="s">
        <v>27</v>
      </c>
      <c r="D674" s="22" t="s">
        <v>37</v>
      </c>
      <c r="E674" s="23">
        <v>43082</v>
      </c>
      <c r="F674" s="22">
        <v>21.9</v>
      </c>
      <c r="G674" s="22">
        <v>33.700000000000003</v>
      </c>
      <c r="H674" s="22">
        <v>17.5152</v>
      </c>
      <c r="I674" s="24">
        <v>5.7697000000000003</v>
      </c>
      <c r="J674" s="71">
        <v>4.8593999999999999</v>
      </c>
      <c r="K674" s="25">
        <f t="shared" si="198"/>
        <v>997.8229589642682</v>
      </c>
      <c r="L674" s="25">
        <f t="shared" si="199"/>
        <v>0.76415739487086687</v>
      </c>
      <c r="M674" s="25">
        <f t="shared" si="200"/>
        <v>-4.277849706E-3</v>
      </c>
      <c r="N674" s="25">
        <f t="shared" si="201"/>
        <v>1023.2868665932223</v>
      </c>
      <c r="O674" s="121">
        <f t="shared" si="202"/>
        <v>1.023259605987755</v>
      </c>
      <c r="P674" s="26">
        <f t="shared" si="205"/>
        <v>12.99874774355122</v>
      </c>
      <c r="Q674" s="120">
        <f t="shared" si="203"/>
        <v>12.998313880188514</v>
      </c>
      <c r="R674" s="4">
        <f t="shared" si="204"/>
        <v>20.084185392266178</v>
      </c>
      <c r="S674" s="27">
        <f t="shared" si="206"/>
        <v>26.45335</v>
      </c>
      <c r="T674" s="28">
        <f t="shared" si="207"/>
        <v>27</v>
      </c>
      <c r="U674" s="29">
        <f t="shared" si="216"/>
        <v>0.66920000000000002</v>
      </c>
      <c r="V674" s="29">
        <f t="shared" si="217"/>
        <v>13.120282325262227</v>
      </c>
      <c r="W674" s="29">
        <f t="shared" si="218"/>
        <v>4.8593638241711963</v>
      </c>
      <c r="X674" s="30">
        <f t="shared" si="219"/>
        <v>1.5226592586117054</v>
      </c>
      <c r="Y674" s="30">
        <f t="shared" si="220"/>
        <v>13.268103157360159</v>
      </c>
      <c r="Z674" s="30">
        <f t="shared" si="221"/>
        <v>4.9141122805037627</v>
      </c>
      <c r="AA674" s="31">
        <f t="shared" si="222"/>
        <v>2.476415336575033</v>
      </c>
      <c r="AB674" s="32">
        <f t="shared" si="223"/>
        <v>5.474845633256642E-2</v>
      </c>
    </row>
    <row r="675" spans="1:28" s="15" customFormat="1" x14ac:dyDescent="0.2">
      <c r="A675" s="21">
        <v>160</v>
      </c>
      <c r="B675" s="22" t="s">
        <v>30</v>
      </c>
      <c r="C675" s="22" t="s">
        <v>27</v>
      </c>
      <c r="D675" s="22" t="s">
        <v>37</v>
      </c>
      <c r="E675" s="23">
        <v>43082</v>
      </c>
      <c r="F675" s="22">
        <v>21.9</v>
      </c>
      <c r="G675" s="22">
        <v>33.700000000000003</v>
      </c>
      <c r="H675" s="22">
        <v>17.5152</v>
      </c>
      <c r="I675" s="24">
        <v>4.6238000000000001</v>
      </c>
      <c r="J675" s="71">
        <v>5.1432000000000002</v>
      </c>
      <c r="K675" s="25">
        <f t="shared" si="198"/>
        <v>997.8229589642682</v>
      </c>
      <c r="L675" s="25">
        <f t="shared" si="199"/>
        <v>0.76415739487086687</v>
      </c>
      <c r="M675" s="25">
        <f t="shared" si="200"/>
        <v>-4.277849706E-3</v>
      </c>
      <c r="N675" s="25">
        <f t="shared" si="201"/>
        <v>1023.2868665932223</v>
      </c>
      <c r="O675" s="121">
        <f t="shared" si="202"/>
        <v>1.023259605987755</v>
      </c>
      <c r="P675" s="26">
        <f t="shared" si="205"/>
        <v>10.417111776458418</v>
      </c>
      <c r="Q675" s="120">
        <f t="shared" si="203"/>
        <v>10.416764081185443</v>
      </c>
      <c r="R675" s="4">
        <f t="shared" si="204"/>
        <v>20.084185392266178</v>
      </c>
      <c r="S675" s="27">
        <f t="shared" si="206"/>
        <v>20.1509</v>
      </c>
      <c r="T675" s="28">
        <f t="shared" si="207"/>
        <v>27</v>
      </c>
      <c r="U675" s="29">
        <f t="shared" si="216"/>
        <v>0.56380000000000052</v>
      </c>
      <c r="V675" s="29">
        <f t="shared" si="217"/>
        <v>13.886699507389178</v>
      </c>
      <c r="W675" s="29">
        <f t="shared" si="218"/>
        <v>5.1432220397737698</v>
      </c>
      <c r="X675" s="30">
        <f t="shared" si="219"/>
        <v>1.2821408424608833</v>
      </c>
      <c r="Y675" s="30">
        <f t="shared" si="220"/>
        <v>14.035521861259042</v>
      </c>
      <c r="Z675" s="30">
        <f t="shared" si="221"/>
        <v>5.1983414300959412</v>
      </c>
      <c r="AA675" s="31">
        <f t="shared" si="222"/>
        <v>2.785143570024728</v>
      </c>
      <c r="AB675" s="32">
        <f t="shared" si="223"/>
        <v>5.5119390322171391E-2</v>
      </c>
    </row>
    <row r="676" spans="1:28" s="15" customFormat="1" x14ac:dyDescent="0.2">
      <c r="A676" s="21">
        <v>166</v>
      </c>
      <c r="B676" s="22" t="s">
        <v>31</v>
      </c>
      <c r="C676" s="22" t="s">
        <v>27</v>
      </c>
      <c r="D676" s="22" t="s">
        <v>37</v>
      </c>
      <c r="E676" s="23">
        <v>43082</v>
      </c>
      <c r="F676" s="22">
        <v>21.9</v>
      </c>
      <c r="G676" s="22">
        <v>33.700000000000003</v>
      </c>
      <c r="H676" s="22">
        <v>17.5152</v>
      </c>
      <c r="I676" s="24">
        <v>4.6695000000000002</v>
      </c>
      <c r="J676" s="71">
        <v>3.6480999999999999</v>
      </c>
      <c r="K676" s="25">
        <f t="shared" si="198"/>
        <v>997.8229589642682</v>
      </c>
      <c r="L676" s="25">
        <f t="shared" si="199"/>
        <v>0.76415739487086687</v>
      </c>
      <c r="M676" s="25">
        <f t="shared" si="200"/>
        <v>-4.277849706E-3</v>
      </c>
      <c r="N676" s="25">
        <f t="shared" si="201"/>
        <v>1023.2868665932223</v>
      </c>
      <c r="O676" s="121">
        <f t="shared" si="202"/>
        <v>1.023259605987755</v>
      </c>
      <c r="P676" s="26">
        <f t="shared" si="205"/>
        <v>10.520070816249099</v>
      </c>
      <c r="Q676" s="120">
        <f t="shared" si="203"/>
        <v>10.519719684479309</v>
      </c>
      <c r="R676" s="4">
        <f t="shared" si="204"/>
        <v>20.084185392266178</v>
      </c>
      <c r="S676" s="27">
        <f t="shared" si="206"/>
        <v>20.402249999999999</v>
      </c>
      <c r="T676" s="28">
        <f t="shared" si="207"/>
        <v>27</v>
      </c>
      <c r="U676" s="29">
        <f t="shared" si="216"/>
        <v>0.41870000000000029</v>
      </c>
      <c r="V676" s="29">
        <f t="shared" si="217"/>
        <v>9.8499106050625844</v>
      </c>
      <c r="W676" s="29">
        <f t="shared" si="218"/>
        <v>3.648115038912068</v>
      </c>
      <c r="X676" s="30">
        <f t="shared" si="219"/>
        <v>0.95580124821049672</v>
      </c>
      <c r="Y676" s="30">
        <f t="shared" si="220"/>
        <v>9.9934578528039975</v>
      </c>
      <c r="Z676" s="30">
        <f t="shared" si="221"/>
        <v>3.7012806862237029</v>
      </c>
      <c r="AA676" s="31">
        <f t="shared" si="222"/>
        <v>1.955868494536747</v>
      </c>
      <c r="AB676" s="32">
        <f t="shared" si="223"/>
        <v>5.3165647311634867E-2</v>
      </c>
    </row>
    <row r="677" spans="1:28" s="15" customFormat="1" x14ac:dyDescent="0.2">
      <c r="A677" s="21">
        <v>173</v>
      </c>
      <c r="B677" s="22" t="s">
        <v>31</v>
      </c>
      <c r="C677" s="22" t="s">
        <v>27</v>
      </c>
      <c r="D677" s="22" t="s">
        <v>37</v>
      </c>
      <c r="E677" s="23">
        <v>43082</v>
      </c>
      <c r="F677" s="22">
        <v>21.9</v>
      </c>
      <c r="G677" s="22">
        <v>33.700000000000003</v>
      </c>
      <c r="H677" s="22">
        <v>17.5152</v>
      </c>
      <c r="I677" s="24">
        <v>4.8185000000000002</v>
      </c>
      <c r="J677" s="71">
        <v>3.694</v>
      </c>
      <c r="K677" s="25">
        <f t="shared" si="198"/>
        <v>997.8229589642682</v>
      </c>
      <c r="L677" s="25">
        <f t="shared" si="199"/>
        <v>0.76415739487086687</v>
      </c>
      <c r="M677" s="25">
        <f t="shared" si="200"/>
        <v>-4.277849706E-3</v>
      </c>
      <c r="N677" s="25">
        <f t="shared" si="201"/>
        <v>1023.2868665932223</v>
      </c>
      <c r="O677" s="121">
        <f t="shared" si="202"/>
        <v>1.023259605987755</v>
      </c>
      <c r="P677" s="26">
        <f t="shared" si="205"/>
        <v>10.855757838761384</v>
      </c>
      <c r="Q677" s="120">
        <f t="shared" si="203"/>
        <v>10.855395502658432</v>
      </c>
      <c r="R677" s="4">
        <f t="shared" si="204"/>
        <v>20.084185392266178</v>
      </c>
      <c r="S677" s="27">
        <f t="shared" si="206"/>
        <v>21.22175</v>
      </c>
      <c r="T677" s="28">
        <f t="shared" si="207"/>
        <v>27</v>
      </c>
      <c r="U677" s="29">
        <f t="shared" si="216"/>
        <v>0.43700000000000028</v>
      </c>
      <c r="V677" s="29">
        <f t="shared" si="217"/>
        <v>9.973753280839901</v>
      </c>
      <c r="W677" s="29">
        <f t="shared" si="218"/>
        <v>3.693982696607371</v>
      </c>
      <c r="X677" s="30">
        <f t="shared" si="219"/>
        <v>0.99741420641896994</v>
      </c>
      <c r="Y677" s="30">
        <f t="shared" si="220"/>
        <v>10.11746236098667</v>
      </c>
      <c r="Z677" s="30">
        <f t="shared" si="221"/>
        <v>3.7472082818469148</v>
      </c>
      <c r="AA677" s="31">
        <f t="shared" si="222"/>
        <v>1.9630553799851895</v>
      </c>
      <c r="AB677" s="32">
        <f t="shared" si="223"/>
        <v>5.3225585239543793E-2</v>
      </c>
    </row>
    <row r="678" spans="1:28" s="15" customFormat="1" x14ac:dyDescent="0.2">
      <c r="A678" s="21">
        <v>264</v>
      </c>
      <c r="B678" s="22" t="s">
        <v>31</v>
      </c>
      <c r="C678" s="22" t="s">
        <v>27</v>
      </c>
      <c r="D678" s="22" t="s">
        <v>37</v>
      </c>
      <c r="E678" s="23">
        <v>43082</v>
      </c>
      <c r="F678" s="22">
        <v>21.9</v>
      </c>
      <c r="G678" s="22">
        <v>33.700000000000003</v>
      </c>
      <c r="H678" s="22">
        <v>17.5152</v>
      </c>
      <c r="I678" s="24">
        <v>4.5674000000000001</v>
      </c>
      <c r="J678" s="71">
        <v>3.3967999999999998</v>
      </c>
      <c r="K678" s="25">
        <f t="shared" si="198"/>
        <v>997.8229589642682</v>
      </c>
      <c r="L678" s="25">
        <f t="shared" si="199"/>
        <v>0.76415739487086687</v>
      </c>
      <c r="M678" s="25">
        <f t="shared" si="200"/>
        <v>-4.277849706E-3</v>
      </c>
      <c r="N678" s="25">
        <f t="shared" si="201"/>
        <v>1023.2868665932223</v>
      </c>
      <c r="O678" s="121">
        <f t="shared" si="202"/>
        <v>1.023259605987755</v>
      </c>
      <c r="P678" s="26">
        <f t="shared" si="205"/>
        <v>10.290046353171888</v>
      </c>
      <c r="Q678" s="120">
        <f t="shared" si="203"/>
        <v>10.289702899002204</v>
      </c>
      <c r="R678" s="4">
        <f t="shared" si="204"/>
        <v>20.084185392266178</v>
      </c>
      <c r="S678" s="27">
        <f t="shared" si="206"/>
        <v>19.840699999999998</v>
      </c>
      <c r="T678" s="28">
        <f t="shared" si="207"/>
        <v>27</v>
      </c>
      <c r="U678" s="29">
        <f t="shared" si="216"/>
        <v>0.38370000000000015</v>
      </c>
      <c r="V678" s="29">
        <f t="shared" si="217"/>
        <v>9.1713076941463321</v>
      </c>
      <c r="W678" s="29">
        <f t="shared" si="218"/>
        <v>3.396780627461605</v>
      </c>
      <c r="X678" s="30">
        <f t="shared" si="219"/>
        <v>0.87675130475674301</v>
      </c>
      <c r="Y678" s="30">
        <f t="shared" si="220"/>
        <v>9.3139681721158407</v>
      </c>
      <c r="Z678" s="30">
        <f t="shared" si="221"/>
        <v>3.4496178415243848</v>
      </c>
      <c r="AA678" s="31">
        <f t="shared" si="222"/>
        <v>1.831451186611998</v>
      </c>
      <c r="AB678" s="32">
        <f t="shared" si="223"/>
        <v>5.2837214062779747E-2</v>
      </c>
    </row>
    <row r="679" spans="1:28" s="15" customFormat="1" x14ac:dyDescent="0.2">
      <c r="A679" s="21">
        <v>270</v>
      </c>
      <c r="B679" s="22" t="s">
        <v>31</v>
      </c>
      <c r="C679" s="22" t="s">
        <v>27</v>
      </c>
      <c r="D679" s="22" t="s">
        <v>37</v>
      </c>
      <c r="E679" s="23">
        <v>43082</v>
      </c>
      <c r="F679" s="22">
        <v>21.9</v>
      </c>
      <c r="G679" s="22">
        <v>33.700000000000003</v>
      </c>
      <c r="H679" s="22">
        <v>17.5152</v>
      </c>
      <c r="I679" s="24">
        <v>6.1006</v>
      </c>
      <c r="J679" s="71">
        <v>3.7353000000000001</v>
      </c>
      <c r="K679" s="25">
        <f t="shared" si="198"/>
        <v>997.8229589642682</v>
      </c>
      <c r="L679" s="25">
        <f t="shared" si="199"/>
        <v>0.76415739487086687</v>
      </c>
      <c r="M679" s="25">
        <f t="shared" si="200"/>
        <v>-4.277849706E-3</v>
      </c>
      <c r="N679" s="25">
        <f t="shared" si="201"/>
        <v>1023.2868665932223</v>
      </c>
      <c r="O679" s="121">
        <f t="shared" si="202"/>
        <v>1.023259605987755</v>
      </c>
      <c r="P679" s="26">
        <f t="shared" si="205"/>
        <v>13.744243285492933</v>
      </c>
      <c r="Q679" s="120">
        <f t="shared" si="203"/>
        <v>13.743784539486983</v>
      </c>
      <c r="R679" s="4">
        <f t="shared" si="204"/>
        <v>20.084185392266178</v>
      </c>
      <c r="S679" s="27">
        <f t="shared" si="206"/>
        <v>28.273299999999999</v>
      </c>
      <c r="T679" s="28">
        <f t="shared" si="207"/>
        <v>27</v>
      </c>
      <c r="U679" s="29">
        <f t="shared" si="216"/>
        <v>0.5589000000000004</v>
      </c>
      <c r="V679" s="29">
        <f t="shared" si="217"/>
        <v>10.085352870057934</v>
      </c>
      <c r="W679" s="29">
        <f t="shared" si="218"/>
        <v>3.7353158777992337</v>
      </c>
      <c r="X679" s="30">
        <f t="shared" si="219"/>
        <v>1.2754579591544744</v>
      </c>
      <c r="Y679" s="30">
        <f t="shared" si="220"/>
        <v>10.229207783858934</v>
      </c>
      <c r="Z679" s="30">
        <f t="shared" si="221"/>
        <v>3.7885954755033091</v>
      </c>
      <c r="AA679" s="31">
        <f t="shared" si="222"/>
        <v>1.8746191339216267</v>
      </c>
      <c r="AB679" s="32">
        <f t="shared" si="223"/>
        <v>5.3279597704075421E-2</v>
      </c>
    </row>
    <row r="680" spans="1:28" s="15" customFormat="1" x14ac:dyDescent="0.2">
      <c r="A680" s="21">
        <v>102</v>
      </c>
      <c r="B680" s="22" t="s">
        <v>32</v>
      </c>
      <c r="C680" s="22" t="s">
        <v>27</v>
      </c>
      <c r="D680" s="22" t="s">
        <v>37</v>
      </c>
      <c r="E680" s="23">
        <v>43082</v>
      </c>
      <c r="F680" s="22">
        <v>21.9</v>
      </c>
      <c r="G680" s="22">
        <v>33.700000000000003</v>
      </c>
      <c r="H680" s="22">
        <v>17.5152</v>
      </c>
      <c r="I680" s="24">
        <v>3.9499</v>
      </c>
      <c r="J680" s="71">
        <v>3.8931</v>
      </c>
      <c r="K680" s="25">
        <f t="shared" si="198"/>
        <v>997.8229589642682</v>
      </c>
      <c r="L680" s="25">
        <f t="shared" si="199"/>
        <v>0.76415739487086687</v>
      </c>
      <c r="M680" s="25">
        <f t="shared" si="200"/>
        <v>-4.277849706E-3</v>
      </c>
      <c r="N680" s="25">
        <f t="shared" si="201"/>
        <v>1023.2868665932223</v>
      </c>
      <c r="O680" s="121">
        <f t="shared" si="202"/>
        <v>1.023259605987755</v>
      </c>
      <c r="P680" s="26">
        <f t="shared" si="205"/>
        <v>8.8988602028273505</v>
      </c>
      <c r="Q680" s="120">
        <f t="shared" si="203"/>
        <v>8.8985631827229508</v>
      </c>
      <c r="R680" s="4">
        <f t="shared" si="204"/>
        <v>20.084185392266178</v>
      </c>
      <c r="S680" s="27">
        <f t="shared" si="206"/>
        <v>16.44445</v>
      </c>
      <c r="T680" s="28">
        <f t="shared" si="207"/>
        <v>27</v>
      </c>
      <c r="U680" s="29">
        <f t="shared" si="216"/>
        <v>0.37570000000000014</v>
      </c>
      <c r="V680" s="29">
        <f t="shared" si="217"/>
        <v>10.511443120138777</v>
      </c>
      <c r="W680" s="29">
        <f t="shared" si="218"/>
        <v>3.8931270815328802</v>
      </c>
      <c r="X680" s="30">
        <f t="shared" si="219"/>
        <v>0.85693579093227967</v>
      </c>
      <c r="Y680" s="30">
        <f t="shared" si="220"/>
        <v>10.655854830776054</v>
      </c>
      <c r="Z680" s="30">
        <f t="shared" si="221"/>
        <v>3.9466129002874277</v>
      </c>
      <c r="AA680" s="31">
        <f t="shared" si="222"/>
        <v>2.207410063020947</v>
      </c>
      <c r="AB680" s="32">
        <f t="shared" si="223"/>
        <v>5.3485818754547498E-2</v>
      </c>
    </row>
    <row r="681" spans="1:28" s="15" customFormat="1" x14ac:dyDescent="0.2">
      <c r="A681" s="21">
        <v>108</v>
      </c>
      <c r="B681" s="22" t="s">
        <v>32</v>
      </c>
      <c r="C681" s="22" t="s">
        <v>27</v>
      </c>
      <c r="D681" s="22" t="s">
        <v>37</v>
      </c>
      <c r="E681" s="23">
        <v>43082</v>
      </c>
      <c r="F681" s="22">
        <v>21.9</v>
      </c>
      <c r="G681" s="22">
        <v>33.700000000000003</v>
      </c>
      <c r="H681" s="22">
        <v>17.5152</v>
      </c>
      <c r="I681" s="24">
        <v>4.1833</v>
      </c>
      <c r="J681" s="71">
        <v>3.9722</v>
      </c>
      <c r="K681" s="25">
        <f t="shared" si="198"/>
        <v>997.8229589642682</v>
      </c>
      <c r="L681" s="25">
        <f t="shared" si="199"/>
        <v>0.76415739487086687</v>
      </c>
      <c r="M681" s="25">
        <f t="shared" si="200"/>
        <v>-4.277849706E-3</v>
      </c>
      <c r="N681" s="25">
        <f t="shared" si="201"/>
        <v>1023.2868665932223</v>
      </c>
      <c r="O681" s="121">
        <f t="shared" si="202"/>
        <v>1.023259605987755</v>
      </c>
      <c r="P681" s="26">
        <f t="shared" si="205"/>
        <v>9.424694773662031</v>
      </c>
      <c r="Q681" s="120">
        <f t="shared" si="203"/>
        <v>9.4243802026089067</v>
      </c>
      <c r="R681" s="4">
        <f t="shared" si="204"/>
        <v>20.084185392266178</v>
      </c>
      <c r="S681" s="27">
        <f t="shared" si="206"/>
        <v>17.728149999999999</v>
      </c>
      <c r="T681" s="28">
        <f t="shared" si="207"/>
        <v>27</v>
      </c>
      <c r="U681" s="29">
        <f t="shared" si="216"/>
        <v>0.40520000000000023</v>
      </c>
      <c r="V681" s="29">
        <f t="shared" si="217"/>
        <v>10.724967576294969</v>
      </c>
      <c r="W681" s="29">
        <f t="shared" si="218"/>
        <v>3.9722102134425818</v>
      </c>
      <c r="X681" s="30">
        <f t="shared" si="219"/>
        <v>0.92399682151028451</v>
      </c>
      <c r="Y681" s="30">
        <f t="shared" si="220"/>
        <v>10.869658311720123</v>
      </c>
      <c r="Z681" s="30">
        <f t="shared" si="221"/>
        <v>4.0257993747111565</v>
      </c>
      <c r="AA681" s="31">
        <f t="shared" si="222"/>
        <v>2.2079418112384497</v>
      </c>
      <c r="AB681" s="32">
        <f t="shared" si="223"/>
        <v>5.3589161268574603E-2</v>
      </c>
    </row>
    <row r="682" spans="1:28" s="15" customFormat="1" x14ac:dyDescent="0.2">
      <c r="A682" s="21">
        <v>231</v>
      </c>
      <c r="B682" s="22" t="s">
        <v>33</v>
      </c>
      <c r="C682" s="22" t="s">
        <v>27</v>
      </c>
      <c r="D682" s="22" t="s">
        <v>37</v>
      </c>
      <c r="E682" s="23">
        <v>43082</v>
      </c>
      <c r="F682" s="22">
        <v>21.9</v>
      </c>
      <c r="G682" s="22">
        <v>33.700000000000003</v>
      </c>
      <c r="H682" s="22">
        <v>17.5152</v>
      </c>
      <c r="I682" s="24">
        <v>2.9237000000000002</v>
      </c>
      <c r="J682" s="71">
        <v>1.7164999999999999</v>
      </c>
      <c r="K682" s="25">
        <f t="shared" si="198"/>
        <v>997.8229589642682</v>
      </c>
      <c r="L682" s="25">
        <f t="shared" si="199"/>
        <v>0.76415739487086687</v>
      </c>
      <c r="M682" s="25">
        <f t="shared" si="200"/>
        <v>-4.277849706E-3</v>
      </c>
      <c r="N682" s="25">
        <f t="shared" si="201"/>
        <v>1023.2868665932223</v>
      </c>
      <c r="O682" s="121">
        <f t="shared" si="202"/>
        <v>1.023259605987755</v>
      </c>
      <c r="P682" s="26">
        <f t="shared" si="205"/>
        <v>6.586900320262874</v>
      </c>
      <c r="Q682" s="120">
        <f t="shared" si="203"/>
        <v>6.5866804671832435</v>
      </c>
      <c r="R682" s="4">
        <f t="shared" si="204"/>
        <v>20.084185392266178</v>
      </c>
      <c r="S682" s="27">
        <f t="shared" si="206"/>
        <v>10.800350000000002</v>
      </c>
      <c r="T682" s="28">
        <f t="shared" si="207"/>
        <v>27</v>
      </c>
      <c r="U682" s="29">
        <f t="shared" si="216"/>
        <v>0.12950000000000017</v>
      </c>
      <c r="V682" s="29">
        <f t="shared" si="217"/>
        <v>4.6346002433612545</v>
      </c>
      <c r="W682" s="29">
        <f t="shared" si="218"/>
        <v>1.7165186086523165</v>
      </c>
      <c r="X682" s="30">
        <f t="shared" si="219"/>
        <v>0.29964611575856726</v>
      </c>
      <c r="Y682" s="30">
        <f t="shared" si="220"/>
        <v>4.7659297049560223</v>
      </c>
      <c r="Z682" s="30">
        <f t="shared" si="221"/>
        <v>1.7651591499837123</v>
      </c>
      <c r="AA682" s="31">
        <f t="shared" si="222"/>
        <v>1.100108473087533</v>
      </c>
      <c r="AB682" s="32">
        <f t="shared" si="223"/>
        <v>4.8640541331395726E-2</v>
      </c>
    </row>
    <row r="683" spans="1:28" s="15" customFormat="1" x14ac:dyDescent="0.2">
      <c r="A683" s="21">
        <v>180</v>
      </c>
      <c r="B683" s="22" t="s">
        <v>26</v>
      </c>
      <c r="C683" s="22" t="s">
        <v>34</v>
      </c>
      <c r="D683" s="22" t="s">
        <v>37</v>
      </c>
      <c r="E683" s="23">
        <v>43082</v>
      </c>
      <c r="F683" s="22">
        <v>22</v>
      </c>
      <c r="G683" s="22">
        <v>33.799999999999997</v>
      </c>
      <c r="H683" s="22">
        <v>17.512699999999999</v>
      </c>
      <c r="I683" s="24">
        <v>3.4323999999999999</v>
      </c>
      <c r="J683" s="71">
        <v>3.3050000000000002</v>
      </c>
      <c r="K683" s="25">
        <f t="shared" si="198"/>
        <v>997.80032031723852</v>
      </c>
      <c r="L683" s="25">
        <f t="shared" si="199"/>
        <v>0.76398747492000008</v>
      </c>
      <c r="M683" s="25">
        <f t="shared" si="200"/>
        <v>-4.2748864000000004E-3</v>
      </c>
      <c r="N683" s="25">
        <f t="shared" si="201"/>
        <v>1023.3350160839138</v>
      </c>
      <c r="O683" s="121">
        <f t="shared" si="202"/>
        <v>1.0233077613845094</v>
      </c>
      <c r="P683" s="26">
        <f t="shared" si="205"/>
        <v>7.7334232817418567</v>
      </c>
      <c r="Q683" s="120">
        <f t="shared" si="203"/>
        <v>7.7331652015043524</v>
      </c>
      <c r="R683" s="4">
        <f t="shared" si="204"/>
        <v>20.081457304168744</v>
      </c>
      <c r="S683" s="27">
        <f t="shared" si="206"/>
        <v>13.598199999999999</v>
      </c>
      <c r="T683" s="28">
        <f t="shared" si="207"/>
        <v>27</v>
      </c>
      <c r="U683" s="29">
        <f t="shared" si="216"/>
        <v>0.28120000000000012</v>
      </c>
      <c r="V683" s="29">
        <f t="shared" si="217"/>
        <v>8.9235846661589271</v>
      </c>
      <c r="W683" s="29">
        <f t="shared" si="218"/>
        <v>3.3050313578366399</v>
      </c>
      <c r="X683" s="30">
        <f t="shared" si="219"/>
        <v>0.6427336993555306</v>
      </c>
      <c r="Y683" s="30">
        <f t="shared" si="220"/>
        <v>9.064473798882938</v>
      </c>
      <c r="Z683" s="30">
        <f t="shared" si="221"/>
        <v>3.357212518104792</v>
      </c>
      <c r="AA683" s="31">
        <f t="shared" si="222"/>
        <v>1.9752524003437402</v>
      </c>
      <c r="AB683" s="32">
        <f t="shared" si="223"/>
        <v>5.2181160268152116E-2</v>
      </c>
    </row>
    <row r="684" spans="1:28" s="15" customFormat="1" x14ac:dyDescent="0.2">
      <c r="A684" s="21">
        <v>187</v>
      </c>
      <c r="B684" s="22" t="s">
        <v>26</v>
      </c>
      <c r="C684" s="22" t="s">
        <v>34</v>
      </c>
      <c r="D684" s="22" t="s">
        <v>37</v>
      </c>
      <c r="E684" s="23">
        <v>43082</v>
      </c>
      <c r="F684" s="22">
        <v>22</v>
      </c>
      <c r="G684" s="22">
        <v>33.799999999999997</v>
      </c>
      <c r="H684" s="22">
        <v>17.512699999999999</v>
      </c>
      <c r="I684" s="24">
        <v>0.85160000000000002</v>
      </c>
      <c r="J684" s="71">
        <v>3.8136000000000001</v>
      </c>
      <c r="K684" s="25">
        <f t="shared" si="198"/>
        <v>997.80032031723852</v>
      </c>
      <c r="L684" s="25">
        <f t="shared" si="199"/>
        <v>0.76398747492000008</v>
      </c>
      <c r="M684" s="25">
        <f t="shared" si="200"/>
        <v>-4.2748864000000004E-3</v>
      </c>
      <c r="N684" s="25">
        <f t="shared" si="201"/>
        <v>1023.3350160839138</v>
      </c>
      <c r="O684" s="121">
        <f t="shared" si="202"/>
        <v>1.0233077613845094</v>
      </c>
      <c r="P684" s="26">
        <f t="shared" si="205"/>
        <v>1.9187108923002465</v>
      </c>
      <c r="Q684" s="120">
        <f t="shared" si="203"/>
        <v>1.9186468609722371</v>
      </c>
      <c r="R684" s="4">
        <f t="shared" si="204"/>
        <v>20.081457304168744</v>
      </c>
      <c r="S684" s="27">
        <f t="shared" si="206"/>
        <v>-0.59620000000000051</v>
      </c>
      <c r="T684" s="28">
        <f t="shared" si="207"/>
        <v>27</v>
      </c>
      <c r="U684" s="29">
        <f t="shared" si="216"/>
        <v>7.9500000000000015E-2</v>
      </c>
      <c r="V684" s="29">
        <f t="shared" si="217"/>
        <v>10.296593705478568</v>
      </c>
      <c r="W684" s="29">
        <f t="shared" si="218"/>
        <v>3.8135532242513208</v>
      </c>
      <c r="X684" s="30">
        <f t="shared" si="219"/>
        <v>0.18136593591522399</v>
      </c>
      <c r="Y684" s="30">
        <f t="shared" si="220"/>
        <v>10.439258780973518</v>
      </c>
      <c r="Z684" s="30">
        <f t="shared" si="221"/>
        <v>3.8663921411013025</v>
      </c>
      <c r="AA684" s="31">
        <f t="shared" si="222"/>
        <v>-6.4998373271556771</v>
      </c>
      <c r="AB684" s="32">
        <f t="shared" si="223"/>
        <v>5.2838916849981654E-2</v>
      </c>
    </row>
    <row r="685" spans="1:28" s="15" customFormat="1" x14ac:dyDescent="0.2">
      <c r="A685" s="21">
        <v>278</v>
      </c>
      <c r="B685" s="22" t="s">
        <v>26</v>
      </c>
      <c r="C685" s="22" t="s">
        <v>34</v>
      </c>
      <c r="D685" s="22" t="s">
        <v>37</v>
      </c>
      <c r="E685" s="23">
        <v>43082</v>
      </c>
      <c r="F685" s="22">
        <v>22</v>
      </c>
      <c r="G685" s="22">
        <v>33.799999999999997</v>
      </c>
      <c r="H685" s="22">
        <v>17.512699999999999</v>
      </c>
      <c r="I685" s="24">
        <v>3.9653999999999998</v>
      </c>
      <c r="J685" s="71">
        <v>3.0280999999999998</v>
      </c>
      <c r="K685" s="25">
        <f t="shared" si="198"/>
        <v>997.80032031723852</v>
      </c>
      <c r="L685" s="25">
        <f t="shared" si="199"/>
        <v>0.76398747492000008</v>
      </c>
      <c r="M685" s="25">
        <f t="shared" si="200"/>
        <v>-4.2748864000000004E-3</v>
      </c>
      <c r="N685" s="25">
        <f t="shared" si="201"/>
        <v>1023.3350160839138</v>
      </c>
      <c r="O685" s="121">
        <f t="shared" si="202"/>
        <v>1.0233077613845094</v>
      </c>
      <c r="P685" s="26">
        <f t="shared" si="205"/>
        <v>8.934307388829728</v>
      </c>
      <c r="Q685" s="120">
        <f t="shared" si="203"/>
        <v>8.9340092326201361</v>
      </c>
      <c r="R685" s="4">
        <f t="shared" si="204"/>
        <v>20.081457304168744</v>
      </c>
      <c r="S685" s="27">
        <f t="shared" si="206"/>
        <v>16.529699999999998</v>
      </c>
      <c r="T685" s="28">
        <f t="shared" si="207"/>
        <v>27</v>
      </c>
      <c r="U685" s="29">
        <f t="shared" si="216"/>
        <v>0.29969999999999963</v>
      </c>
      <c r="V685" s="29">
        <f t="shared" si="217"/>
        <v>8.1757917996562632</v>
      </c>
      <c r="W685" s="29">
        <f t="shared" si="218"/>
        <v>3.028071036909727</v>
      </c>
      <c r="X685" s="30">
        <f t="shared" si="219"/>
        <v>0.68591287177160432</v>
      </c>
      <c r="Y685" s="30">
        <f t="shared" si="220"/>
        <v>8.3157136865010468</v>
      </c>
      <c r="Z685" s="30">
        <f t="shared" si="221"/>
        <v>3.0798939579633502</v>
      </c>
      <c r="AA685" s="31">
        <f t="shared" si="222"/>
        <v>1.7071153111771002</v>
      </c>
      <c r="AB685" s="32">
        <f t="shared" si="223"/>
        <v>5.1822921053623183E-2</v>
      </c>
    </row>
    <row r="686" spans="1:28" s="15" customFormat="1" x14ac:dyDescent="0.2">
      <c r="A686" s="21">
        <v>285</v>
      </c>
      <c r="B686" s="22" t="s">
        <v>26</v>
      </c>
      <c r="C686" s="22" t="s">
        <v>34</v>
      </c>
      <c r="D686" s="22" t="s">
        <v>37</v>
      </c>
      <c r="E686" s="23">
        <v>43082</v>
      </c>
      <c r="F686" s="22">
        <v>22</v>
      </c>
      <c r="G686" s="22">
        <v>33.799999999999997</v>
      </c>
      <c r="H686" s="22">
        <v>17.512699999999999</v>
      </c>
      <c r="I686" s="24">
        <v>2.4236</v>
      </c>
      <c r="J686" s="71">
        <v>2.5952000000000002</v>
      </c>
      <c r="K686" s="25">
        <f t="shared" si="198"/>
        <v>997.80032031723852</v>
      </c>
      <c r="L686" s="25">
        <f t="shared" si="199"/>
        <v>0.76398747492000008</v>
      </c>
      <c r="M686" s="25">
        <f t="shared" si="200"/>
        <v>-4.2748864000000004E-3</v>
      </c>
      <c r="N686" s="25">
        <f t="shared" si="201"/>
        <v>1023.3350160839138</v>
      </c>
      <c r="O686" s="121">
        <f t="shared" si="202"/>
        <v>1.0233077613845094</v>
      </c>
      <c r="P686" s="26">
        <f t="shared" si="205"/>
        <v>5.4605304351560324</v>
      </c>
      <c r="Q686" s="120">
        <f t="shared" si="203"/>
        <v>5.4603482060266719</v>
      </c>
      <c r="R686" s="4">
        <f t="shared" si="204"/>
        <v>20.081457304168744</v>
      </c>
      <c r="S686" s="27">
        <f t="shared" si="206"/>
        <v>8.0498000000000012</v>
      </c>
      <c r="T686" s="28">
        <f t="shared" si="207"/>
        <v>27</v>
      </c>
      <c r="U686" s="29">
        <f t="shared" si="216"/>
        <v>0.15870000000000006</v>
      </c>
      <c r="V686" s="29">
        <f t="shared" si="217"/>
        <v>7.0069318733718955</v>
      </c>
      <c r="W686" s="29">
        <f t="shared" si="218"/>
        <v>2.5951599531007021</v>
      </c>
      <c r="X686" s="30">
        <f t="shared" si="219"/>
        <v>0.364153551699955</v>
      </c>
      <c r="Y686" s="30">
        <f t="shared" si="220"/>
        <v>7.1453418777185584</v>
      </c>
      <c r="Z686" s="30">
        <f t="shared" si="221"/>
        <v>2.6464229176735397</v>
      </c>
      <c r="AA686" s="31">
        <f t="shared" si="222"/>
        <v>1.879234017441924</v>
      </c>
      <c r="AB686" s="32">
        <f t="shared" si="223"/>
        <v>5.1262964572837522E-2</v>
      </c>
    </row>
    <row r="687" spans="1:28" s="15" customFormat="1" x14ac:dyDescent="0.2">
      <c r="A687" s="21">
        <v>120</v>
      </c>
      <c r="B687" s="22" t="s">
        <v>29</v>
      </c>
      <c r="C687" s="22" t="s">
        <v>34</v>
      </c>
      <c r="D687" s="22" t="s">
        <v>37</v>
      </c>
      <c r="E687" s="23">
        <v>43082</v>
      </c>
      <c r="F687" s="22">
        <v>22</v>
      </c>
      <c r="G687" s="22">
        <v>33.799999999999997</v>
      </c>
      <c r="H687" s="22">
        <v>17.512699999999999</v>
      </c>
      <c r="I687" s="24">
        <v>4.9027000000000003</v>
      </c>
      <c r="J687" s="71">
        <v>2.6998000000000002</v>
      </c>
      <c r="K687" s="25">
        <f t="shared" si="198"/>
        <v>997.80032031723852</v>
      </c>
      <c r="L687" s="25">
        <f t="shared" si="199"/>
        <v>0.76398747492000008</v>
      </c>
      <c r="M687" s="25">
        <f t="shared" si="200"/>
        <v>-4.2748864000000004E-3</v>
      </c>
      <c r="N687" s="25">
        <f t="shared" si="201"/>
        <v>1023.3350160839138</v>
      </c>
      <c r="O687" s="121">
        <f t="shared" si="202"/>
        <v>1.0233077613845094</v>
      </c>
      <c r="P687" s="26">
        <f t="shared" si="205"/>
        <v>11.046106025928157</v>
      </c>
      <c r="Q687" s="120">
        <f t="shared" si="203"/>
        <v>11.045737394655458</v>
      </c>
      <c r="R687" s="4">
        <f t="shared" si="204"/>
        <v>20.081457304168744</v>
      </c>
      <c r="S687" s="27">
        <f t="shared" si="206"/>
        <v>21.684850000000001</v>
      </c>
      <c r="T687" s="28">
        <f t="shared" si="207"/>
        <v>27</v>
      </c>
      <c r="U687" s="29">
        <f t="shared" si="216"/>
        <v>0.33309999999999995</v>
      </c>
      <c r="V687" s="29">
        <f t="shared" si="217"/>
        <v>7.2894782913165255</v>
      </c>
      <c r="W687" s="29">
        <f t="shared" si="218"/>
        <v>2.6998067745616758</v>
      </c>
      <c r="X687" s="30">
        <f t="shared" si="219"/>
        <v>0.76379607553701767</v>
      </c>
      <c r="Y687" s="30">
        <f t="shared" si="220"/>
        <v>7.4282537603134875</v>
      </c>
      <c r="Z687" s="30">
        <f t="shared" si="221"/>
        <v>2.7512050964124026</v>
      </c>
      <c r="AA687" s="31">
        <f t="shared" si="222"/>
        <v>1.4249246221393486</v>
      </c>
      <c r="AB687" s="32">
        <f t="shared" si="223"/>
        <v>5.1398321850726791E-2</v>
      </c>
    </row>
    <row r="688" spans="1:28" s="15" customFormat="1" x14ac:dyDescent="0.2">
      <c r="A688" s="21">
        <v>126</v>
      </c>
      <c r="B688" s="22" t="s">
        <v>29</v>
      </c>
      <c r="C688" s="22" t="s">
        <v>34</v>
      </c>
      <c r="D688" s="22" t="s">
        <v>37</v>
      </c>
      <c r="E688" s="23">
        <v>43082</v>
      </c>
      <c r="F688" s="22">
        <v>22</v>
      </c>
      <c r="G688" s="22">
        <v>33.799999999999997</v>
      </c>
      <c r="H688" s="22">
        <v>17.512699999999999</v>
      </c>
      <c r="I688" s="24">
        <v>2.0173000000000001</v>
      </c>
      <c r="J688" s="71">
        <v>1.9074</v>
      </c>
      <c r="K688" s="25">
        <f t="shared" si="198"/>
        <v>997.80032031723852</v>
      </c>
      <c r="L688" s="25">
        <f t="shared" si="199"/>
        <v>0.76398747492000008</v>
      </c>
      <c r="M688" s="25">
        <f t="shared" si="200"/>
        <v>-4.2748864000000004E-3</v>
      </c>
      <c r="N688" s="25">
        <f t="shared" si="201"/>
        <v>1023.3350160839138</v>
      </c>
      <c r="O688" s="121">
        <f t="shared" si="202"/>
        <v>1.0233077613845094</v>
      </c>
      <c r="P688" s="26">
        <f t="shared" si="205"/>
        <v>4.5451097734115633</v>
      </c>
      <c r="Q688" s="120">
        <f t="shared" si="203"/>
        <v>4.5449580937521068</v>
      </c>
      <c r="R688" s="4">
        <f t="shared" si="204"/>
        <v>20.081457304168744</v>
      </c>
      <c r="S688" s="27">
        <f t="shared" si="206"/>
        <v>5.81515</v>
      </c>
      <c r="T688" s="28">
        <f t="shared" si="207"/>
        <v>27</v>
      </c>
      <c r="U688" s="29">
        <f t="shared" si="216"/>
        <v>9.8799999999999999E-2</v>
      </c>
      <c r="V688" s="29">
        <f t="shared" si="217"/>
        <v>5.1498566588480577</v>
      </c>
      <c r="W688" s="29">
        <f t="shared" si="218"/>
        <v>1.9073543180918733</v>
      </c>
      <c r="X688" s="30">
        <f t="shared" si="219"/>
        <v>0.22818670797358109</v>
      </c>
      <c r="Y688" s="30">
        <f t="shared" si="220"/>
        <v>5.2858645964873121</v>
      </c>
      <c r="Z688" s="30">
        <f t="shared" si="221"/>
        <v>1.957727628328634</v>
      </c>
      <c r="AA688" s="31">
        <f t="shared" si="222"/>
        <v>1.6031411873812449</v>
      </c>
      <c r="AB688" s="32">
        <f t="shared" si="223"/>
        <v>5.0373310236760727E-2</v>
      </c>
    </row>
    <row r="689" spans="1:28" s="15" customFormat="1" x14ac:dyDescent="0.2">
      <c r="A689" s="21">
        <v>218</v>
      </c>
      <c r="B689" s="22" t="s">
        <v>29</v>
      </c>
      <c r="C689" s="22" t="s">
        <v>34</v>
      </c>
      <c r="D689" s="22" t="s">
        <v>37</v>
      </c>
      <c r="E689" s="23">
        <v>43082</v>
      </c>
      <c r="F689" s="22">
        <v>22</v>
      </c>
      <c r="G689" s="22">
        <v>33.799999999999997</v>
      </c>
      <c r="H689" s="22">
        <v>17.512699999999999</v>
      </c>
      <c r="I689" s="24">
        <v>4.7439</v>
      </c>
      <c r="J689" s="71">
        <v>2.7122999999999999</v>
      </c>
      <c r="K689" s="25">
        <f t="shared" si="198"/>
        <v>997.80032031723852</v>
      </c>
      <c r="L689" s="25">
        <f t="shared" si="199"/>
        <v>0.76398747492000008</v>
      </c>
      <c r="M689" s="25">
        <f t="shared" si="200"/>
        <v>-4.2748864000000004E-3</v>
      </c>
      <c r="N689" s="25">
        <f t="shared" si="201"/>
        <v>1023.3350160839138</v>
      </c>
      <c r="O689" s="121">
        <f t="shared" si="202"/>
        <v>1.0233077613845094</v>
      </c>
      <c r="P689" s="26">
        <f t="shared" si="205"/>
        <v>10.688319166255447</v>
      </c>
      <c r="Q689" s="120">
        <f t="shared" si="203"/>
        <v>10.687962475065987</v>
      </c>
      <c r="R689" s="4">
        <f t="shared" si="204"/>
        <v>20.081457304168744</v>
      </c>
      <c r="S689" s="27">
        <f t="shared" si="206"/>
        <v>20.811450000000001</v>
      </c>
      <c r="T689" s="28">
        <f t="shared" si="207"/>
        <v>27</v>
      </c>
      <c r="U689" s="29">
        <f t="shared" si="216"/>
        <v>0.32369999999999965</v>
      </c>
      <c r="V689" s="29">
        <f t="shared" si="217"/>
        <v>7.323198045337306</v>
      </c>
      <c r="W689" s="29">
        <f t="shared" si="218"/>
        <v>2.7122955723471507</v>
      </c>
      <c r="X689" s="30">
        <f t="shared" si="219"/>
        <v>0.74218242721506655</v>
      </c>
      <c r="Y689" s="30">
        <f t="shared" si="220"/>
        <v>7.462017129745127</v>
      </c>
      <c r="Z689" s="30">
        <f t="shared" si="221"/>
        <v>2.7637100480537509</v>
      </c>
      <c r="AA689" s="31">
        <f t="shared" si="222"/>
        <v>1.44438514037562</v>
      </c>
      <c r="AB689" s="32">
        <f t="shared" si="223"/>
        <v>5.1414475706600182E-2</v>
      </c>
    </row>
    <row r="690" spans="1:28" s="15" customFormat="1" x14ac:dyDescent="0.2">
      <c r="A690" s="21">
        <v>224</v>
      </c>
      <c r="B690" s="22" t="s">
        <v>29</v>
      </c>
      <c r="C690" s="22" t="s">
        <v>34</v>
      </c>
      <c r="D690" s="22" t="s">
        <v>37</v>
      </c>
      <c r="E690" s="23">
        <v>43082</v>
      </c>
      <c r="F690" s="22">
        <v>22</v>
      </c>
      <c r="G690" s="22">
        <v>33.799999999999997</v>
      </c>
      <c r="H690" s="22">
        <v>17.512699999999999</v>
      </c>
      <c r="I690" s="24">
        <v>4.0845000000000002</v>
      </c>
      <c r="J690" s="71">
        <v>2.9655</v>
      </c>
      <c r="K690" s="25">
        <f t="shared" si="198"/>
        <v>997.80032031723852</v>
      </c>
      <c r="L690" s="25">
        <f t="shared" si="199"/>
        <v>0.76398747492000008</v>
      </c>
      <c r="M690" s="25">
        <f t="shared" si="200"/>
        <v>-4.2748864000000004E-3</v>
      </c>
      <c r="N690" s="25">
        <f t="shared" si="201"/>
        <v>1023.3350160839138</v>
      </c>
      <c r="O690" s="121">
        <f t="shared" si="202"/>
        <v>1.0233077613845094</v>
      </c>
      <c r="P690" s="26">
        <f t="shared" si="205"/>
        <v>9.2026475335842619</v>
      </c>
      <c r="Q690" s="120">
        <f t="shared" si="203"/>
        <v>9.202340422312238</v>
      </c>
      <c r="R690" s="4">
        <f t="shared" si="204"/>
        <v>20.081457304168744</v>
      </c>
      <c r="S690" s="27">
        <f t="shared" si="206"/>
        <v>17.184750000000001</v>
      </c>
      <c r="T690" s="28">
        <f t="shared" si="207"/>
        <v>27</v>
      </c>
      <c r="U690" s="29">
        <f t="shared" si="216"/>
        <v>0.3028000000000004</v>
      </c>
      <c r="V690" s="29">
        <f t="shared" si="217"/>
        <v>8.0069809873866369</v>
      </c>
      <c r="W690" s="29">
        <f t="shared" si="218"/>
        <v>2.9655485138469024</v>
      </c>
      <c r="X690" s="30">
        <f t="shared" si="219"/>
        <v>0.69323499432608315</v>
      </c>
      <c r="Y690" s="30">
        <f t="shared" si="220"/>
        <v>8.1466845229073481</v>
      </c>
      <c r="Z690" s="30">
        <f t="shared" si="221"/>
        <v>3.0172905640397585</v>
      </c>
      <c r="AA690" s="31">
        <f t="shared" si="222"/>
        <v>1.6544101499241466</v>
      </c>
      <c r="AB690" s="32">
        <f t="shared" si="223"/>
        <v>5.1742050192856048E-2</v>
      </c>
    </row>
    <row r="691" spans="1:28" s="15" customFormat="1" x14ac:dyDescent="0.2">
      <c r="A691" s="21">
        <v>230</v>
      </c>
      <c r="B691" s="22" t="s">
        <v>29</v>
      </c>
      <c r="C691" s="22" t="s">
        <v>34</v>
      </c>
      <c r="D691" s="22" t="s">
        <v>37</v>
      </c>
      <c r="E691" s="23">
        <v>43082</v>
      </c>
      <c r="F691" s="22">
        <v>22</v>
      </c>
      <c r="G691" s="22">
        <v>33.799999999999997</v>
      </c>
      <c r="H691" s="22">
        <v>17.512699999999999</v>
      </c>
      <c r="I691" s="24">
        <v>2.4489000000000001</v>
      </c>
      <c r="J691" s="71">
        <v>2.4407000000000001</v>
      </c>
      <c r="K691" s="25">
        <f t="shared" si="198"/>
        <v>997.80032031723852</v>
      </c>
      <c r="L691" s="25">
        <f t="shared" si="199"/>
        <v>0.76398747492000008</v>
      </c>
      <c r="M691" s="25">
        <f t="shared" si="200"/>
        <v>-4.2748864000000004E-3</v>
      </c>
      <c r="N691" s="25">
        <f t="shared" si="201"/>
        <v>1023.3350160839138</v>
      </c>
      <c r="O691" s="121">
        <f t="shared" si="202"/>
        <v>1.0233077613845094</v>
      </c>
      <c r="P691" s="26">
        <f t="shared" si="205"/>
        <v>5.517533001590035</v>
      </c>
      <c r="Q691" s="120">
        <f t="shared" si="203"/>
        <v>5.5173488701678153</v>
      </c>
      <c r="R691" s="4">
        <f t="shared" si="204"/>
        <v>20.081457304168744</v>
      </c>
      <c r="S691" s="27">
        <f t="shared" si="206"/>
        <v>8.1889499999999984</v>
      </c>
      <c r="T691" s="28">
        <f t="shared" si="207"/>
        <v>27</v>
      </c>
      <c r="U691" s="29">
        <f t="shared" si="216"/>
        <v>0.1514000000000002</v>
      </c>
      <c r="V691" s="29">
        <f t="shared" si="217"/>
        <v>6.5897714907508247</v>
      </c>
      <c r="W691" s="29">
        <f t="shared" si="218"/>
        <v>2.4406561076854909</v>
      </c>
      <c r="X691" s="30">
        <f t="shared" si="219"/>
        <v>0.34780105327428679</v>
      </c>
      <c r="Y691" s="30">
        <f t="shared" si="220"/>
        <v>6.7276419116390986</v>
      </c>
      <c r="Z691" s="30">
        <f t="shared" si="221"/>
        <v>2.4917192265329993</v>
      </c>
      <c r="AA691" s="31">
        <f t="shared" si="222"/>
        <v>1.7510987924064918</v>
      </c>
      <c r="AB691" s="32">
        <f t="shared" si="223"/>
        <v>5.106311884750836E-2</v>
      </c>
    </row>
    <row r="692" spans="1:28" s="15" customFormat="1" x14ac:dyDescent="0.2">
      <c r="A692" s="21">
        <v>154</v>
      </c>
      <c r="B692" s="22" t="s">
        <v>30</v>
      </c>
      <c r="C692" s="22" t="s">
        <v>34</v>
      </c>
      <c r="D692" s="22" t="s">
        <v>37</v>
      </c>
      <c r="E692" s="23">
        <v>43082</v>
      </c>
      <c r="F692" s="22">
        <v>22</v>
      </c>
      <c r="G692" s="22">
        <v>33.799999999999997</v>
      </c>
      <c r="H692" s="22">
        <v>17.512699999999999</v>
      </c>
      <c r="I692" s="24">
        <v>4.0045000000000002</v>
      </c>
      <c r="J692" s="71">
        <v>3.7839</v>
      </c>
      <c r="K692" s="25">
        <f t="shared" si="198"/>
        <v>997.80032031723852</v>
      </c>
      <c r="L692" s="25">
        <f t="shared" si="199"/>
        <v>0.76398747492000008</v>
      </c>
      <c r="M692" s="25">
        <f t="shared" si="200"/>
        <v>-4.2748864000000004E-3</v>
      </c>
      <c r="N692" s="25">
        <f t="shared" si="201"/>
        <v>1023.3350160839138</v>
      </c>
      <c r="O692" s="121">
        <f t="shared" si="202"/>
        <v>1.0233077613845094</v>
      </c>
      <c r="P692" s="26">
        <f t="shared" si="205"/>
        <v>9.0224022642277326</v>
      </c>
      <c r="Q692" s="120">
        <f t="shared" si="203"/>
        <v>9.0221011681109946</v>
      </c>
      <c r="R692" s="4">
        <f t="shared" si="204"/>
        <v>20.081457304168744</v>
      </c>
      <c r="S692" s="27">
        <f t="shared" si="206"/>
        <v>16.74475</v>
      </c>
      <c r="T692" s="28">
        <f t="shared" si="207"/>
        <v>27</v>
      </c>
      <c r="U692" s="29">
        <f t="shared" si="216"/>
        <v>0.37119999999999997</v>
      </c>
      <c r="V692" s="29">
        <f t="shared" si="217"/>
        <v>10.216607491811851</v>
      </c>
      <c r="W692" s="29">
        <f t="shared" si="218"/>
        <v>3.7839287006710554</v>
      </c>
      <c r="X692" s="30">
        <f t="shared" si="219"/>
        <v>0.84691278095652045</v>
      </c>
      <c r="Y692" s="30">
        <f t="shared" si="220"/>
        <v>10.359169107727235</v>
      </c>
      <c r="Z692" s="30">
        <f t="shared" si="221"/>
        <v>3.8367292991582356</v>
      </c>
      <c r="AA692" s="31">
        <f t="shared" si="222"/>
        <v>2.1333619010502294</v>
      </c>
      <c r="AB692" s="32">
        <f t="shared" si="223"/>
        <v>5.2800598487180217E-2</v>
      </c>
    </row>
    <row r="693" spans="1:28" s="15" customFormat="1" x14ac:dyDescent="0.2">
      <c r="A693" s="21">
        <v>246</v>
      </c>
      <c r="B693" s="22" t="s">
        <v>30</v>
      </c>
      <c r="C693" s="22" t="s">
        <v>34</v>
      </c>
      <c r="D693" s="22" t="s">
        <v>37</v>
      </c>
      <c r="E693" s="23">
        <v>43082</v>
      </c>
      <c r="F693" s="22">
        <v>22</v>
      </c>
      <c r="G693" s="22">
        <v>33.799999999999997</v>
      </c>
      <c r="H693" s="22">
        <v>17.512699999999999</v>
      </c>
      <c r="I693" s="24">
        <v>4.4713000000000003</v>
      </c>
      <c r="J693" s="71">
        <v>2.2037</v>
      </c>
      <c r="K693" s="25">
        <f t="shared" si="198"/>
        <v>997.80032031723852</v>
      </c>
      <c r="L693" s="25">
        <f t="shared" si="199"/>
        <v>0.76398747492000008</v>
      </c>
      <c r="M693" s="25">
        <f t="shared" si="200"/>
        <v>-4.2748864000000004E-3</v>
      </c>
      <c r="N693" s="25">
        <f t="shared" si="201"/>
        <v>1023.3350160839138</v>
      </c>
      <c r="O693" s="121">
        <f t="shared" si="202"/>
        <v>1.0233077613845094</v>
      </c>
      <c r="P693" s="26">
        <f t="shared" si="205"/>
        <v>10.074133410923077</v>
      </c>
      <c r="Q693" s="120">
        <f t="shared" si="203"/>
        <v>10.073797216375251</v>
      </c>
      <c r="R693" s="4">
        <f t="shared" si="204"/>
        <v>20.081457304168744</v>
      </c>
      <c r="S693" s="27">
        <f t="shared" si="206"/>
        <v>19.312149999999999</v>
      </c>
      <c r="T693" s="28">
        <f t="shared" si="207"/>
        <v>27</v>
      </c>
      <c r="U693" s="29">
        <f t="shared" si="216"/>
        <v>0.2511000000000001</v>
      </c>
      <c r="V693" s="29">
        <f t="shared" si="217"/>
        <v>5.9499549784370425</v>
      </c>
      <c r="W693" s="29">
        <f t="shared" si="218"/>
        <v>2.2036870290507569</v>
      </c>
      <c r="X693" s="30">
        <f t="shared" si="219"/>
        <v>0.57802774464141393</v>
      </c>
      <c r="Y693" s="30">
        <f t="shared" si="220"/>
        <v>6.0869978173668429</v>
      </c>
      <c r="Z693" s="30">
        <f t="shared" si="221"/>
        <v>2.2544436360617937</v>
      </c>
      <c r="AA693" s="31">
        <f t="shared" si="222"/>
        <v>1.1939275887546794</v>
      </c>
      <c r="AB693" s="32">
        <f t="shared" si="223"/>
        <v>5.0756607011036792E-2</v>
      </c>
    </row>
    <row r="694" spans="1:28" s="15" customFormat="1" x14ac:dyDescent="0.2">
      <c r="A694" s="21">
        <v>299</v>
      </c>
      <c r="B694" s="22" t="s">
        <v>30</v>
      </c>
      <c r="C694" s="22" t="s">
        <v>34</v>
      </c>
      <c r="D694" s="22" t="s">
        <v>37</v>
      </c>
      <c r="E694" s="23">
        <v>43082</v>
      </c>
      <c r="F694" s="22">
        <v>22</v>
      </c>
      <c r="G694" s="22">
        <v>33.799999999999997</v>
      </c>
      <c r="H694" s="22">
        <v>17.512699999999999</v>
      </c>
      <c r="I694" s="24">
        <v>0.74690000000000001</v>
      </c>
      <c r="J694" s="71">
        <v>1.9249000000000001</v>
      </c>
      <c r="K694" s="25">
        <f t="shared" si="198"/>
        <v>997.80032031723852</v>
      </c>
      <c r="L694" s="25">
        <f t="shared" si="199"/>
        <v>0.76398747492000008</v>
      </c>
      <c r="M694" s="25">
        <f t="shared" si="200"/>
        <v>-4.2748864000000004E-3</v>
      </c>
      <c r="N694" s="25">
        <f t="shared" si="201"/>
        <v>1023.3350160839138</v>
      </c>
      <c r="O694" s="121">
        <f t="shared" si="202"/>
        <v>1.0233077613845094</v>
      </c>
      <c r="P694" s="26">
        <f t="shared" si="205"/>
        <v>1.6828148960298897</v>
      </c>
      <c r="Q694" s="120">
        <f t="shared" si="203"/>
        <v>1.6827587370363597</v>
      </c>
      <c r="R694" s="4">
        <f t="shared" si="204"/>
        <v>20.081457304168744</v>
      </c>
      <c r="S694" s="27">
        <f t="shared" si="206"/>
        <v>-1.1720500000000005</v>
      </c>
      <c r="T694" s="28">
        <f t="shared" si="207"/>
        <v>27</v>
      </c>
      <c r="U694" s="29">
        <f t="shared" si="216"/>
        <v>3.6900000000000044E-2</v>
      </c>
      <c r="V694" s="29">
        <f t="shared" si="217"/>
        <v>5.1971830985915553</v>
      </c>
      <c r="W694" s="29">
        <f t="shared" si="218"/>
        <v>1.9248826291079837</v>
      </c>
      <c r="X694" s="30">
        <f t="shared" si="219"/>
        <v>8.5204587736448456E-2</v>
      </c>
      <c r="Y694" s="30">
        <f t="shared" si="220"/>
        <v>5.3332522514494505</v>
      </c>
      <c r="Z694" s="30">
        <f t="shared" si="221"/>
        <v>1.9752786116479446</v>
      </c>
      <c r="AA694" s="31">
        <f t="shared" si="222"/>
        <v>-2.2950730703420454</v>
      </c>
      <c r="AB694" s="32">
        <f t="shared" si="223"/>
        <v>5.0395982539960915E-2</v>
      </c>
    </row>
    <row r="695" spans="1:28" s="15" customFormat="1" x14ac:dyDescent="0.2">
      <c r="A695" s="21">
        <v>167</v>
      </c>
      <c r="B695" s="22" t="s">
        <v>31</v>
      </c>
      <c r="C695" s="22" t="s">
        <v>34</v>
      </c>
      <c r="D695" s="22" t="s">
        <v>37</v>
      </c>
      <c r="E695" s="23">
        <v>43082</v>
      </c>
      <c r="F695" s="22">
        <v>22</v>
      </c>
      <c r="G695" s="22">
        <v>33.799999999999997</v>
      </c>
      <c r="H695" s="22">
        <v>17.512699999999999</v>
      </c>
      <c r="I695" s="24">
        <v>4.0008999999999997</v>
      </c>
      <c r="J695" s="71">
        <v>2.2090999999999998</v>
      </c>
      <c r="K695" s="25">
        <f t="shared" si="198"/>
        <v>997.80032031723852</v>
      </c>
      <c r="L695" s="25">
        <f t="shared" si="199"/>
        <v>0.76398747492000008</v>
      </c>
      <c r="M695" s="25">
        <f t="shared" si="200"/>
        <v>-4.2748864000000004E-3</v>
      </c>
      <c r="N695" s="25">
        <f t="shared" si="201"/>
        <v>1023.3350160839138</v>
      </c>
      <c r="O695" s="121">
        <f t="shared" si="202"/>
        <v>1.0233077613845094</v>
      </c>
      <c r="P695" s="26">
        <f t="shared" si="205"/>
        <v>9.0142912271066873</v>
      </c>
      <c r="Q695" s="120">
        <f t="shared" si="203"/>
        <v>9.0139904016719381</v>
      </c>
      <c r="R695" s="4">
        <f t="shared" si="204"/>
        <v>20.081457304168744</v>
      </c>
      <c r="S695" s="27">
        <f t="shared" si="206"/>
        <v>16.724949999999996</v>
      </c>
      <c r="T695" s="28">
        <f t="shared" si="207"/>
        <v>27</v>
      </c>
      <c r="U695" s="29">
        <f t="shared" si="216"/>
        <v>0.22519999999999962</v>
      </c>
      <c r="V695" s="29">
        <f t="shared" si="217"/>
        <v>5.9644569218952679</v>
      </c>
      <c r="W695" s="29">
        <f t="shared" si="218"/>
        <v>2.2090581192204692</v>
      </c>
      <c r="X695" s="30">
        <f t="shared" si="219"/>
        <v>0.51837962003127025</v>
      </c>
      <c r="Y695" s="30">
        <f t="shared" si="220"/>
        <v>6.1015185186197369</v>
      </c>
      <c r="Z695" s="30">
        <f t="shared" si="221"/>
        <v>2.2598216735628656</v>
      </c>
      <c r="AA695" s="31">
        <f t="shared" si="222"/>
        <v>1.2397527620351694</v>
      </c>
      <c r="AB695" s="32">
        <f t="shared" si="223"/>
        <v>5.0763554342396322E-2</v>
      </c>
    </row>
    <row r="696" spans="1:28" s="15" customFormat="1" x14ac:dyDescent="0.2">
      <c r="A696" s="21">
        <v>174</v>
      </c>
      <c r="B696" s="22" t="s">
        <v>31</v>
      </c>
      <c r="C696" s="22" t="s">
        <v>34</v>
      </c>
      <c r="D696" s="22" t="s">
        <v>37</v>
      </c>
      <c r="E696" s="23">
        <v>43082</v>
      </c>
      <c r="F696" s="22">
        <v>22</v>
      </c>
      <c r="G696" s="22">
        <v>33.799999999999997</v>
      </c>
      <c r="H696" s="22">
        <v>17.512699999999999</v>
      </c>
      <c r="I696" s="24">
        <v>3.2235999999999998</v>
      </c>
      <c r="J696" s="71">
        <v>2.5362</v>
      </c>
      <c r="K696" s="25">
        <f t="shared" si="198"/>
        <v>997.80032031723852</v>
      </c>
      <c r="L696" s="25">
        <f t="shared" si="199"/>
        <v>0.76398747492000008</v>
      </c>
      <c r="M696" s="25">
        <f t="shared" si="200"/>
        <v>-4.2748864000000004E-3</v>
      </c>
      <c r="N696" s="25">
        <f t="shared" si="201"/>
        <v>1023.3350160839138</v>
      </c>
      <c r="O696" s="121">
        <f t="shared" si="202"/>
        <v>1.0233077613845094</v>
      </c>
      <c r="P696" s="26">
        <f t="shared" si="205"/>
        <v>7.2629831287213173</v>
      </c>
      <c r="Q696" s="120">
        <f t="shared" si="203"/>
        <v>7.2627407480391062</v>
      </c>
      <c r="R696" s="4">
        <f t="shared" si="204"/>
        <v>20.081457304168744</v>
      </c>
      <c r="S696" s="27">
        <f t="shared" si="206"/>
        <v>12.449799999999996</v>
      </c>
      <c r="T696" s="28">
        <f t="shared" si="207"/>
        <v>27</v>
      </c>
      <c r="U696" s="29">
        <f t="shared" si="216"/>
        <v>0.20659999999999989</v>
      </c>
      <c r="V696" s="29">
        <f t="shared" si="217"/>
        <v>6.8478621146834575</v>
      </c>
      <c r="W696" s="29">
        <f t="shared" si="218"/>
        <v>2.5362452276605398</v>
      </c>
      <c r="X696" s="30">
        <f t="shared" si="219"/>
        <v>0.47426439615608906</v>
      </c>
      <c r="Y696" s="30">
        <f t="shared" si="220"/>
        <v>6.9860663674436916</v>
      </c>
      <c r="Z696" s="30">
        <f t="shared" si="221"/>
        <v>2.5874319879421077</v>
      </c>
      <c r="AA696" s="31">
        <f t="shared" si="222"/>
        <v>1.5526006987918044</v>
      </c>
      <c r="AB696" s="32">
        <f t="shared" si="223"/>
        <v>5.1186760281567878E-2</v>
      </c>
    </row>
    <row r="697" spans="1:28" s="15" customFormat="1" x14ac:dyDescent="0.2">
      <c r="A697" s="21">
        <v>265</v>
      </c>
      <c r="B697" s="22" t="s">
        <v>31</v>
      </c>
      <c r="C697" s="22" t="s">
        <v>34</v>
      </c>
      <c r="D697" s="22" t="s">
        <v>37</v>
      </c>
      <c r="E697" s="23">
        <v>43082</v>
      </c>
      <c r="F697" s="22">
        <v>22</v>
      </c>
      <c r="G697" s="22">
        <v>33.799999999999997</v>
      </c>
      <c r="H697" s="22">
        <v>17.512699999999999</v>
      </c>
      <c r="I697" s="24">
        <v>3.9525000000000001</v>
      </c>
      <c r="J697" s="71">
        <v>1.5992</v>
      </c>
      <c r="K697" s="25">
        <f t="shared" si="198"/>
        <v>997.80032031723852</v>
      </c>
      <c r="L697" s="25">
        <f t="shared" si="199"/>
        <v>0.76398747492000008</v>
      </c>
      <c r="M697" s="25">
        <f t="shared" si="200"/>
        <v>-4.2748864000000004E-3</v>
      </c>
      <c r="N697" s="25">
        <f t="shared" si="201"/>
        <v>1023.3350160839138</v>
      </c>
      <c r="O697" s="121">
        <f t="shared" si="202"/>
        <v>1.0233077613845094</v>
      </c>
      <c r="P697" s="26">
        <f t="shared" si="205"/>
        <v>8.9052428391459895</v>
      </c>
      <c r="Q697" s="120">
        <f t="shared" si="203"/>
        <v>8.9049456528801869</v>
      </c>
      <c r="R697" s="4">
        <f t="shared" si="204"/>
        <v>20.081457304168744</v>
      </c>
      <c r="S697" s="27">
        <f t="shared" si="206"/>
        <v>16.458749999999998</v>
      </c>
      <c r="T697" s="28">
        <f t="shared" si="207"/>
        <v>27</v>
      </c>
      <c r="U697" s="29">
        <f t="shared" si="216"/>
        <v>0.16360000000000019</v>
      </c>
      <c r="V697" s="29">
        <f t="shared" si="217"/>
        <v>4.3178759006571878</v>
      </c>
      <c r="W697" s="29">
        <f t="shared" si="218"/>
        <v>1.5992132965396992</v>
      </c>
      <c r="X697" s="30">
        <f t="shared" si="219"/>
        <v>0.37962918126849665</v>
      </c>
      <c r="Y697" s="30">
        <f t="shared" si="220"/>
        <v>4.4528076981030802</v>
      </c>
      <c r="Z697" s="30">
        <f t="shared" si="221"/>
        <v>1.6491880363344744</v>
      </c>
      <c r="AA697" s="31">
        <f t="shared" si="222"/>
        <v>0.90368180674025933</v>
      </c>
      <c r="AB697" s="32">
        <f t="shared" si="223"/>
        <v>4.997473979477518E-2</v>
      </c>
    </row>
    <row r="698" spans="1:28" s="15" customFormat="1" x14ac:dyDescent="0.2">
      <c r="A698" s="21">
        <v>271</v>
      </c>
      <c r="B698" s="22" t="s">
        <v>31</v>
      </c>
      <c r="C698" s="22" t="s">
        <v>34</v>
      </c>
      <c r="D698" s="22" t="s">
        <v>37</v>
      </c>
      <c r="E698" s="23">
        <v>43082</v>
      </c>
      <c r="F698" s="22">
        <v>22</v>
      </c>
      <c r="G698" s="22">
        <v>33.799999999999997</v>
      </c>
      <c r="H698" s="22">
        <v>17.512699999999999</v>
      </c>
      <c r="I698" s="24">
        <v>8.1231000000000009</v>
      </c>
      <c r="J698" s="71">
        <v>1.992</v>
      </c>
      <c r="K698" s="25">
        <f t="shared" si="198"/>
        <v>997.80032031723852</v>
      </c>
      <c r="L698" s="25">
        <f t="shared" si="199"/>
        <v>0.76398747492000008</v>
      </c>
      <c r="M698" s="25">
        <f t="shared" si="200"/>
        <v>-4.2748864000000004E-3</v>
      </c>
      <c r="N698" s="25">
        <f t="shared" si="201"/>
        <v>1023.3350160839138</v>
      </c>
      <c r="O698" s="121">
        <f t="shared" si="202"/>
        <v>1.0233077613845094</v>
      </c>
      <c r="P698" s="26">
        <f t="shared" si="205"/>
        <v>18.301879343875214</v>
      </c>
      <c r="Q698" s="120">
        <f t="shared" si="203"/>
        <v>18.301268572526514</v>
      </c>
      <c r="R698" s="4">
        <f t="shared" si="204"/>
        <v>20.081457304168744</v>
      </c>
      <c r="S698" s="27">
        <f t="shared" si="206"/>
        <v>39.397050000000007</v>
      </c>
      <c r="T698" s="28">
        <f t="shared" ref="T698:T729" si="224">E698-E578</f>
        <v>27</v>
      </c>
      <c r="U698" s="29">
        <f t="shared" si="216"/>
        <v>0.41460000000000097</v>
      </c>
      <c r="V698" s="29">
        <f t="shared" si="217"/>
        <v>5.3784783031718364</v>
      </c>
      <c r="W698" s="29">
        <f t="shared" si="218"/>
        <v>1.9920290011747541</v>
      </c>
      <c r="X698" s="30">
        <f t="shared" si="219"/>
        <v>0.95655672207240983</v>
      </c>
      <c r="Y698" s="30">
        <f t="shared" si="220"/>
        <v>5.5147819555113529</v>
      </c>
      <c r="Z698" s="30">
        <f t="shared" si="221"/>
        <v>2.0425118353745755</v>
      </c>
      <c r="AA698" s="31">
        <f t="shared" si="222"/>
        <v>0.95450239429429018</v>
      </c>
      <c r="AB698" s="32">
        <f t="shared" si="223"/>
        <v>5.0482834199821358E-2</v>
      </c>
    </row>
    <row r="699" spans="1:28" s="15" customFormat="1" x14ac:dyDescent="0.2">
      <c r="A699" s="21">
        <v>103</v>
      </c>
      <c r="B699" s="22" t="s">
        <v>32</v>
      </c>
      <c r="C699" s="22" t="s">
        <v>34</v>
      </c>
      <c r="D699" s="22" t="s">
        <v>37</v>
      </c>
      <c r="E699" s="23">
        <v>43082</v>
      </c>
      <c r="F699" s="22">
        <v>22</v>
      </c>
      <c r="G699" s="22">
        <v>33.799999999999997</v>
      </c>
      <c r="H699" s="22">
        <v>17.512699999999999</v>
      </c>
      <c r="I699" s="24">
        <v>3.1286</v>
      </c>
      <c r="J699" s="71">
        <v>1.873</v>
      </c>
      <c r="K699" s="25">
        <f t="shared" si="198"/>
        <v>997.80032031723852</v>
      </c>
      <c r="L699" s="25">
        <f t="shared" si="199"/>
        <v>0.76398747492000008</v>
      </c>
      <c r="M699" s="25">
        <f t="shared" si="200"/>
        <v>-4.2748864000000004E-3</v>
      </c>
      <c r="N699" s="25">
        <f t="shared" si="201"/>
        <v>1023.3350160839138</v>
      </c>
      <c r="O699" s="121">
        <f t="shared" si="202"/>
        <v>1.0233077613845094</v>
      </c>
      <c r="P699" s="26">
        <f t="shared" si="205"/>
        <v>7.0489418713604399</v>
      </c>
      <c r="Q699" s="120">
        <f t="shared" si="203"/>
        <v>7.0487066336751303</v>
      </c>
      <c r="R699" s="4">
        <f t="shared" si="204"/>
        <v>20.081457304168744</v>
      </c>
      <c r="S699" s="27">
        <f t="shared" si="206"/>
        <v>11.927299999999999</v>
      </c>
      <c r="T699" s="28">
        <f t="shared" si="224"/>
        <v>27</v>
      </c>
      <c r="U699" s="29">
        <f t="shared" si="216"/>
        <v>0.15059999999999985</v>
      </c>
      <c r="V699" s="29">
        <f t="shared" si="217"/>
        <v>5.0570852921423723</v>
      </c>
      <c r="W699" s="29">
        <f t="shared" si="218"/>
        <v>1.8729945526453227</v>
      </c>
      <c r="X699" s="30">
        <f t="shared" si="219"/>
        <v>0.34797919798316101</v>
      </c>
      <c r="Y699" s="30">
        <f t="shared" si="220"/>
        <v>5.1929732330202611</v>
      </c>
      <c r="Z699" s="30">
        <f t="shared" si="221"/>
        <v>1.9233234196371338</v>
      </c>
      <c r="AA699" s="31">
        <f t="shared" si="222"/>
        <v>1.1611963639806089</v>
      </c>
      <c r="AB699" s="32">
        <f t="shared" si="223"/>
        <v>5.0328866991811161E-2</v>
      </c>
    </row>
    <row r="700" spans="1:28" s="15" customFormat="1" x14ac:dyDescent="0.2">
      <c r="A700" s="21">
        <v>109</v>
      </c>
      <c r="B700" s="22" t="s">
        <v>32</v>
      </c>
      <c r="C700" s="22" t="s">
        <v>34</v>
      </c>
      <c r="D700" s="22" t="s">
        <v>37</v>
      </c>
      <c r="E700" s="23">
        <v>43082</v>
      </c>
      <c r="F700" s="22">
        <v>22</v>
      </c>
      <c r="G700" s="22">
        <v>33.799999999999997</v>
      </c>
      <c r="H700" s="22">
        <v>17.512699999999999</v>
      </c>
      <c r="I700" s="24">
        <v>3.7431999999999999</v>
      </c>
      <c r="J700" s="71">
        <v>3.2422</v>
      </c>
      <c r="K700" s="25">
        <f t="shared" si="198"/>
        <v>997.80032031723852</v>
      </c>
      <c r="L700" s="25">
        <f t="shared" si="199"/>
        <v>0.76398747492000008</v>
      </c>
      <c r="M700" s="25">
        <f t="shared" si="200"/>
        <v>-4.2748864000000004E-3</v>
      </c>
      <c r="N700" s="25">
        <f t="shared" si="201"/>
        <v>1023.3350160839138</v>
      </c>
      <c r="O700" s="121">
        <f t="shared" si="202"/>
        <v>1.0233077613845094</v>
      </c>
      <c r="P700" s="26">
        <f t="shared" si="205"/>
        <v>8.4336761531919695</v>
      </c>
      <c r="Q700" s="120">
        <f t="shared" si="203"/>
        <v>8.4333947040761821</v>
      </c>
      <c r="R700" s="4">
        <f t="shared" si="204"/>
        <v>20.081457304168744</v>
      </c>
      <c r="S700" s="27">
        <f t="shared" si="206"/>
        <v>15.307599999999997</v>
      </c>
      <c r="T700" s="28">
        <f t="shared" si="224"/>
        <v>27</v>
      </c>
      <c r="U700" s="29">
        <f t="shared" si="216"/>
        <v>0.3012999999999999</v>
      </c>
      <c r="V700" s="29">
        <f t="shared" si="217"/>
        <v>8.7538859350939866</v>
      </c>
      <c r="W700" s="29">
        <f t="shared" si="218"/>
        <v>3.2421799759607359</v>
      </c>
      <c r="X700" s="30">
        <f t="shared" si="219"/>
        <v>0.68886640655084985</v>
      </c>
      <c r="Y700" s="30">
        <f t="shared" si="220"/>
        <v>8.8945555679996833</v>
      </c>
      <c r="Z700" s="30">
        <f t="shared" si="221"/>
        <v>3.2942798399998825</v>
      </c>
      <c r="AA700" s="31">
        <f t="shared" si="222"/>
        <v>1.8690644347251879</v>
      </c>
      <c r="AB700" s="32">
        <f t="shared" si="223"/>
        <v>5.2099864039146571E-2</v>
      </c>
    </row>
    <row r="701" spans="1:28" s="15" customFormat="1" x14ac:dyDescent="0.2">
      <c r="A701" s="21">
        <v>232</v>
      </c>
      <c r="B701" s="22" t="s">
        <v>33</v>
      </c>
      <c r="C701" s="22" t="s">
        <v>34</v>
      </c>
      <c r="D701" s="22" t="s">
        <v>37</v>
      </c>
      <c r="E701" s="23">
        <v>43082</v>
      </c>
      <c r="F701" s="22">
        <v>22</v>
      </c>
      <c r="G701" s="22">
        <v>33.799999999999997</v>
      </c>
      <c r="H701" s="22">
        <v>17.512699999999999</v>
      </c>
      <c r="I701" s="24">
        <v>4.6565000000000003</v>
      </c>
      <c r="J701" s="71">
        <v>2.4779</v>
      </c>
      <c r="K701" s="25">
        <f t="shared" si="198"/>
        <v>997.80032031723852</v>
      </c>
      <c r="L701" s="25">
        <f t="shared" si="199"/>
        <v>0.76398747492000008</v>
      </c>
      <c r="M701" s="25">
        <f t="shared" si="200"/>
        <v>-4.2748864000000004E-3</v>
      </c>
      <c r="N701" s="25">
        <f t="shared" si="201"/>
        <v>1023.3350160839138</v>
      </c>
      <c r="O701" s="121">
        <f t="shared" si="202"/>
        <v>1.0233077613845094</v>
      </c>
      <c r="P701" s="26">
        <f t="shared" si="205"/>
        <v>10.49140120948344</v>
      </c>
      <c r="Q701" s="120">
        <f t="shared" si="203"/>
        <v>10.49105108985113</v>
      </c>
      <c r="R701" s="4">
        <f t="shared" si="204"/>
        <v>20.081457304168744</v>
      </c>
      <c r="S701" s="27">
        <f t="shared" si="206"/>
        <v>20.330750000000002</v>
      </c>
      <c r="T701" s="28">
        <f t="shared" si="224"/>
        <v>27</v>
      </c>
      <c r="U701" s="29">
        <f t="shared" si="216"/>
        <v>0.2920000000000007</v>
      </c>
      <c r="V701" s="29">
        <f t="shared" si="217"/>
        <v>6.6903425363730253</v>
      </c>
      <c r="W701" s="29">
        <f t="shared" si="218"/>
        <v>2.4779046431011209</v>
      </c>
      <c r="X701" s="30">
        <f t="shared" si="219"/>
        <v>0.67080104644606031</v>
      </c>
      <c r="Y701" s="30">
        <f t="shared" si="220"/>
        <v>6.8305504277713158</v>
      </c>
      <c r="Z701" s="30">
        <f t="shared" si="221"/>
        <v>2.5298334917671541</v>
      </c>
      <c r="AA701" s="31">
        <f t="shared" si="222"/>
        <v>1.3268258962979982</v>
      </c>
      <c r="AB701" s="32">
        <f t="shared" si="223"/>
        <v>5.19288486660332E-2</v>
      </c>
    </row>
    <row r="702" spans="1:28" s="15" customFormat="1" x14ac:dyDescent="0.2">
      <c r="A702" s="21">
        <v>234</v>
      </c>
      <c r="B702" s="22" t="s">
        <v>33</v>
      </c>
      <c r="C702" s="22" t="s">
        <v>34</v>
      </c>
      <c r="D702" s="22" t="s">
        <v>37</v>
      </c>
      <c r="E702" s="23">
        <v>43082</v>
      </c>
      <c r="F702" s="22">
        <v>22</v>
      </c>
      <c r="G702" s="22">
        <v>33.799999999999997</v>
      </c>
      <c r="H702" s="22">
        <v>17.512699999999999</v>
      </c>
      <c r="I702" s="24">
        <v>5.1120000000000001</v>
      </c>
      <c r="J702" s="71">
        <v>2.7907000000000002</v>
      </c>
      <c r="K702" s="25">
        <f t="shared" si="198"/>
        <v>997.80032031723852</v>
      </c>
      <c r="L702" s="25">
        <f t="shared" si="199"/>
        <v>0.76398747492000008</v>
      </c>
      <c r="M702" s="25">
        <f t="shared" si="200"/>
        <v>-4.2748864000000004E-3</v>
      </c>
      <c r="N702" s="25">
        <f t="shared" si="201"/>
        <v>1023.3350160839138</v>
      </c>
      <c r="O702" s="121">
        <f t="shared" si="202"/>
        <v>1.0233077613845094</v>
      </c>
      <c r="P702" s="26">
        <f t="shared" si="205"/>
        <v>11.517672711882174</v>
      </c>
      <c r="Q702" s="120">
        <f t="shared" si="203"/>
        <v>11.517288343459459</v>
      </c>
      <c r="R702" s="4">
        <f t="shared" si="204"/>
        <v>20.081457304168744</v>
      </c>
      <c r="S702" s="27">
        <f t="shared" si="206"/>
        <v>22.835999999999999</v>
      </c>
      <c r="T702" s="28">
        <f t="shared" si="224"/>
        <v>27</v>
      </c>
      <c r="U702" s="29">
        <f t="shared" si="216"/>
        <v>0.35820000000000007</v>
      </c>
      <c r="V702" s="29">
        <f t="shared" si="217"/>
        <v>7.5350246118894377</v>
      </c>
      <c r="W702" s="29">
        <f t="shared" si="218"/>
        <v>2.7907498562553474</v>
      </c>
      <c r="X702" s="30">
        <f t="shared" si="219"/>
        <v>0.82110516576071646</v>
      </c>
      <c r="Y702" s="30">
        <f t="shared" si="220"/>
        <v>7.6763425483948513</v>
      </c>
      <c r="Z702" s="30">
        <f t="shared" si="221"/>
        <v>2.8430898327388339</v>
      </c>
      <c r="AA702" s="31">
        <f t="shared" si="222"/>
        <v>1.4574642088566558</v>
      </c>
      <c r="AB702" s="32">
        <f t="shared" si="223"/>
        <v>5.2339976483486428E-2</v>
      </c>
    </row>
    <row r="703" spans="1:28" s="15" customFormat="1" x14ac:dyDescent="0.2">
      <c r="A703" s="21">
        <v>181</v>
      </c>
      <c r="B703" s="22" t="s">
        <v>26</v>
      </c>
      <c r="C703" s="22" t="s">
        <v>36</v>
      </c>
      <c r="D703" s="22" t="s">
        <v>37</v>
      </c>
      <c r="E703" s="23">
        <v>43082</v>
      </c>
      <c r="F703" s="22">
        <v>21.7</v>
      </c>
      <c r="G703" s="22">
        <v>33.700000000000003</v>
      </c>
      <c r="H703" s="22">
        <v>17.510100000000001</v>
      </c>
      <c r="I703" s="24">
        <v>3.5303</v>
      </c>
      <c r="J703" s="71">
        <v>2.9653999999999998</v>
      </c>
      <c r="K703" s="25">
        <f t="shared" si="198"/>
        <v>997.86793262356048</v>
      </c>
      <c r="L703" s="25">
        <f t="shared" si="199"/>
        <v>0.76449949909038684</v>
      </c>
      <c r="M703" s="25">
        <f t="shared" si="200"/>
        <v>-4.2838755939999997E-3</v>
      </c>
      <c r="N703" s="25">
        <f t="shared" si="201"/>
        <v>1023.3421902947372</v>
      </c>
      <c r="O703" s="121">
        <f t="shared" si="202"/>
        <v>1.0233149181597616</v>
      </c>
      <c r="P703" s="26">
        <f t="shared" si="205"/>
        <v>7.9540683047460972</v>
      </c>
      <c r="Q703" s="120">
        <f t="shared" si="203"/>
        <v>7.9538026889913391</v>
      </c>
      <c r="R703" s="4">
        <f t="shared" si="204"/>
        <v>20.078496584013756</v>
      </c>
      <c r="S703" s="27">
        <f t="shared" si="206"/>
        <v>14.136649999999999</v>
      </c>
      <c r="T703" s="28">
        <f t="shared" si="224"/>
        <v>27</v>
      </c>
      <c r="U703" s="29">
        <f t="shared" si="216"/>
        <v>0.26169999999999982</v>
      </c>
      <c r="V703" s="29">
        <f t="shared" si="217"/>
        <v>8.0064859572905771</v>
      </c>
      <c r="W703" s="29">
        <f t="shared" si="218"/>
        <v>2.9653651693668803</v>
      </c>
      <c r="X703" s="30">
        <f t="shared" si="219"/>
        <v>0.60030622284432855</v>
      </c>
      <c r="Y703" s="30">
        <f t="shared" si="220"/>
        <v>8.1632532594674636</v>
      </c>
      <c r="Z703" s="30">
        <f t="shared" si="221"/>
        <v>3.0234271331360976</v>
      </c>
      <c r="AA703" s="31">
        <f t="shared" si="222"/>
        <v>1.7510465854196724</v>
      </c>
      <c r="AB703" s="32">
        <f t="shared" si="223"/>
        <v>5.806196376921724E-2</v>
      </c>
    </row>
    <row r="704" spans="1:28" s="15" customFormat="1" x14ac:dyDescent="0.2">
      <c r="A704" s="21">
        <v>188</v>
      </c>
      <c r="B704" s="22" t="s">
        <v>26</v>
      </c>
      <c r="C704" s="22" t="s">
        <v>36</v>
      </c>
      <c r="D704" s="22" t="s">
        <v>37</v>
      </c>
      <c r="E704" s="23">
        <v>43082</v>
      </c>
      <c r="F704" s="22">
        <v>21.7</v>
      </c>
      <c r="G704" s="22">
        <v>33.700000000000003</v>
      </c>
      <c r="H704" s="22">
        <v>17.510100000000001</v>
      </c>
      <c r="I704" s="24">
        <v>10.1721</v>
      </c>
      <c r="J704" s="71">
        <v>2.9548999999999999</v>
      </c>
      <c r="K704" s="25">
        <f t="shared" si="198"/>
        <v>997.86793262356048</v>
      </c>
      <c r="L704" s="25">
        <f t="shared" si="199"/>
        <v>0.76449949909038684</v>
      </c>
      <c r="M704" s="25">
        <f t="shared" si="200"/>
        <v>-4.2838755939999997E-3</v>
      </c>
      <c r="N704" s="25">
        <f t="shared" si="201"/>
        <v>1023.3421902947372</v>
      </c>
      <c r="O704" s="121">
        <f t="shared" si="202"/>
        <v>1.0233149181597616</v>
      </c>
      <c r="P704" s="26">
        <f t="shared" si="205"/>
        <v>22.918612639919491</v>
      </c>
      <c r="Q704" s="120">
        <f t="shared" si="203"/>
        <v>22.91784730269065</v>
      </c>
      <c r="R704" s="4">
        <f t="shared" si="204"/>
        <v>20.078496584013756</v>
      </c>
      <c r="S704" s="27">
        <f t="shared" si="206"/>
        <v>50.666550000000001</v>
      </c>
      <c r="T704" s="28">
        <f t="shared" si="224"/>
        <v>27</v>
      </c>
      <c r="U704" s="29">
        <f t="shared" si="216"/>
        <v>0.75159999999999982</v>
      </c>
      <c r="V704" s="29">
        <f t="shared" si="217"/>
        <v>7.9783450984554944</v>
      </c>
      <c r="W704" s="29">
        <f t="shared" si="218"/>
        <v>2.9549426290575904</v>
      </c>
      <c r="X704" s="30">
        <f t="shared" si="219"/>
        <v>1.7241820908906682</v>
      </c>
      <c r="Y704" s="30">
        <f t="shared" si="220"/>
        <v>8.1350715552472064</v>
      </c>
      <c r="Z704" s="30">
        <f t="shared" si="221"/>
        <v>3.0129894649063726</v>
      </c>
      <c r="AA704" s="31">
        <f t="shared" si="222"/>
        <v>1.3723366007578239</v>
      </c>
      <c r="AB704" s="32">
        <f t="shared" si="223"/>
        <v>5.804683584878223E-2</v>
      </c>
    </row>
    <row r="705" spans="1:28" s="15" customFormat="1" x14ac:dyDescent="0.2">
      <c r="A705" s="21">
        <v>280</v>
      </c>
      <c r="B705" s="22" t="s">
        <v>26</v>
      </c>
      <c r="C705" s="22" t="s">
        <v>36</v>
      </c>
      <c r="D705" s="22" t="s">
        <v>37</v>
      </c>
      <c r="E705" s="23">
        <v>43082</v>
      </c>
      <c r="F705" s="22">
        <v>21.7</v>
      </c>
      <c r="G705" s="22">
        <v>33.700000000000003</v>
      </c>
      <c r="H705" s="22">
        <v>17.510100000000001</v>
      </c>
      <c r="I705" s="24">
        <v>3.7776000000000001</v>
      </c>
      <c r="J705" s="71">
        <v>2.9902000000000002</v>
      </c>
      <c r="K705" s="25">
        <f t="shared" si="198"/>
        <v>997.86793262356048</v>
      </c>
      <c r="L705" s="25">
        <f t="shared" si="199"/>
        <v>0.76449949909038684</v>
      </c>
      <c r="M705" s="25">
        <f t="shared" si="200"/>
        <v>-4.2838755939999997E-3</v>
      </c>
      <c r="N705" s="25">
        <f t="shared" si="201"/>
        <v>1023.3421902947372</v>
      </c>
      <c r="O705" s="121">
        <f t="shared" si="202"/>
        <v>1.0233149181597616</v>
      </c>
      <c r="P705" s="26">
        <f t="shared" si="205"/>
        <v>8.5112563884114252</v>
      </c>
      <c r="Q705" s="120">
        <f t="shared" si="203"/>
        <v>8.5109721660860789</v>
      </c>
      <c r="R705" s="4">
        <f t="shared" si="204"/>
        <v>20.078496584013756</v>
      </c>
      <c r="S705" s="27">
        <f t="shared" si="206"/>
        <v>15.4968</v>
      </c>
      <c r="T705" s="28">
        <f t="shared" si="224"/>
        <v>27</v>
      </c>
      <c r="U705" s="29">
        <f t="shared" ref="U705:U736" si="225">I705-I585</f>
        <v>0.28220000000000001</v>
      </c>
      <c r="V705" s="29">
        <f t="shared" ref="V705:V736" si="226">(U705/I585)*100</f>
        <v>8.0734679864965386</v>
      </c>
      <c r="W705" s="29">
        <f t="shared" ref="W705:W736" si="227">(U705/T705)/I585*1000</f>
        <v>2.9901733283320513</v>
      </c>
      <c r="X705" s="30">
        <f t="shared" ref="X705:X736" si="228">P705-P585</f>
        <v>0.64723510067984513</v>
      </c>
      <c r="Y705" s="30">
        <f t="shared" ref="Y705:Y736" si="229">(X705/P585)*100</f>
        <v>8.2303325105385579</v>
      </c>
      <c r="Z705" s="30">
        <f t="shared" ref="Z705:Z736" si="230">1000*(X705/T705)/P585</f>
        <v>3.0482713001994655</v>
      </c>
      <c r="AA705" s="31">
        <f t="shared" ref="AA705:AA736" si="231">1000*(X705/T705)/S585</f>
        <v>1.7190524282021</v>
      </c>
      <c r="AB705" s="32">
        <f t="shared" ref="AB705:AB721" si="232">Z705-W705</f>
        <v>5.8097971867414167E-2</v>
      </c>
    </row>
    <row r="706" spans="1:28" s="15" customFormat="1" x14ac:dyDescent="0.2">
      <c r="A706" s="21">
        <v>286</v>
      </c>
      <c r="B706" s="22" t="s">
        <v>26</v>
      </c>
      <c r="C706" s="22" t="s">
        <v>36</v>
      </c>
      <c r="D706" s="22" t="s">
        <v>37</v>
      </c>
      <c r="E706" s="23">
        <v>43082</v>
      </c>
      <c r="F706" s="22">
        <v>21.7</v>
      </c>
      <c r="G706" s="22">
        <v>33.700000000000003</v>
      </c>
      <c r="H706" s="22">
        <v>17.510100000000001</v>
      </c>
      <c r="I706" s="24">
        <v>3.1829000000000001</v>
      </c>
      <c r="J706" s="71">
        <v>3.2353000000000001</v>
      </c>
      <c r="K706" s="25">
        <f t="shared" ref="K706:K769" si="233">1000*(1-(F706+288.9414)/(508929.2*(F706+68.12963))*(F706-3.9863)^2)</f>
        <v>997.86793262356048</v>
      </c>
      <c r="L706" s="25">
        <f t="shared" ref="L706:L769" si="234">0.824493 - 0.0040899*F706 + 0.000076438*F706^2 -0.00000082467*F706^3 + 0.0000000053675*F706^4</f>
        <v>0.76449949909038684</v>
      </c>
      <c r="M706" s="25">
        <f t="shared" ref="M706:M769" si="235">-0.005724 + 0.00010227*F706 - 0.0000016546*F706^2</f>
        <v>-4.2838755939999997E-3</v>
      </c>
      <c r="N706" s="25">
        <f t="shared" ref="N706:N769" si="236">K706 + (L706*G706) + M706*G706^(3/2) + 0.00048314*G706^2</f>
        <v>1023.3421902947372</v>
      </c>
      <c r="O706" s="121">
        <f t="shared" si="202"/>
        <v>1.0233149181597616</v>
      </c>
      <c r="P706" s="26">
        <f t="shared" si="205"/>
        <v>7.1713463465360885</v>
      </c>
      <c r="Q706" s="120">
        <f t="shared" si="203"/>
        <v>7.1711068687620125</v>
      </c>
      <c r="R706" s="4">
        <f t="shared" si="204"/>
        <v>20.078496584013756</v>
      </c>
      <c r="S706" s="27">
        <f t="shared" si="206"/>
        <v>12.225949999999997</v>
      </c>
      <c r="T706" s="28">
        <f t="shared" si="224"/>
        <v>27</v>
      </c>
      <c r="U706" s="29">
        <f t="shared" si="225"/>
        <v>0.25570000000000004</v>
      </c>
      <c r="V706" s="29">
        <f t="shared" si="226"/>
        <v>8.7353101940420892</v>
      </c>
      <c r="W706" s="29">
        <f t="shared" si="227"/>
        <v>3.2353000718674405</v>
      </c>
      <c r="X706" s="30">
        <f t="shared" si="228"/>
        <v>0.58567285753686615</v>
      </c>
      <c r="Y706" s="30">
        <f t="shared" si="229"/>
        <v>8.8931353568496867</v>
      </c>
      <c r="Z706" s="30">
        <f t="shared" si="230"/>
        <v>3.2937538358702541</v>
      </c>
      <c r="AA706" s="31">
        <f t="shared" si="231"/>
        <v>2.0048418902898661</v>
      </c>
      <c r="AB706" s="32">
        <f t="shared" si="232"/>
        <v>5.8453764002813546E-2</v>
      </c>
    </row>
    <row r="707" spans="1:28" s="15" customFormat="1" x14ac:dyDescent="0.2">
      <c r="A707" s="21">
        <v>121</v>
      </c>
      <c r="B707" s="22" t="s">
        <v>29</v>
      </c>
      <c r="C707" s="22" t="s">
        <v>36</v>
      </c>
      <c r="D707" s="22" t="s">
        <v>37</v>
      </c>
      <c r="E707" s="23">
        <v>43082</v>
      </c>
      <c r="F707" s="22">
        <v>21.7</v>
      </c>
      <c r="G707" s="22">
        <v>33.700000000000003</v>
      </c>
      <c r="H707" s="22">
        <v>17.510100000000001</v>
      </c>
      <c r="I707" s="24">
        <v>5.72</v>
      </c>
      <c r="J707" s="71">
        <v>3.3742000000000001</v>
      </c>
      <c r="K707" s="25">
        <f t="shared" si="233"/>
        <v>997.86793262356048</v>
      </c>
      <c r="L707" s="25">
        <f t="shared" si="234"/>
        <v>0.76449949909038684</v>
      </c>
      <c r="M707" s="25">
        <f t="shared" si="235"/>
        <v>-4.2838755939999997E-3</v>
      </c>
      <c r="N707" s="25">
        <f t="shared" si="236"/>
        <v>1023.3421902947372</v>
      </c>
      <c r="O707" s="121">
        <f t="shared" ref="O707:O770" si="237">(999.842594+0.06793952*(F707)-0.00909529*(F707)^2+0.0001001685*(F707)^3-0.000001120083*(F707)^4+0.000000006536332*(F707)^5+(0.824493-0.0040899*(F707)+0.000076438*(F707)^2-0.00000082467*(F707)^3+0.0000000053875*(F707)^4)*(G707)+(-0.00572466+0.00010227*(F707)-0.0000016546*(F707)^2)*(G707)^1.5+0.00048314*(G707)^2)*0.001</f>
        <v>1.0233149181597616</v>
      </c>
      <c r="P707" s="26">
        <f t="shared" si="205"/>
        <v>12.887649973981722</v>
      </c>
      <c r="Q707" s="120">
        <f t="shared" ref="Q707:Q770" si="238">(I707)*(1/(1-(O707)/1.84))</f>
        <v>12.887219607690694</v>
      </c>
      <c r="R707" s="4">
        <f t="shared" ref="R707:R770" si="239">H707*(1/     (1-   (0.001*N707/8)))</f>
        <v>20.078496584013756</v>
      </c>
      <c r="S707" s="27">
        <f t="shared" si="206"/>
        <v>26.179999999999996</v>
      </c>
      <c r="T707" s="28">
        <f t="shared" si="224"/>
        <v>27</v>
      </c>
      <c r="U707" s="29">
        <f t="shared" si="225"/>
        <v>0.4775999999999998</v>
      </c>
      <c r="V707" s="29">
        <f t="shared" si="226"/>
        <v>9.1103311460399787</v>
      </c>
      <c r="W707" s="29">
        <f t="shared" si="227"/>
        <v>3.3741967207555477</v>
      </c>
      <c r="X707" s="30">
        <f t="shared" si="228"/>
        <v>1.0931929164764203</v>
      </c>
      <c r="Y707" s="30">
        <f t="shared" si="229"/>
        <v>9.2687006374810306</v>
      </c>
      <c r="Z707" s="30">
        <f t="shared" si="230"/>
        <v>3.4328520879559368</v>
      </c>
      <c r="AA707" s="31">
        <f t="shared" si="231"/>
        <v>1.7190286897815885</v>
      </c>
      <c r="AB707" s="32">
        <f t="shared" si="232"/>
        <v>5.8655367200389108E-2</v>
      </c>
    </row>
    <row r="708" spans="1:28" s="15" customFormat="1" x14ac:dyDescent="0.2">
      <c r="A708" s="21">
        <v>128</v>
      </c>
      <c r="B708" s="22" t="s">
        <v>29</v>
      </c>
      <c r="C708" s="22" t="s">
        <v>36</v>
      </c>
      <c r="D708" s="22" t="s">
        <v>37</v>
      </c>
      <c r="E708" s="23">
        <v>43082</v>
      </c>
      <c r="F708" s="22">
        <v>21.7</v>
      </c>
      <c r="G708" s="22">
        <v>33.700000000000003</v>
      </c>
      <c r="H708" s="22">
        <v>17.510100000000001</v>
      </c>
      <c r="I708" s="24">
        <v>3.5232000000000001</v>
      </c>
      <c r="J708" s="71">
        <v>3.3883000000000001</v>
      </c>
      <c r="K708" s="25">
        <f t="shared" si="233"/>
        <v>997.86793262356048</v>
      </c>
      <c r="L708" s="25">
        <f t="shared" si="234"/>
        <v>0.76449949909038684</v>
      </c>
      <c r="M708" s="25">
        <f t="shared" si="235"/>
        <v>-4.2838755939999997E-3</v>
      </c>
      <c r="N708" s="25">
        <f t="shared" si="236"/>
        <v>1023.3421902947372</v>
      </c>
      <c r="O708" s="121">
        <f t="shared" si="237"/>
        <v>1.0233149181597616</v>
      </c>
      <c r="P708" s="26">
        <f t="shared" si="205"/>
        <v>7.9380713965616092</v>
      </c>
      <c r="Q708" s="120">
        <f t="shared" si="238"/>
        <v>7.9378063150027725</v>
      </c>
      <c r="R708" s="4">
        <f t="shared" si="239"/>
        <v>20.078496584013756</v>
      </c>
      <c r="S708" s="27">
        <f t="shared" si="206"/>
        <v>14.0976</v>
      </c>
      <c r="T708" s="28">
        <f t="shared" si="224"/>
        <v>27</v>
      </c>
      <c r="U708" s="29">
        <f t="shared" si="225"/>
        <v>0.29530000000000012</v>
      </c>
      <c r="V708" s="29">
        <f t="shared" si="226"/>
        <v>9.1483627125995266</v>
      </c>
      <c r="W708" s="29">
        <f t="shared" si="227"/>
        <v>3.3882824861479728</v>
      </c>
      <c r="X708" s="30">
        <f t="shared" si="228"/>
        <v>0.67587699401289747</v>
      </c>
      <c r="Y708" s="30">
        <f t="shared" si="229"/>
        <v>9.3067874054114323</v>
      </c>
      <c r="Z708" s="30">
        <f t="shared" si="230"/>
        <v>3.4469582983005305</v>
      </c>
      <c r="AA708" s="31">
        <f t="shared" si="231"/>
        <v>2.0068610736994934</v>
      </c>
      <c r="AB708" s="32">
        <f t="shared" si="232"/>
        <v>5.8675812152557683E-2</v>
      </c>
    </row>
    <row r="709" spans="1:28" s="15" customFormat="1" x14ac:dyDescent="0.2">
      <c r="A709" s="21">
        <v>219</v>
      </c>
      <c r="B709" s="22" t="s">
        <v>29</v>
      </c>
      <c r="C709" s="22" t="s">
        <v>36</v>
      </c>
      <c r="D709" s="22" t="s">
        <v>37</v>
      </c>
      <c r="E709" s="23">
        <v>43082</v>
      </c>
      <c r="F709" s="22">
        <v>21.7</v>
      </c>
      <c r="G709" s="22">
        <v>33.700000000000003</v>
      </c>
      <c r="H709" s="22">
        <v>17.510100000000001</v>
      </c>
      <c r="I709" s="24">
        <v>5.0438999999999998</v>
      </c>
      <c r="J709" s="71">
        <v>3.2431000000000001</v>
      </c>
      <c r="K709" s="25">
        <f t="shared" si="233"/>
        <v>997.86793262356048</v>
      </c>
      <c r="L709" s="25">
        <f t="shared" si="234"/>
        <v>0.76449949909038684</v>
      </c>
      <c r="M709" s="25">
        <f t="shared" si="235"/>
        <v>-4.2838755939999997E-3</v>
      </c>
      <c r="N709" s="25">
        <f t="shared" si="236"/>
        <v>1023.3421902947372</v>
      </c>
      <c r="O709" s="121">
        <f t="shared" si="237"/>
        <v>1.0233149181597616</v>
      </c>
      <c r="P709" s="26">
        <f t="shared" si="205"/>
        <v>11.364338759399722</v>
      </c>
      <c r="Q709" s="120">
        <f t="shared" si="238"/>
        <v>11.363959262103338</v>
      </c>
      <c r="R709" s="4">
        <f t="shared" si="239"/>
        <v>20.078496584013756</v>
      </c>
      <c r="S709" s="27">
        <f t="shared" si="206"/>
        <v>22.461449999999999</v>
      </c>
      <c r="T709" s="28">
        <f t="shared" si="224"/>
        <v>27</v>
      </c>
      <c r="U709" s="29">
        <f t="shared" si="225"/>
        <v>0.40609999999999946</v>
      </c>
      <c r="V709" s="29">
        <f t="shared" si="226"/>
        <v>8.7563068696364521</v>
      </c>
      <c r="W709" s="29">
        <f t="shared" si="227"/>
        <v>3.2430766183838715</v>
      </c>
      <c r="X709" s="30">
        <f t="shared" si="228"/>
        <v>0.93012295341427631</v>
      </c>
      <c r="Y709" s="30">
        <f t="shared" si="229"/>
        <v>8.9141625083192544</v>
      </c>
      <c r="Z709" s="30">
        <f t="shared" si="230"/>
        <v>3.3015416697478721</v>
      </c>
      <c r="AA709" s="31">
        <f t="shared" si="231"/>
        <v>1.7030437304219828</v>
      </c>
      <c r="AB709" s="32">
        <f t="shared" si="232"/>
        <v>5.8465051364000598E-2</v>
      </c>
    </row>
    <row r="710" spans="1:28" x14ac:dyDescent="0.2">
      <c r="A710" s="21">
        <v>225</v>
      </c>
      <c r="B710" s="22" t="s">
        <v>29</v>
      </c>
      <c r="C710" s="22" t="s">
        <v>36</v>
      </c>
      <c r="D710" s="22" t="s">
        <v>37</v>
      </c>
      <c r="E710" s="23">
        <v>43082</v>
      </c>
      <c r="F710" s="22">
        <v>21.7</v>
      </c>
      <c r="G710" s="22">
        <v>33.700000000000003</v>
      </c>
      <c r="H710" s="22">
        <v>17.510100000000001</v>
      </c>
      <c r="I710" s="24">
        <v>2.6698</v>
      </c>
      <c r="J710" s="73">
        <v>2.6457999999999999</v>
      </c>
      <c r="K710" s="74">
        <f t="shared" si="233"/>
        <v>997.86793262356048</v>
      </c>
      <c r="L710" s="74">
        <f t="shared" si="234"/>
        <v>0.76449949909038684</v>
      </c>
      <c r="M710" s="74">
        <f t="shared" si="235"/>
        <v>-4.2838755939999997E-3</v>
      </c>
      <c r="N710" s="74">
        <f t="shared" si="236"/>
        <v>1023.3421902947372</v>
      </c>
      <c r="O710" s="121">
        <f t="shared" si="237"/>
        <v>1.0233149181597616</v>
      </c>
      <c r="P710" s="75">
        <f t="shared" si="205"/>
        <v>6.015288094499371</v>
      </c>
      <c r="Q710" s="120">
        <f t="shared" si="238"/>
        <v>6.0150872217854223</v>
      </c>
      <c r="R710" s="4">
        <f t="shared" si="239"/>
        <v>20.078496584013756</v>
      </c>
      <c r="S710" s="74">
        <f t="shared" si="206"/>
        <v>9.4039000000000001</v>
      </c>
      <c r="T710" s="74">
        <f t="shared" si="224"/>
        <v>27</v>
      </c>
      <c r="U710" s="75">
        <f t="shared" si="225"/>
        <v>0.17320000000000002</v>
      </c>
      <c r="V710" s="75">
        <f t="shared" si="226"/>
        <v>6.9374349114796132</v>
      </c>
      <c r="W710" s="75">
        <f t="shared" si="227"/>
        <v>2.5694203375850422</v>
      </c>
      <c r="X710" s="75">
        <f t="shared" si="228"/>
        <v>0.39838715413470283</v>
      </c>
      <c r="Y710" s="75">
        <f t="shared" si="229"/>
        <v>7.0926505267660671</v>
      </c>
      <c r="Z710" s="75">
        <f t="shared" si="230"/>
        <v>2.6269076025059506</v>
      </c>
      <c r="AA710" s="75">
        <f t="shared" si="231"/>
        <v>1.7458946887185132</v>
      </c>
      <c r="AB710" s="76">
        <f t="shared" si="232"/>
        <v>5.7487264920908387E-2</v>
      </c>
    </row>
    <row r="711" spans="1:28" x14ac:dyDescent="0.2">
      <c r="A711" s="21">
        <v>229</v>
      </c>
      <c r="B711" s="22" t="s">
        <v>29</v>
      </c>
      <c r="C711" s="22" t="s">
        <v>36</v>
      </c>
      <c r="D711" s="22" t="s">
        <v>37</v>
      </c>
      <c r="E711" s="23">
        <v>43082</v>
      </c>
      <c r="F711" s="22">
        <v>21.7</v>
      </c>
      <c r="G711" s="22">
        <v>33.700000000000003</v>
      </c>
      <c r="H711" s="22">
        <v>17.510100000000001</v>
      </c>
      <c r="I711" s="24">
        <v>2.5461999999999998</v>
      </c>
      <c r="J711" s="73">
        <v>2.5019999999999998</v>
      </c>
      <c r="K711" s="74">
        <f t="shared" si="233"/>
        <v>997.86793262356048</v>
      </c>
      <c r="L711" s="74">
        <f t="shared" si="234"/>
        <v>0.76449949909038684</v>
      </c>
      <c r="M711" s="74">
        <f t="shared" si="235"/>
        <v>-4.2838755939999997E-3</v>
      </c>
      <c r="N711" s="74">
        <f t="shared" si="236"/>
        <v>1023.3421902947372</v>
      </c>
      <c r="O711" s="121">
        <f t="shared" si="237"/>
        <v>1.0233149181597616</v>
      </c>
      <c r="P711" s="75">
        <f t="shared" si="205"/>
        <v>5.7368067069496957</v>
      </c>
      <c r="Q711" s="120">
        <f t="shared" si="238"/>
        <v>5.7366151337590985</v>
      </c>
      <c r="R711" s="4">
        <f t="shared" si="239"/>
        <v>20.078496584013756</v>
      </c>
      <c r="S711" s="74">
        <f t="shared" si="206"/>
        <v>8.7241</v>
      </c>
      <c r="T711" s="74">
        <f t="shared" si="224"/>
        <v>27</v>
      </c>
      <c r="U711" s="75">
        <f t="shared" si="225"/>
        <v>0.12429999999999986</v>
      </c>
      <c r="V711" s="75">
        <f t="shared" si="226"/>
        <v>5.1323341178413582</v>
      </c>
      <c r="W711" s="75">
        <f t="shared" si="227"/>
        <v>1.9008644880893919</v>
      </c>
      <c r="X711" s="75">
        <f t="shared" si="228"/>
        <v>0.28796733040992528</v>
      </c>
      <c r="Y711" s="75">
        <f t="shared" si="229"/>
        <v>5.284929698052431</v>
      </c>
      <c r="Z711" s="75">
        <f t="shared" si="230"/>
        <v>1.9573813696490487</v>
      </c>
      <c r="AA711" s="75">
        <f t="shared" si="231"/>
        <v>1.3264750955293652</v>
      </c>
      <c r="AB711" s="76">
        <f t="shared" si="232"/>
        <v>5.651688155965684E-2</v>
      </c>
    </row>
    <row r="712" spans="1:28" s="15" customFormat="1" x14ac:dyDescent="0.2">
      <c r="A712" s="21">
        <v>155</v>
      </c>
      <c r="B712" s="22" t="s">
        <v>30</v>
      </c>
      <c r="C712" s="22" t="s">
        <v>36</v>
      </c>
      <c r="D712" s="22" t="s">
        <v>37</v>
      </c>
      <c r="E712" s="23">
        <v>43082</v>
      </c>
      <c r="F712" s="22">
        <v>21.7</v>
      </c>
      <c r="G712" s="22">
        <v>33.700000000000003</v>
      </c>
      <c r="H712" s="22">
        <v>17.510100000000001</v>
      </c>
      <c r="I712" s="24">
        <v>1.3960999999999999</v>
      </c>
      <c r="J712" s="71">
        <v>6.9580000000000002</v>
      </c>
      <c r="K712" s="25">
        <f t="shared" si="233"/>
        <v>997.86793262356048</v>
      </c>
      <c r="L712" s="25">
        <f t="shared" si="234"/>
        <v>0.76449949909038684</v>
      </c>
      <c r="M712" s="25">
        <f t="shared" si="235"/>
        <v>-4.2838755939999997E-3</v>
      </c>
      <c r="N712" s="25">
        <f t="shared" si="236"/>
        <v>1023.3421902947372</v>
      </c>
      <c r="O712" s="121">
        <f t="shared" si="237"/>
        <v>1.0233149181597616</v>
      </c>
      <c r="P712" s="26">
        <f t="shared" si="205"/>
        <v>3.1455328896286505</v>
      </c>
      <c r="Q712" s="120">
        <f t="shared" si="238"/>
        <v>3.1454278486533176</v>
      </c>
      <c r="R712" s="4">
        <f t="shared" si="239"/>
        <v>20.078496584013756</v>
      </c>
      <c r="S712" s="27">
        <f t="shared" si="206"/>
        <v>2.3985499999999993</v>
      </c>
      <c r="T712" s="28">
        <f t="shared" si="224"/>
        <v>27</v>
      </c>
      <c r="U712" s="29">
        <f t="shared" si="225"/>
        <v>0.22079999999999989</v>
      </c>
      <c r="V712" s="29">
        <f t="shared" si="226"/>
        <v>18.786692759295491</v>
      </c>
      <c r="W712" s="29">
        <f t="shared" si="227"/>
        <v>6.9580343552946253</v>
      </c>
      <c r="X712" s="30">
        <f t="shared" si="228"/>
        <v>0.50131928904762235</v>
      </c>
      <c r="Y712" s="30">
        <f t="shared" si="229"/>
        <v>18.959107121204756</v>
      </c>
      <c r="Z712" s="30">
        <f t="shared" si="230"/>
        <v>7.0218915263721309</v>
      </c>
      <c r="AA712" s="31">
        <f t="shared" si="231"/>
        <v>15.67992321567189</v>
      </c>
      <c r="AB712" s="32">
        <f t="shared" si="232"/>
        <v>6.3857171077505548E-2</v>
      </c>
    </row>
    <row r="713" spans="1:28" s="15" customFormat="1" x14ac:dyDescent="0.2">
      <c r="A713" s="21">
        <v>247</v>
      </c>
      <c r="B713" s="22" t="s">
        <v>30</v>
      </c>
      <c r="C713" s="22" t="s">
        <v>36</v>
      </c>
      <c r="D713" s="22" t="s">
        <v>37</v>
      </c>
      <c r="E713" s="23">
        <v>43082</v>
      </c>
      <c r="F713" s="22">
        <v>21.7</v>
      </c>
      <c r="G713" s="22">
        <v>33.700000000000003</v>
      </c>
      <c r="H713" s="22">
        <v>17.510100000000001</v>
      </c>
      <c r="I713" s="24">
        <v>5.0472999999999999</v>
      </c>
      <c r="J713" s="71">
        <v>3.8637000000000001</v>
      </c>
      <c r="K713" s="25">
        <f t="shared" si="233"/>
        <v>997.86793262356048</v>
      </c>
      <c r="L713" s="25">
        <f t="shared" si="234"/>
        <v>0.76449949909038684</v>
      </c>
      <c r="M713" s="25">
        <f t="shared" si="235"/>
        <v>-4.2838755939999997E-3</v>
      </c>
      <c r="N713" s="25">
        <f t="shared" si="236"/>
        <v>1023.3421902947372</v>
      </c>
      <c r="O713" s="121">
        <f t="shared" si="237"/>
        <v>1.0233149181597616</v>
      </c>
      <c r="P713" s="26">
        <f t="shared" si="205"/>
        <v>11.371999250642997</v>
      </c>
      <c r="Q713" s="120">
        <f t="shared" si="238"/>
        <v>11.371619497534484</v>
      </c>
      <c r="R713" s="4">
        <f t="shared" si="239"/>
        <v>20.078496584013756</v>
      </c>
      <c r="S713" s="27">
        <f t="shared" si="206"/>
        <v>22.480149999999998</v>
      </c>
      <c r="T713" s="28">
        <f t="shared" si="224"/>
        <v>27</v>
      </c>
      <c r="U713" s="29">
        <f t="shared" si="225"/>
        <v>0.47679999999999989</v>
      </c>
      <c r="V713" s="29">
        <f t="shared" si="226"/>
        <v>10.432119024176783</v>
      </c>
      <c r="W713" s="29">
        <f t="shared" si="227"/>
        <v>3.8637477867321426</v>
      </c>
      <c r="X713" s="30">
        <f t="shared" si="228"/>
        <v>1.0891963395091686</v>
      </c>
      <c r="Y713" s="30">
        <f t="shared" si="229"/>
        <v>10.59240704039779</v>
      </c>
      <c r="Z713" s="30">
        <f t="shared" si="230"/>
        <v>3.9231137186658485</v>
      </c>
      <c r="AA713" s="31">
        <f t="shared" si="231"/>
        <v>2.0314791538319419</v>
      </c>
      <c r="AB713" s="32">
        <f t="shared" si="232"/>
        <v>5.9365931933705873E-2</v>
      </c>
    </row>
    <row r="714" spans="1:28" s="15" customFormat="1" x14ac:dyDescent="0.2">
      <c r="A714" s="21">
        <v>168</v>
      </c>
      <c r="B714" s="22" t="s">
        <v>31</v>
      </c>
      <c r="C714" s="22" t="s">
        <v>36</v>
      </c>
      <c r="D714" s="22" t="s">
        <v>37</v>
      </c>
      <c r="E714" s="23">
        <v>43082</v>
      </c>
      <c r="F714" s="22">
        <v>21.7</v>
      </c>
      <c r="G714" s="22">
        <v>33.700000000000003</v>
      </c>
      <c r="H714" s="22">
        <v>17.510100000000001</v>
      </c>
      <c r="I714" s="24">
        <v>2.8117999999999999</v>
      </c>
      <c r="J714" s="71">
        <v>1.5993999999999999</v>
      </c>
      <c r="K714" s="25">
        <f t="shared" si="233"/>
        <v>997.86793262356048</v>
      </c>
      <c r="L714" s="25">
        <f t="shared" si="234"/>
        <v>0.76449949909038684</v>
      </c>
      <c r="M714" s="25">
        <f t="shared" si="235"/>
        <v>-4.2838755939999997E-3</v>
      </c>
      <c r="N714" s="25">
        <f t="shared" si="236"/>
        <v>1023.3421902947372</v>
      </c>
      <c r="O714" s="121">
        <f t="shared" si="237"/>
        <v>1.0233149181597616</v>
      </c>
      <c r="P714" s="26">
        <f t="shared" si="205"/>
        <v>6.3352262581891265</v>
      </c>
      <c r="Q714" s="120">
        <f t="shared" si="238"/>
        <v>6.3350147015567648</v>
      </c>
      <c r="R714" s="4">
        <f t="shared" si="239"/>
        <v>20.078496584013756</v>
      </c>
      <c r="S714" s="27">
        <f t="shared" si="206"/>
        <v>10.184899999999999</v>
      </c>
      <c r="T714" s="28">
        <f t="shared" si="224"/>
        <v>27</v>
      </c>
      <c r="U714" s="29">
        <f t="shared" si="225"/>
        <v>0.11640000000000006</v>
      </c>
      <c r="V714" s="29">
        <f t="shared" si="226"/>
        <v>4.3184685018921147</v>
      </c>
      <c r="W714" s="29">
        <f t="shared" si="227"/>
        <v>1.5994327784785611</v>
      </c>
      <c r="X714" s="30">
        <f t="shared" si="228"/>
        <v>0.27106107567734039</v>
      </c>
      <c r="Y714" s="30">
        <f t="shared" si="229"/>
        <v>4.4698827871483955</v>
      </c>
      <c r="Z714" s="30">
        <f t="shared" si="230"/>
        <v>1.6555121433882947</v>
      </c>
      <c r="AA714" s="31">
        <f t="shared" si="231"/>
        <v>1.0518192399091388</v>
      </c>
      <c r="AB714" s="32">
        <f t="shared" si="232"/>
        <v>5.6079364909733531E-2</v>
      </c>
    </row>
    <row r="715" spans="1:28" s="15" customFormat="1" x14ac:dyDescent="0.2">
      <c r="A715" s="21">
        <v>175</v>
      </c>
      <c r="B715" s="22" t="s">
        <v>31</v>
      </c>
      <c r="C715" s="22" t="s">
        <v>36</v>
      </c>
      <c r="D715" s="22" t="s">
        <v>37</v>
      </c>
      <c r="E715" s="23">
        <v>43082</v>
      </c>
      <c r="F715" s="22">
        <v>21.7</v>
      </c>
      <c r="G715" s="22">
        <v>33.700000000000003</v>
      </c>
      <c r="H715" s="22">
        <v>17.510100000000001</v>
      </c>
      <c r="I715" s="24">
        <v>2.6105</v>
      </c>
      <c r="J715" s="71">
        <v>2.2963</v>
      </c>
      <c r="K715" s="25">
        <f t="shared" si="233"/>
        <v>997.86793262356048</v>
      </c>
      <c r="L715" s="25">
        <f t="shared" si="234"/>
        <v>0.76449949909038684</v>
      </c>
      <c r="M715" s="25">
        <f t="shared" si="235"/>
        <v>-4.2838755939999997E-3</v>
      </c>
      <c r="N715" s="25">
        <f t="shared" si="236"/>
        <v>1023.3421902947372</v>
      </c>
      <c r="O715" s="121">
        <f t="shared" si="237"/>
        <v>1.0233149181597616</v>
      </c>
      <c r="P715" s="26">
        <f t="shared" si="205"/>
        <v>5.8816801148740012</v>
      </c>
      <c r="Q715" s="120">
        <f t="shared" si="238"/>
        <v>5.8814837038245731</v>
      </c>
      <c r="R715" s="4">
        <f t="shared" si="239"/>
        <v>20.078496584013756</v>
      </c>
      <c r="S715" s="27">
        <f t="shared" si="206"/>
        <v>9.0777499999999982</v>
      </c>
      <c r="T715" s="28">
        <f t="shared" si="224"/>
        <v>27</v>
      </c>
      <c r="U715" s="29">
        <f t="shared" si="225"/>
        <v>0.15240000000000009</v>
      </c>
      <c r="V715" s="29">
        <f t="shared" si="226"/>
        <v>6.199910499979663</v>
      </c>
      <c r="W715" s="29">
        <f t="shared" si="227"/>
        <v>2.2962631481406159</v>
      </c>
      <c r="X715" s="30">
        <f t="shared" si="228"/>
        <v>0.35139724957303553</v>
      </c>
      <c r="Y715" s="30">
        <f t="shared" si="229"/>
        <v>6.3540556266629951</v>
      </c>
      <c r="Z715" s="30">
        <f t="shared" si="230"/>
        <v>2.3533539358011093</v>
      </c>
      <c r="AA715" s="31">
        <f t="shared" si="231"/>
        <v>1.5795417161312775</v>
      </c>
      <c r="AB715" s="32">
        <f t="shared" si="232"/>
        <v>5.7090787660493358E-2</v>
      </c>
    </row>
    <row r="716" spans="1:28" s="15" customFormat="1" x14ac:dyDescent="0.2">
      <c r="A716" s="21">
        <v>266</v>
      </c>
      <c r="B716" s="22" t="s">
        <v>31</v>
      </c>
      <c r="C716" s="22" t="s">
        <v>36</v>
      </c>
      <c r="D716" s="22" t="s">
        <v>37</v>
      </c>
      <c r="E716" s="23">
        <v>43082</v>
      </c>
      <c r="F716" s="22">
        <v>21.7</v>
      </c>
      <c r="G716" s="22">
        <v>33.700000000000003</v>
      </c>
      <c r="H716" s="22">
        <v>17.510100000000001</v>
      </c>
      <c r="I716" s="24">
        <v>4.9973000000000001</v>
      </c>
      <c r="J716" s="71">
        <v>2.0872000000000002</v>
      </c>
      <c r="K716" s="25">
        <f t="shared" si="233"/>
        <v>997.86793262356048</v>
      </c>
      <c r="L716" s="25">
        <f t="shared" si="234"/>
        <v>0.76449949909038684</v>
      </c>
      <c r="M716" s="25">
        <f t="shared" si="235"/>
        <v>-4.2838755939999997E-3</v>
      </c>
      <c r="N716" s="25">
        <f t="shared" si="236"/>
        <v>1023.3421902947372</v>
      </c>
      <c r="O716" s="121">
        <f t="shared" si="237"/>
        <v>1.0233149181597616</v>
      </c>
      <c r="P716" s="26">
        <f t="shared" si="205"/>
        <v>11.259344967653647</v>
      </c>
      <c r="Q716" s="120">
        <f t="shared" si="238"/>
        <v>11.258968976488235</v>
      </c>
      <c r="R716" s="4">
        <f t="shared" si="239"/>
        <v>20.078496584013756</v>
      </c>
      <c r="S716" s="27">
        <f t="shared" si="206"/>
        <v>22.20515</v>
      </c>
      <c r="T716" s="28">
        <f t="shared" si="224"/>
        <v>27</v>
      </c>
      <c r="U716" s="29">
        <f t="shared" si="225"/>
        <v>0.26660000000000039</v>
      </c>
      <c r="V716" s="29">
        <f t="shared" si="226"/>
        <v>5.6355296256368064</v>
      </c>
      <c r="W716" s="29">
        <f t="shared" si="227"/>
        <v>2.0872331946802989</v>
      </c>
      <c r="X716" s="30">
        <f t="shared" si="228"/>
        <v>0.61612087144955474</v>
      </c>
      <c r="Y716" s="30">
        <f t="shared" si="229"/>
        <v>5.788855574969002</v>
      </c>
      <c r="Z716" s="30">
        <f t="shared" si="230"/>
        <v>2.1440205833218524</v>
      </c>
      <c r="AA716" s="31">
        <f t="shared" si="231"/>
        <v>1.1003161474801493</v>
      </c>
      <c r="AB716" s="32">
        <f t="shared" si="232"/>
        <v>5.6787388641553527E-2</v>
      </c>
    </row>
    <row r="717" spans="1:28" s="15" customFormat="1" x14ac:dyDescent="0.2">
      <c r="A717" s="21">
        <v>272</v>
      </c>
      <c r="B717" s="22" t="s">
        <v>31</v>
      </c>
      <c r="C717" s="22" t="s">
        <v>36</v>
      </c>
      <c r="D717" s="22" t="s">
        <v>37</v>
      </c>
      <c r="E717" s="23">
        <v>43082</v>
      </c>
      <c r="F717" s="22">
        <v>21.7</v>
      </c>
      <c r="G717" s="22">
        <v>33.700000000000003</v>
      </c>
      <c r="H717" s="22">
        <v>17.510100000000001</v>
      </c>
      <c r="I717" s="24">
        <v>2.3508</v>
      </c>
      <c r="J717" s="71">
        <v>1.4234</v>
      </c>
      <c r="K717" s="25">
        <f t="shared" si="233"/>
        <v>997.86793262356048</v>
      </c>
      <c r="L717" s="25">
        <f t="shared" si="234"/>
        <v>0.76449949909038684</v>
      </c>
      <c r="M717" s="25">
        <f t="shared" si="235"/>
        <v>-4.2838755939999997E-3</v>
      </c>
      <c r="N717" s="25">
        <f t="shared" si="236"/>
        <v>1023.3421902947372</v>
      </c>
      <c r="O717" s="121">
        <f t="shared" si="237"/>
        <v>1.0233149181597616</v>
      </c>
      <c r="P717" s="26">
        <f t="shared" si="205"/>
        <v>5.2965537690273132</v>
      </c>
      <c r="Q717" s="120">
        <f t="shared" si="238"/>
        <v>5.2963768975103642</v>
      </c>
      <c r="R717" s="4">
        <f t="shared" si="239"/>
        <v>20.078496584013756</v>
      </c>
      <c r="S717" s="27">
        <f t="shared" si="206"/>
        <v>7.6493999999999991</v>
      </c>
      <c r="T717" s="28">
        <f t="shared" si="224"/>
        <v>27</v>
      </c>
      <c r="U717" s="29">
        <f t="shared" si="225"/>
        <v>8.7000000000000188E-2</v>
      </c>
      <c r="V717" s="29">
        <f t="shared" si="226"/>
        <v>3.8430956798303821</v>
      </c>
      <c r="W717" s="29">
        <f t="shared" si="227"/>
        <v>1.423368770307549</v>
      </c>
      <c r="X717" s="30">
        <f t="shared" si="228"/>
        <v>0.2034109552816048</v>
      </c>
      <c r="Y717" s="30">
        <f t="shared" si="229"/>
        <v>3.9938199795345608</v>
      </c>
      <c r="Z717" s="30">
        <f t="shared" si="230"/>
        <v>1.4791925850128003</v>
      </c>
      <c r="AA717" s="31">
        <f t="shared" si="231"/>
        <v>1.0505988208598478</v>
      </c>
      <c r="AB717" s="32">
        <f t="shared" si="232"/>
        <v>5.5823814705251218E-2</v>
      </c>
    </row>
    <row r="718" spans="1:28" s="15" customFormat="1" x14ac:dyDescent="0.2">
      <c r="A718" s="21">
        <v>104</v>
      </c>
      <c r="B718" s="22" t="s">
        <v>32</v>
      </c>
      <c r="C718" s="22" t="s">
        <v>36</v>
      </c>
      <c r="D718" s="22" t="s">
        <v>37</v>
      </c>
      <c r="E718" s="23">
        <v>43082</v>
      </c>
      <c r="F718" s="22">
        <v>21.7</v>
      </c>
      <c r="G718" s="22">
        <v>33.700000000000003</v>
      </c>
      <c r="H718" s="22">
        <v>17.510100000000001</v>
      </c>
      <c r="I718" s="24">
        <v>3.6943999999999999</v>
      </c>
      <c r="J718" s="71">
        <v>3.1278000000000001</v>
      </c>
      <c r="K718" s="25">
        <f t="shared" si="233"/>
        <v>997.86793262356048</v>
      </c>
      <c r="L718" s="25">
        <f t="shared" si="234"/>
        <v>0.76449949909038684</v>
      </c>
      <c r="M718" s="25">
        <f t="shared" si="235"/>
        <v>-4.2838755939999997E-3</v>
      </c>
      <c r="N718" s="25">
        <f t="shared" si="236"/>
        <v>1023.3421902947372</v>
      </c>
      <c r="O718" s="121">
        <f t="shared" si="237"/>
        <v>1.0233149181597616</v>
      </c>
      <c r="P718" s="26">
        <f t="shared" si="205"/>
        <v>8.3237996615171461</v>
      </c>
      <c r="Q718" s="120">
        <f t="shared" si="238"/>
        <v>8.3235216990651235</v>
      </c>
      <c r="R718" s="4">
        <f t="shared" si="239"/>
        <v>20.078496584013756</v>
      </c>
      <c r="S718" s="27">
        <f t="shared" si="206"/>
        <v>15.039199999999997</v>
      </c>
      <c r="T718" s="28">
        <f t="shared" si="224"/>
        <v>27</v>
      </c>
      <c r="U718" s="29">
        <f t="shared" si="225"/>
        <v>0.28770000000000007</v>
      </c>
      <c r="V718" s="29">
        <f t="shared" si="226"/>
        <v>8.4451228461561065</v>
      </c>
      <c r="W718" s="29">
        <f t="shared" si="227"/>
        <v>3.1278232763541136</v>
      </c>
      <c r="X718" s="30">
        <f t="shared" si="228"/>
        <v>0.6593374194518109</v>
      </c>
      <c r="Y718" s="30">
        <f t="shared" si="229"/>
        <v>8.602526813076711</v>
      </c>
      <c r="Z718" s="30">
        <f t="shared" si="230"/>
        <v>3.1861210418802632</v>
      </c>
      <c r="AA718" s="31">
        <f t="shared" si="231"/>
        <v>1.8146820707774216</v>
      </c>
      <c r="AB718" s="32">
        <f t="shared" si="232"/>
        <v>5.8297765526149625E-2</v>
      </c>
    </row>
    <row r="719" spans="1:28" s="15" customFormat="1" x14ac:dyDescent="0.2">
      <c r="A719" s="21">
        <v>110</v>
      </c>
      <c r="B719" s="22" t="s">
        <v>32</v>
      </c>
      <c r="C719" s="22" t="s">
        <v>36</v>
      </c>
      <c r="D719" s="22" t="s">
        <v>37</v>
      </c>
      <c r="E719" s="23">
        <v>43082</v>
      </c>
      <c r="F719" s="22">
        <v>21.7</v>
      </c>
      <c r="G719" s="22">
        <v>33.700000000000003</v>
      </c>
      <c r="H719" s="22">
        <v>17.510100000000001</v>
      </c>
      <c r="I719" s="24">
        <v>4.8906000000000001</v>
      </c>
      <c r="J719" s="71">
        <v>2.5697000000000001</v>
      </c>
      <c r="K719" s="25">
        <f t="shared" si="233"/>
        <v>997.86793262356048</v>
      </c>
      <c r="L719" s="25">
        <f t="shared" si="234"/>
        <v>0.76449949909038684</v>
      </c>
      <c r="M719" s="25">
        <f t="shared" si="235"/>
        <v>-4.2838755939999997E-3</v>
      </c>
      <c r="N719" s="25">
        <f t="shared" si="236"/>
        <v>1023.3421902947372</v>
      </c>
      <c r="O719" s="121">
        <f t="shared" si="237"/>
        <v>1.0233149181597616</v>
      </c>
      <c r="P719" s="26">
        <f t="shared" si="205"/>
        <v>11.018940727754373</v>
      </c>
      <c r="Q719" s="120">
        <f t="shared" si="238"/>
        <v>11.018572764575545</v>
      </c>
      <c r="R719" s="4">
        <f t="shared" si="239"/>
        <v>20.078496584013756</v>
      </c>
      <c r="S719" s="27">
        <f t="shared" si="206"/>
        <v>21.618299999999998</v>
      </c>
      <c r="T719" s="28">
        <f t="shared" si="224"/>
        <v>27</v>
      </c>
      <c r="U719" s="29">
        <f t="shared" si="225"/>
        <v>0.31730000000000036</v>
      </c>
      <c r="V719" s="29">
        <f t="shared" si="226"/>
        <v>6.9380972164520234</v>
      </c>
      <c r="W719" s="29">
        <f t="shared" si="227"/>
        <v>2.5696656357229717</v>
      </c>
      <c r="X719" s="30">
        <f t="shared" si="228"/>
        <v>0.72983832025227535</v>
      </c>
      <c r="Y719" s="30">
        <f t="shared" si="229"/>
        <v>7.0933137930489245</v>
      </c>
      <c r="Z719" s="30">
        <f t="shared" si="230"/>
        <v>2.6271532566847871</v>
      </c>
      <c r="AA719" s="31">
        <f t="shared" si="231"/>
        <v>1.360179382646054</v>
      </c>
      <c r="AB719" s="32">
        <f t="shared" si="232"/>
        <v>5.7487620961815367E-2</v>
      </c>
    </row>
    <row r="720" spans="1:28" s="15" customFormat="1" x14ac:dyDescent="0.2">
      <c r="A720" s="21">
        <v>233</v>
      </c>
      <c r="B720" s="22" t="s">
        <v>33</v>
      </c>
      <c r="C720" s="22" t="s">
        <v>36</v>
      </c>
      <c r="D720" s="22" t="s">
        <v>37</v>
      </c>
      <c r="E720" s="23">
        <v>43082</v>
      </c>
      <c r="F720" s="22">
        <v>21.7</v>
      </c>
      <c r="G720" s="22">
        <v>33.700000000000003</v>
      </c>
      <c r="H720" s="22">
        <v>17.510100000000001</v>
      </c>
      <c r="I720" s="24">
        <v>4.7805999999999997</v>
      </c>
      <c r="J720" s="71">
        <v>2.6383000000000001</v>
      </c>
      <c r="K720" s="25">
        <f t="shared" si="233"/>
        <v>997.86793262356048</v>
      </c>
      <c r="L720" s="25">
        <f t="shared" si="234"/>
        <v>0.76449949909038684</v>
      </c>
      <c r="M720" s="25">
        <f t="shared" si="235"/>
        <v>-4.2838755939999997E-3</v>
      </c>
      <c r="N720" s="25">
        <f t="shared" si="236"/>
        <v>1023.3421902947372</v>
      </c>
      <c r="O720" s="121">
        <f t="shared" si="237"/>
        <v>1.0233149181597616</v>
      </c>
      <c r="P720" s="26">
        <f t="shared" si="205"/>
        <v>10.771101305177801</v>
      </c>
      <c r="Q720" s="120">
        <f t="shared" si="238"/>
        <v>10.770741618273799</v>
      </c>
      <c r="R720" s="4">
        <f t="shared" si="239"/>
        <v>20.078496584013756</v>
      </c>
      <c r="S720" s="27">
        <f t="shared" si="206"/>
        <v>21.013299999999997</v>
      </c>
      <c r="T720" s="28">
        <f t="shared" si="224"/>
        <v>27</v>
      </c>
      <c r="U720" s="29">
        <f t="shared" si="225"/>
        <v>0.31789999999999985</v>
      </c>
      <c r="V720" s="29">
        <f t="shared" si="226"/>
        <v>7.1234902637416777</v>
      </c>
      <c r="W720" s="29">
        <f t="shared" si="227"/>
        <v>2.6383297273117328</v>
      </c>
      <c r="X720" s="30">
        <f t="shared" si="228"/>
        <v>0.73082900422233976</v>
      </c>
      <c r="Y720" s="30">
        <f t="shared" si="229"/>
        <v>7.2789759312881577</v>
      </c>
      <c r="Z720" s="30">
        <f t="shared" si="230"/>
        <v>2.6959170115882065</v>
      </c>
      <c r="AA720" s="31">
        <f t="shared" si="231"/>
        <v>1.405032528004303</v>
      </c>
      <c r="AB720" s="32">
        <f t="shared" si="232"/>
        <v>5.7587284276473749E-2</v>
      </c>
    </row>
    <row r="721" spans="1:28" s="15" customFormat="1" ht="17" thickBot="1" x14ac:dyDescent="0.25">
      <c r="A721" s="37">
        <v>235</v>
      </c>
      <c r="B721" s="38" t="s">
        <v>33</v>
      </c>
      <c r="C721" s="38" t="s">
        <v>36</v>
      </c>
      <c r="D721" s="38" t="s">
        <v>37</v>
      </c>
      <c r="E721" s="39">
        <v>43082</v>
      </c>
      <c r="F721" s="38">
        <v>21.7</v>
      </c>
      <c r="G721" s="38">
        <v>33.700000000000003</v>
      </c>
      <c r="H721" s="38">
        <v>17.510100000000001</v>
      </c>
      <c r="I721" s="40">
        <v>2.948</v>
      </c>
      <c r="J721" s="77">
        <v>2.6522000000000001</v>
      </c>
      <c r="K721" s="41">
        <f t="shared" si="233"/>
        <v>997.86793262356048</v>
      </c>
      <c r="L721" s="41">
        <f t="shared" si="234"/>
        <v>0.76449949909038684</v>
      </c>
      <c r="M721" s="41">
        <f t="shared" si="235"/>
        <v>-4.2838755939999997E-3</v>
      </c>
      <c r="N721" s="41">
        <f t="shared" si="236"/>
        <v>1023.3421902947372</v>
      </c>
      <c r="O721" s="121">
        <f t="shared" si="237"/>
        <v>1.0233149181597616</v>
      </c>
      <c r="P721" s="42">
        <f t="shared" si="205"/>
        <v>6.6420965250521187</v>
      </c>
      <c r="Q721" s="120">
        <f t="shared" si="238"/>
        <v>6.6418747208867428</v>
      </c>
      <c r="R721" s="4">
        <f t="shared" si="239"/>
        <v>20.078496584013756</v>
      </c>
      <c r="S721" s="43">
        <f t="shared" si="206"/>
        <v>10.933999999999997</v>
      </c>
      <c r="T721" s="44">
        <f t="shared" si="224"/>
        <v>27</v>
      </c>
      <c r="U721" s="45">
        <f t="shared" si="225"/>
        <v>0.19700000000000006</v>
      </c>
      <c r="V721" s="45">
        <f t="shared" si="226"/>
        <v>7.1610323518720485</v>
      </c>
      <c r="W721" s="45">
        <f t="shared" si="227"/>
        <v>2.6522342043970557</v>
      </c>
      <c r="X721" s="46">
        <f t="shared" si="228"/>
        <v>0.45204702373104411</v>
      </c>
      <c r="Y721" s="46">
        <f t="shared" si="229"/>
        <v>7.302801433729547</v>
      </c>
      <c r="Z721" s="46">
        <f t="shared" si="230"/>
        <v>2.7047412717516841</v>
      </c>
      <c r="AA721" s="47">
        <f t="shared" si="231"/>
        <v>1.6996581250098006</v>
      </c>
      <c r="AB721" s="48">
        <f t="shared" si="232"/>
        <v>5.2507067354628401E-2</v>
      </c>
    </row>
    <row r="722" spans="1:28" s="15" customFormat="1" x14ac:dyDescent="0.2">
      <c r="A722" s="1">
        <v>176</v>
      </c>
      <c r="B722" s="49" t="s">
        <v>26</v>
      </c>
      <c r="C722" s="22" t="s">
        <v>27</v>
      </c>
      <c r="D722" s="22" t="s">
        <v>28</v>
      </c>
      <c r="E722" s="23">
        <v>43084</v>
      </c>
      <c r="F722" s="22">
        <v>21.8</v>
      </c>
      <c r="G722" s="22">
        <v>33.1</v>
      </c>
      <c r="H722" s="22">
        <v>17.513100000000001</v>
      </c>
      <c r="I722" s="24">
        <v>1.8601000000000001</v>
      </c>
      <c r="J722" s="22">
        <f t="shared" ref="J722:J753" si="240">I722-I602</f>
        <v>1.8900000000000139E-2</v>
      </c>
      <c r="K722" s="25">
        <f t="shared" si="233"/>
        <v>997.84549646855533</v>
      </c>
      <c r="L722" s="25">
        <f t="shared" si="234"/>
        <v>0.76432806888322813</v>
      </c>
      <c r="M722" s="25">
        <f t="shared" si="235"/>
        <v>-4.2808461040000001E-3</v>
      </c>
      <c r="N722" s="25">
        <f t="shared" si="236"/>
        <v>1022.8588746079952</v>
      </c>
      <c r="O722" s="121">
        <f t="shared" si="237"/>
        <v>1.0228316088759992</v>
      </c>
      <c r="P722" s="26">
        <f t="shared" si="205"/>
        <v>4.1884857996323381</v>
      </c>
      <c r="Q722" s="120">
        <f t="shared" si="238"/>
        <v>4.1883460461463704</v>
      </c>
      <c r="R722" s="4">
        <f t="shared" si="239"/>
        <v>20.080545524601</v>
      </c>
      <c r="S722" s="50">
        <f t="shared" si="206"/>
        <v>4.9505500000000007</v>
      </c>
      <c r="T722" s="17"/>
      <c r="U722" s="18"/>
      <c r="V722" s="18"/>
      <c r="W722" s="18"/>
      <c r="X722" s="9"/>
      <c r="Y722" s="9"/>
      <c r="Z722" s="9"/>
      <c r="AA722" s="19"/>
      <c r="AB722" s="20"/>
    </row>
    <row r="723" spans="1:28" s="15" customFormat="1" x14ac:dyDescent="0.2">
      <c r="A723" s="1">
        <v>182</v>
      </c>
      <c r="B723" s="49" t="s">
        <v>26</v>
      </c>
      <c r="C723" s="22" t="s">
        <v>27</v>
      </c>
      <c r="D723" s="22" t="s">
        <v>28</v>
      </c>
      <c r="E723" s="23">
        <v>43084</v>
      </c>
      <c r="F723" s="22">
        <v>21.8</v>
      </c>
      <c r="G723" s="22">
        <v>33.1</v>
      </c>
      <c r="H723" s="22">
        <v>17.513100000000001</v>
      </c>
      <c r="I723" s="24">
        <v>3.774</v>
      </c>
      <c r="J723" s="22">
        <f t="shared" si="240"/>
        <v>4.1599999999999859E-2</v>
      </c>
      <c r="K723" s="25">
        <f t="shared" si="233"/>
        <v>997.84549646855533</v>
      </c>
      <c r="L723" s="25">
        <f t="shared" si="234"/>
        <v>0.76432806888322813</v>
      </c>
      <c r="M723" s="25">
        <f t="shared" si="235"/>
        <v>-4.2808461040000001E-3</v>
      </c>
      <c r="N723" s="25">
        <f t="shared" si="236"/>
        <v>1022.8588746079952</v>
      </c>
      <c r="O723" s="121">
        <f t="shared" si="237"/>
        <v>1.0228316088759992</v>
      </c>
      <c r="P723" s="26">
        <f t="shared" si="205"/>
        <v>8.4981159119469076</v>
      </c>
      <c r="Q723" s="120">
        <f t="shared" si="238"/>
        <v>8.4978323628602777</v>
      </c>
      <c r="R723" s="4">
        <f t="shared" si="239"/>
        <v>20.080545524601</v>
      </c>
      <c r="S723" s="50">
        <f t="shared" si="206"/>
        <v>15.477</v>
      </c>
      <c r="T723" s="17"/>
      <c r="U723" s="18"/>
      <c r="V723" s="18"/>
      <c r="W723" s="18"/>
      <c r="X723" s="9"/>
      <c r="Y723" s="9"/>
      <c r="Z723" s="9"/>
      <c r="AA723" s="19"/>
      <c r="AB723" s="20"/>
    </row>
    <row r="724" spans="1:28" s="15" customFormat="1" x14ac:dyDescent="0.2">
      <c r="A724" s="1">
        <v>189</v>
      </c>
      <c r="B724" s="49" t="s">
        <v>26</v>
      </c>
      <c r="C724" s="22" t="s">
        <v>27</v>
      </c>
      <c r="D724" s="22" t="s">
        <v>28</v>
      </c>
      <c r="E724" s="23">
        <v>43084</v>
      </c>
      <c r="F724" s="22">
        <v>21.8</v>
      </c>
      <c r="G724" s="22">
        <v>33.1</v>
      </c>
      <c r="H724" s="22">
        <v>17.513100000000001</v>
      </c>
      <c r="I724" s="24">
        <v>3.5785999999999998</v>
      </c>
      <c r="J724" s="22">
        <f t="shared" si="240"/>
        <v>4.0899999999999714E-2</v>
      </c>
      <c r="K724" s="25">
        <f t="shared" si="233"/>
        <v>997.84549646855533</v>
      </c>
      <c r="L724" s="25">
        <f t="shared" si="234"/>
        <v>0.76432806888322813</v>
      </c>
      <c r="M724" s="25">
        <f t="shared" si="235"/>
        <v>-4.2808461040000001E-3</v>
      </c>
      <c r="N724" s="25">
        <f t="shared" si="236"/>
        <v>1022.8588746079952</v>
      </c>
      <c r="O724" s="121">
        <f t="shared" si="237"/>
        <v>1.0228316088759992</v>
      </c>
      <c r="P724" s="26">
        <f t="shared" si="205"/>
        <v>8.058123371089879</v>
      </c>
      <c r="Q724" s="120">
        <f t="shared" si="238"/>
        <v>8.057854502843611</v>
      </c>
      <c r="R724" s="4">
        <f t="shared" si="239"/>
        <v>20.080545524601</v>
      </c>
      <c r="S724" s="50">
        <f t="shared" si="206"/>
        <v>14.402299999999997</v>
      </c>
      <c r="T724" s="17"/>
      <c r="U724" s="18"/>
      <c r="V724" s="18"/>
      <c r="W724" s="18"/>
      <c r="X724" s="9"/>
      <c r="Y724" s="9"/>
      <c r="Z724" s="9"/>
      <c r="AA724" s="19"/>
      <c r="AB724" s="20"/>
    </row>
    <row r="725" spans="1:28" s="15" customFormat="1" x14ac:dyDescent="0.2">
      <c r="A725" s="1">
        <v>281</v>
      </c>
      <c r="B725" s="49" t="s">
        <v>26</v>
      </c>
      <c r="C725" s="22" t="s">
        <v>27</v>
      </c>
      <c r="D725" s="22" t="s">
        <v>28</v>
      </c>
      <c r="E725" s="23">
        <v>43084</v>
      </c>
      <c r="F725" s="22">
        <v>21.8</v>
      </c>
      <c r="G725" s="22">
        <v>33.1</v>
      </c>
      <c r="H725" s="22">
        <v>17.513100000000001</v>
      </c>
      <c r="I725" s="24">
        <v>3.4843999999999999</v>
      </c>
      <c r="J725" s="22">
        <f t="shared" si="240"/>
        <v>2.7600000000000069E-2</v>
      </c>
      <c r="K725" s="25">
        <f t="shared" si="233"/>
        <v>997.84549646855533</v>
      </c>
      <c r="L725" s="25">
        <f t="shared" si="234"/>
        <v>0.76432806888322813</v>
      </c>
      <c r="M725" s="25">
        <f t="shared" si="235"/>
        <v>-4.2808461040000001E-3</v>
      </c>
      <c r="N725" s="25">
        <f t="shared" si="236"/>
        <v>1022.8588746079952</v>
      </c>
      <c r="O725" s="121">
        <f t="shared" si="237"/>
        <v>1.0228316088759992</v>
      </c>
      <c r="P725" s="26">
        <f t="shared" si="205"/>
        <v>7.8460082362447814</v>
      </c>
      <c r="Q725" s="120">
        <f t="shared" si="238"/>
        <v>7.845746445455843</v>
      </c>
      <c r="R725" s="4">
        <f t="shared" si="239"/>
        <v>20.080545524601</v>
      </c>
      <c r="S725" s="50">
        <f t="shared" si="206"/>
        <v>13.8842</v>
      </c>
      <c r="T725" s="17"/>
      <c r="U725" s="18"/>
      <c r="V725" s="18"/>
      <c r="W725" s="18"/>
      <c r="X725" s="9"/>
      <c r="Y725" s="9"/>
      <c r="Z725" s="9"/>
      <c r="AA725" s="19"/>
      <c r="AB725" s="20"/>
    </row>
    <row r="726" spans="1:28" s="15" customFormat="1" x14ac:dyDescent="0.2">
      <c r="A726" s="1">
        <v>287</v>
      </c>
      <c r="B726" s="49" t="s">
        <v>26</v>
      </c>
      <c r="C726" s="22" t="s">
        <v>27</v>
      </c>
      <c r="D726" s="22" t="s">
        <v>28</v>
      </c>
      <c r="E726" s="23">
        <v>43084</v>
      </c>
      <c r="F726" s="22">
        <v>21.8</v>
      </c>
      <c r="G726" s="22">
        <v>33.1</v>
      </c>
      <c r="H726" s="22">
        <v>17.513100000000001</v>
      </c>
      <c r="I726" s="24">
        <v>2.3803999999999998</v>
      </c>
      <c r="J726" s="22">
        <f t="shared" si="240"/>
        <v>2.5599999999999845E-2</v>
      </c>
      <c r="K726" s="25">
        <f t="shared" si="233"/>
        <v>997.84549646855533</v>
      </c>
      <c r="L726" s="25">
        <f t="shared" si="234"/>
        <v>0.76432806888322813</v>
      </c>
      <c r="M726" s="25">
        <f t="shared" si="235"/>
        <v>-4.2808461040000001E-3</v>
      </c>
      <c r="N726" s="25">
        <f t="shared" si="236"/>
        <v>1022.8588746079952</v>
      </c>
      <c r="O726" s="121">
        <f t="shared" si="237"/>
        <v>1.0228316088759992</v>
      </c>
      <c r="P726" s="26">
        <f t="shared" si="205"/>
        <v>5.3600728979328087</v>
      </c>
      <c r="Q726" s="120">
        <f t="shared" si="238"/>
        <v>5.3598940531405947</v>
      </c>
      <c r="R726" s="4">
        <f t="shared" si="239"/>
        <v>20.080545524601</v>
      </c>
      <c r="S726" s="50">
        <f t="shared" si="206"/>
        <v>7.812199999999998</v>
      </c>
      <c r="T726" s="17"/>
      <c r="U726" s="18"/>
      <c r="V726" s="18"/>
      <c r="W726" s="18"/>
      <c r="X726" s="9"/>
      <c r="Y726" s="9"/>
      <c r="Z726" s="9"/>
      <c r="AA726" s="19"/>
      <c r="AB726" s="20"/>
    </row>
    <row r="727" spans="1:28" s="15" customFormat="1" x14ac:dyDescent="0.2">
      <c r="A727" s="1">
        <v>116</v>
      </c>
      <c r="B727" s="49" t="s">
        <v>29</v>
      </c>
      <c r="C727" s="22" t="s">
        <v>27</v>
      </c>
      <c r="D727" s="22" t="s">
        <v>28</v>
      </c>
      <c r="E727" s="23">
        <v>43084</v>
      </c>
      <c r="F727" s="22">
        <v>21.8</v>
      </c>
      <c r="G727" s="22">
        <v>33.1</v>
      </c>
      <c r="H727" s="22">
        <v>17.513100000000001</v>
      </c>
      <c r="I727" s="24">
        <v>4.7413999999999996</v>
      </c>
      <c r="J727" s="22">
        <f t="shared" si="240"/>
        <v>4.7399999999999665E-2</v>
      </c>
      <c r="K727" s="25">
        <f t="shared" si="233"/>
        <v>997.84549646855533</v>
      </c>
      <c r="L727" s="25">
        <f t="shared" si="234"/>
        <v>0.76432806888322813</v>
      </c>
      <c r="M727" s="25">
        <f t="shared" si="235"/>
        <v>-4.2808461040000001E-3</v>
      </c>
      <c r="N727" s="25">
        <f t="shared" si="236"/>
        <v>1022.8588746079952</v>
      </c>
      <c r="O727" s="121">
        <f t="shared" si="237"/>
        <v>1.0228316088759992</v>
      </c>
      <c r="P727" s="26">
        <f t="shared" si="205"/>
        <v>10.67646178720325</v>
      </c>
      <c r="Q727" s="120">
        <f t="shared" si="238"/>
        <v>10.676105555184344</v>
      </c>
      <c r="R727" s="4">
        <f t="shared" si="239"/>
        <v>20.080545524601</v>
      </c>
      <c r="S727" s="50">
        <f t="shared" si="206"/>
        <v>20.797699999999995</v>
      </c>
      <c r="T727" s="17"/>
      <c r="U727" s="18"/>
      <c r="V727" s="18"/>
      <c r="W727" s="18"/>
      <c r="X727" s="9"/>
      <c r="Y727" s="9"/>
      <c r="Z727" s="9"/>
      <c r="AA727" s="19"/>
      <c r="AB727" s="20"/>
    </row>
    <row r="728" spans="1:28" s="15" customFormat="1" x14ac:dyDescent="0.2">
      <c r="A728" s="1">
        <v>122</v>
      </c>
      <c r="B728" s="49" t="s">
        <v>29</v>
      </c>
      <c r="C728" s="22" t="s">
        <v>27</v>
      </c>
      <c r="D728" s="22" t="s">
        <v>28</v>
      </c>
      <c r="E728" s="23">
        <v>43084</v>
      </c>
      <c r="F728" s="22">
        <v>21.8</v>
      </c>
      <c r="G728" s="22">
        <v>33.1</v>
      </c>
      <c r="H728" s="22">
        <v>17.513100000000001</v>
      </c>
      <c r="I728" s="24">
        <v>6.0091999999999999</v>
      </c>
      <c r="J728" s="22">
        <f t="shared" si="240"/>
        <v>6.4199999999999591E-2</v>
      </c>
      <c r="K728" s="25">
        <f t="shared" si="233"/>
        <v>997.84549646855533</v>
      </c>
      <c r="L728" s="25">
        <f t="shared" si="234"/>
        <v>0.76432806888322813</v>
      </c>
      <c r="M728" s="25">
        <f t="shared" si="235"/>
        <v>-4.2808461040000001E-3</v>
      </c>
      <c r="N728" s="25">
        <f t="shared" si="236"/>
        <v>1022.8588746079952</v>
      </c>
      <c r="O728" s="121">
        <f t="shared" si="237"/>
        <v>1.0228316088759992</v>
      </c>
      <c r="P728" s="26">
        <f t="shared" ref="P728:P791" si="241">I728*(1/     (1-   (0.001*N728/1.84)))</f>
        <v>13.53123427081912</v>
      </c>
      <c r="Q728" s="120">
        <f t="shared" si="238"/>
        <v>13.530782786142019</v>
      </c>
      <c r="R728" s="4">
        <f t="shared" si="239"/>
        <v>20.080545524601</v>
      </c>
      <c r="S728" s="50">
        <f t="shared" ref="S728:S791" si="242">-5.28+5.5*I728</f>
        <v>27.770600000000002</v>
      </c>
      <c r="T728" s="17"/>
      <c r="U728" s="18"/>
      <c r="V728" s="18"/>
      <c r="W728" s="18"/>
      <c r="X728" s="9"/>
      <c r="Y728" s="9"/>
      <c r="Z728" s="9"/>
      <c r="AA728" s="19"/>
      <c r="AB728" s="20"/>
    </row>
    <row r="729" spans="1:28" s="15" customFormat="1" x14ac:dyDescent="0.2">
      <c r="A729" s="1">
        <v>129</v>
      </c>
      <c r="B729" s="49" t="s">
        <v>29</v>
      </c>
      <c r="C729" s="22" t="s">
        <v>27</v>
      </c>
      <c r="D729" s="22" t="s">
        <v>28</v>
      </c>
      <c r="E729" s="23">
        <v>43084</v>
      </c>
      <c r="F729" s="22">
        <v>21.8</v>
      </c>
      <c r="G729" s="22">
        <v>33.1</v>
      </c>
      <c r="H729" s="22">
        <v>17.513100000000001</v>
      </c>
      <c r="I729" s="24">
        <v>5.8181000000000003</v>
      </c>
      <c r="J729" s="22">
        <f t="shared" si="240"/>
        <v>4.8600000000000421E-2</v>
      </c>
      <c r="K729" s="25">
        <f t="shared" si="233"/>
        <v>997.84549646855533</v>
      </c>
      <c r="L729" s="25">
        <f t="shared" si="234"/>
        <v>0.76432806888322813</v>
      </c>
      <c r="M729" s="25">
        <f t="shared" si="235"/>
        <v>-4.2808461040000001E-3</v>
      </c>
      <c r="N729" s="25">
        <f t="shared" si="236"/>
        <v>1022.8588746079952</v>
      </c>
      <c r="O729" s="121">
        <f t="shared" si="237"/>
        <v>1.0228316088759992</v>
      </c>
      <c r="P729" s="26">
        <f t="shared" si="241"/>
        <v>13.100924267964576</v>
      </c>
      <c r="Q729" s="120">
        <f t="shared" si="238"/>
        <v>13.10048714105919</v>
      </c>
      <c r="R729" s="4">
        <f t="shared" si="239"/>
        <v>20.080545524601</v>
      </c>
      <c r="S729" s="50">
        <f t="shared" si="242"/>
        <v>26.719550000000002</v>
      </c>
      <c r="T729" s="17"/>
      <c r="U729" s="18"/>
      <c r="V729" s="18"/>
      <c r="W729" s="18"/>
      <c r="X729" s="9"/>
      <c r="Y729" s="9"/>
      <c r="Z729" s="9"/>
      <c r="AA729" s="19"/>
      <c r="AB729" s="20"/>
    </row>
    <row r="730" spans="1:28" s="15" customFormat="1" x14ac:dyDescent="0.2">
      <c r="A730" s="1">
        <v>220</v>
      </c>
      <c r="B730" s="49" t="s">
        <v>29</v>
      </c>
      <c r="C730" s="22" t="s">
        <v>27</v>
      </c>
      <c r="D730" s="22" t="s">
        <v>28</v>
      </c>
      <c r="E730" s="23">
        <v>43084</v>
      </c>
      <c r="F730" s="22">
        <v>21.8</v>
      </c>
      <c r="G730" s="22">
        <v>33.1</v>
      </c>
      <c r="H730" s="22">
        <v>17.513100000000001</v>
      </c>
      <c r="I730" s="24">
        <v>3.8037999999999998</v>
      </c>
      <c r="J730" s="22">
        <f t="shared" si="240"/>
        <v>3.5800000000000054E-2</v>
      </c>
      <c r="K730" s="25">
        <f t="shared" si="233"/>
        <v>997.84549646855533</v>
      </c>
      <c r="L730" s="25">
        <f t="shared" si="234"/>
        <v>0.76432806888322813</v>
      </c>
      <c r="M730" s="25">
        <f t="shared" si="235"/>
        <v>-4.2808461040000001E-3</v>
      </c>
      <c r="N730" s="25">
        <f t="shared" si="236"/>
        <v>1022.8588746079952</v>
      </c>
      <c r="O730" s="121">
        <f t="shared" si="237"/>
        <v>1.0228316088759992</v>
      </c>
      <c r="P730" s="26">
        <f t="shared" si="241"/>
        <v>8.56521815205714</v>
      </c>
      <c r="Q730" s="120">
        <f t="shared" si="238"/>
        <v>8.5649323640296569</v>
      </c>
      <c r="R730" s="4">
        <f t="shared" si="239"/>
        <v>20.080545524601</v>
      </c>
      <c r="S730" s="50">
        <f t="shared" si="242"/>
        <v>15.640899999999998</v>
      </c>
      <c r="T730" s="17"/>
      <c r="U730" s="18"/>
      <c r="V730" s="18"/>
      <c r="W730" s="18"/>
      <c r="X730" s="9"/>
      <c r="Y730" s="9"/>
      <c r="Z730" s="9"/>
      <c r="AA730" s="19"/>
      <c r="AB730" s="20"/>
    </row>
    <row r="731" spans="1:28" s="15" customFormat="1" x14ac:dyDescent="0.2">
      <c r="A731" s="1">
        <v>226</v>
      </c>
      <c r="B731" s="49" t="s">
        <v>29</v>
      </c>
      <c r="C731" s="22" t="s">
        <v>27</v>
      </c>
      <c r="D731" s="22" t="s">
        <v>28</v>
      </c>
      <c r="E731" s="23">
        <v>43084</v>
      </c>
      <c r="F731" s="22">
        <v>21.8</v>
      </c>
      <c r="G731" s="22">
        <v>33.1</v>
      </c>
      <c r="H731" s="22">
        <v>17.513100000000001</v>
      </c>
      <c r="I731" s="24">
        <v>3.7054999999999998</v>
      </c>
      <c r="J731" s="22">
        <f t="shared" si="240"/>
        <v>3.4999999999999698E-2</v>
      </c>
      <c r="K731" s="25">
        <f t="shared" si="233"/>
        <v>997.84549646855533</v>
      </c>
      <c r="L731" s="25">
        <f t="shared" si="234"/>
        <v>0.76432806888322813</v>
      </c>
      <c r="M731" s="25">
        <f t="shared" si="235"/>
        <v>-4.2808461040000001E-3</v>
      </c>
      <c r="N731" s="25">
        <f t="shared" si="236"/>
        <v>1022.8588746079952</v>
      </c>
      <c r="O731" s="121">
        <f t="shared" si="237"/>
        <v>1.0228316088759992</v>
      </c>
      <c r="P731" s="26">
        <f t="shared" si="241"/>
        <v>8.3438708298143265</v>
      </c>
      <c r="Q731" s="120">
        <f t="shared" si="238"/>
        <v>8.3435924272863691</v>
      </c>
      <c r="R731" s="4">
        <f t="shared" si="239"/>
        <v>20.080545524601</v>
      </c>
      <c r="S731" s="50">
        <f t="shared" si="242"/>
        <v>15.100249999999999</v>
      </c>
      <c r="T731" s="17"/>
      <c r="U731" s="18"/>
      <c r="V731" s="18"/>
      <c r="W731" s="18"/>
      <c r="X731" s="9"/>
      <c r="Y731" s="9"/>
      <c r="Z731" s="9"/>
      <c r="AA731" s="19"/>
      <c r="AB731" s="20"/>
    </row>
    <row r="732" spans="1:28" s="15" customFormat="1" x14ac:dyDescent="0.2">
      <c r="A732" s="1">
        <v>149</v>
      </c>
      <c r="B732" s="49" t="s">
        <v>30</v>
      </c>
      <c r="C732" s="22" t="s">
        <v>27</v>
      </c>
      <c r="D732" s="22" t="s">
        <v>28</v>
      </c>
      <c r="E732" s="23">
        <v>43084</v>
      </c>
      <c r="F732" s="22">
        <v>21.8</v>
      </c>
      <c r="G732" s="22">
        <v>33.1</v>
      </c>
      <c r="H732" s="22">
        <v>17.513100000000001</v>
      </c>
      <c r="I732" s="24">
        <v>2.194</v>
      </c>
      <c r="J732" s="22">
        <f t="shared" si="240"/>
        <v>4.4499999999999762E-2</v>
      </c>
      <c r="K732" s="25">
        <f t="shared" si="233"/>
        <v>997.84549646855533</v>
      </c>
      <c r="L732" s="25">
        <f t="shared" si="234"/>
        <v>0.76432806888322813</v>
      </c>
      <c r="M732" s="25">
        <f t="shared" si="235"/>
        <v>-4.2808461040000001E-3</v>
      </c>
      <c r="N732" s="25">
        <f t="shared" si="236"/>
        <v>1022.8588746079952</v>
      </c>
      <c r="O732" s="121">
        <f t="shared" si="237"/>
        <v>1.0228316088759992</v>
      </c>
      <c r="P732" s="26">
        <f t="shared" si="241"/>
        <v>4.9403461342902801</v>
      </c>
      <c r="Q732" s="120">
        <f t="shared" si="238"/>
        <v>4.9401812941482373</v>
      </c>
      <c r="R732" s="4">
        <f t="shared" si="239"/>
        <v>20.080545524601</v>
      </c>
      <c r="S732" s="50">
        <f t="shared" si="242"/>
        <v>6.7869999999999999</v>
      </c>
      <c r="T732" s="17"/>
      <c r="U732" s="18"/>
      <c r="V732" s="18"/>
      <c r="W732" s="18"/>
      <c r="X732" s="9"/>
      <c r="Y732" s="9"/>
      <c r="Z732" s="9"/>
      <c r="AA732" s="19"/>
      <c r="AB732" s="20"/>
    </row>
    <row r="733" spans="1:28" s="15" customFormat="1" x14ac:dyDescent="0.2">
      <c r="A733" s="1">
        <v>157</v>
      </c>
      <c r="B733" s="49" t="s">
        <v>30</v>
      </c>
      <c r="C733" s="22" t="s">
        <v>27</v>
      </c>
      <c r="D733" s="22" t="s">
        <v>28</v>
      </c>
      <c r="E733" s="23">
        <v>43084</v>
      </c>
      <c r="F733" s="22">
        <v>21.8</v>
      </c>
      <c r="G733" s="22">
        <v>33.1</v>
      </c>
      <c r="H733" s="22">
        <v>17.513100000000001</v>
      </c>
      <c r="I733" s="24">
        <v>2.0889000000000002</v>
      </c>
      <c r="J733" s="22">
        <f t="shared" si="240"/>
        <v>2.8200000000000003E-2</v>
      </c>
      <c r="K733" s="25">
        <f t="shared" si="233"/>
        <v>997.84549646855533</v>
      </c>
      <c r="L733" s="25">
        <f t="shared" si="234"/>
        <v>0.76432806888322813</v>
      </c>
      <c r="M733" s="25">
        <f t="shared" si="235"/>
        <v>-4.2808461040000001E-3</v>
      </c>
      <c r="N733" s="25">
        <f t="shared" si="236"/>
        <v>1022.8588746079952</v>
      </c>
      <c r="O733" s="121">
        <f t="shared" si="237"/>
        <v>1.0228316088759992</v>
      </c>
      <c r="P733" s="26">
        <f t="shared" si="241"/>
        <v>4.7036868914853995</v>
      </c>
      <c r="Q733" s="120">
        <f t="shared" si="238"/>
        <v>4.7035299477421395</v>
      </c>
      <c r="R733" s="4">
        <f t="shared" si="239"/>
        <v>20.080545524601</v>
      </c>
      <c r="S733" s="50">
        <f t="shared" si="242"/>
        <v>6.2089500000000006</v>
      </c>
      <c r="T733" s="17"/>
      <c r="U733" s="18"/>
      <c r="V733" s="18"/>
      <c r="W733" s="18"/>
      <c r="X733" s="9"/>
      <c r="Y733" s="9"/>
      <c r="Z733" s="9"/>
      <c r="AA733" s="19"/>
      <c r="AB733" s="20"/>
    </row>
    <row r="734" spans="1:28" s="15" customFormat="1" x14ac:dyDescent="0.2">
      <c r="A734" s="1">
        <v>248</v>
      </c>
      <c r="B734" s="49" t="s">
        <v>30</v>
      </c>
      <c r="C734" s="22" t="s">
        <v>27</v>
      </c>
      <c r="D734" s="22" t="s">
        <v>28</v>
      </c>
      <c r="E734" s="23">
        <v>43084</v>
      </c>
      <c r="F734" s="22">
        <v>21.8</v>
      </c>
      <c r="G734" s="22">
        <v>33.1</v>
      </c>
      <c r="H734" s="22">
        <v>17.513100000000001</v>
      </c>
      <c r="I734" s="24">
        <v>3.5084</v>
      </c>
      <c r="J734" s="22">
        <f t="shared" si="240"/>
        <v>2.1700000000000053E-2</v>
      </c>
      <c r="K734" s="25">
        <f t="shared" si="233"/>
        <v>997.84549646855533</v>
      </c>
      <c r="L734" s="25">
        <f t="shared" si="234"/>
        <v>0.76432806888322813</v>
      </c>
      <c r="M734" s="25">
        <f t="shared" si="235"/>
        <v>-4.2808461040000001E-3</v>
      </c>
      <c r="N734" s="25">
        <f t="shared" si="236"/>
        <v>1022.8588746079952</v>
      </c>
      <c r="O734" s="121">
        <f t="shared" si="237"/>
        <v>1.0228316088759992</v>
      </c>
      <c r="P734" s="26">
        <f t="shared" si="241"/>
        <v>7.9000503088167813</v>
      </c>
      <c r="Q734" s="120">
        <f t="shared" si="238"/>
        <v>7.8997867148540006</v>
      </c>
      <c r="R734" s="4">
        <f t="shared" si="239"/>
        <v>20.080545524601</v>
      </c>
      <c r="S734" s="50">
        <f t="shared" si="242"/>
        <v>14.016199999999998</v>
      </c>
      <c r="T734" s="17"/>
      <c r="U734" s="18"/>
      <c r="V734" s="18"/>
      <c r="W734" s="18"/>
      <c r="X734" s="9"/>
      <c r="Y734" s="9"/>
      <c r="Z734" s="9"/>
      <c r="AA734" s="19"/>
      <c r="AB734" s="20"/>
    </row>
    <row r="735" spans="1:28" s="15" customFormat="1" x14ac:dyDescent="0.2">
      <c r="A735" s="1">
        <v>162</v>
      </c>
      <c r="B735" s="49" t="s">
        <v>31</v>
      </c>
      <c r="C735" s="22" t="s">
        <v>27</v>
      </c>
      <c r="D735" s="22" t="s">
        <v>28</v>
      </c>
      <c r="E735" s="23">
        <v>43084</v>
      </c>
      <c r="F735" s="22">
        <v>21.8</v>
      </c>
      <c r="G735" s="22">
        <v>33.1</v>
      </c>
      <c r="H735" s="22">
        <v>17.513100000000001</v>
      </c>
      <c r="I735" s="24">
        <v>6.5860000000000003</v>
      </c>
      <c r="J735" s="22">
        <f t="shared" si="240"/>
        <v>2.6000000000000689E-2</v>
      </c>
      <c r="K735" s="25">
        <f t="shared" si="233"/>
        <v>997.84549646855533</v>
      </c>
      <c r="L735" s="25">
        <f t="shared" si="234"/>
        <v>0.76432806888322813</v>
      </c>
      <c r="M735" s="25">
        <f t="shared" si="235"/>
        <v>-4.2808461040000001E-3</v>
      </c>
      <c r="N735" s="25">
        <f t="shared" si="236"/>
        <v>1022.8588746079952</v>
      </c>
      <c r="O735" s="121">
        <f t="shared" si="237"/>
        <v>1.0228316088759992</v>
      </c>
      <c r="P735" s="26">
        <f t="shared" si="241"/>
        <v>14.830045414966174</v>
      </c>
      <c r="Q735" s="120">
        <f t="shared" si="238"/>
        <v>14.829550594011074</v>
      </c>
      <c r="R735" s="4">
        <f t="shared" si="239"/>
        <v>20.080545524601</v>
      </c>
      <c r="S735" s="50">
        <f t="shared" si="242"/>
        <v>30.942999999999998</v>
      </c>
      <c r="T735" s="17"/>
      <c r="U735" s="18"/>
      <c r="V735" s="18"/>
      <c r="W735" s="18"/>
      <c r="X735" s="9"/>
      <c r="Y735" s="9"/>
      <c r="Z735" s="9"/>
      <c r="AA735" s="19"/>
      <c r="AB735" s="20"/>
    </row>
    <row r="736" spans="1:28" s="15" customFormat="1" x14ac:dyDescent="0.2">
      <c r="A736" s="1">
        <v>169</v>
      </c>
      <c r="B736" s="49" t="s">
        <v>31</v>
      </c>
      <c r="C736" s="22" t="s">
        <v>27</v>
      </c>
      <c r="D736" s="22" t="s">
        <v>28</v>
      </c>
      <c r="E736" s="23">
        <v>43084</v>
      </c>
      <c r="F736" s="22">
        <v>21.8</v>
      </c>
      <c r="G736" s="22">
        <v>33.1</v>
      </c>
      <c r="H736" s="22">
        <v>17.513100000000001</v>
      </c>
      <c r="I736" s="24">
        <v>4.1558000000000002</v>
      </c>
      <c r="J736" s="22">
        <f t="shared" si="240"/>
        <v>1.0699999999999932E-2</v>
      </c>
      <c r="K736" s="25">
        <f t="shared" si="233"/>
        <v>997.84549646855533</v>
      </c>
      <c r="L736" s="25">
        <f t="shared" si="234"/>
        <v>0.76432806888322813</v>
      </c>
      <c r="M736" s="25">
        <f t="shared" si="235"/>
        <v>-4.2808461040000001E-3</v>
      </c>
      <c r="N736" s="25">
        <f t="shared" si="236"/>
        <v>1022.8588746079952</v>
      </c>
      <c r="O736" s="121">
        <f t="shared" si="237"/>
        <v>1.0228316088759992</v>
      </c>
      <c r="P736" s="26">
        <f t="shared" si="241"/>
        <v>9.3578352164464658</v>
      </c>
      <c r="Q736" s="120">
        <f t="shared" si="238"/>
        <v>9.3575229818693018</v>
      </c>
      <c r="R736" s="4">
        <f t="shared" si="239"/>
        <v>20.080545524601</v>
      </c>
      <c r="S736" s="50">
        <f t="shared" si="242"/>
        <v>17.576899999999998</v>
      </c>
      <c r="T736" s="17"/>
      <c r="U736" s="18"/>
      <c r="V736" s="18"/>
      <c r="W736" s="18"/>
      <c r="X736" s="9"/>
      <c r="Y736" s="9"/>
      <c r="Z736" s="9"/>
      <c r="AA736" s="19"/>
      <c r="AB736" s="20"/>
    </row>
    <row r="737" spans="1:28" s="15" customFormat="1" x14ac:dyDescent="0.2">
      <c r="A737" s="1">
        <v>261</v>
      </c>
      <c r="B737" s="49" t="s">
        <v>31</v>
      </c>
      <c r="C737" s="22" t="s">
        <v>27</v>
      </c>
      <c r="D737" s="22" t="s">
        <v>28</v>
      </c>
      <c r="E737" s="23">
        <v>43084</v>
      </c>
      <c r="F737" s="22">
        <v>21.8</v>
      </c>
      <c r="G737" s="22">
        <v>33.1</v>
      </c>
      <c r="H737" s="22">
        <v>17.513100000000001</v>
      </c>
      <c r="I737" s="24">
        <v>4.4634999999999998</v>
      </c>
      <c r="J737" s="22">
        <f t="shared" si="240"/>
        <v>1.1499999999999844E-2</v>
      </c>
      <c r="K737" s="25">
        <f t="shared" si="233"/>
        <v>997.84549646855533</v>
      </c>
      <c r="L737" s="25">
        <f t="shared" si="234"/>
        <v>0.76432806888322813</v>
      </c>
      <c r="M737" s="25">
        <f t="shared" si="235"/>
        <v>-4.2808461040000001E-3</v>
      </c>
      <c r="N737" s="25">
        <f t="shared" si="236"/>
        <v>1022.8588746079952</v>
      </c>
      <c r="O737" s="121">
        <f t="shared" si="237"/>
        <v>1.0228316088759992</v>
      </c>
      <c r="P737" s="26">
        <f t="shared" si="241"/>
        <v>10.050699621879975</v>
      </c>
      <c r="Q737" s="120">
        <f t="shared" si="238"/>
        <v>10.050364269111512</v>
      </c>
      <c r="R737" s="4">
        <f t="shared" si="239"/>
        <v>20.080545524601</v>
      </c>
      <c r="S737" s="50">
        <f t="shared" si="242"/>
        <v>19.26925</v>
      </c>
      <c r="T737" s="17"/>
      <c r="U737" s="18"/>
      <c r="V737" s="18"/>
      <c r="W737" s="18"/>
      <c r="X737" s="9"/>
      <c r="Y737" s="9"/>
      <c r="Z737" s="9"/>
      <c r="AA737" s="19"/>
      <c r="AB737" s="20"/>
    </row>
    <row r="738" spans="1:28" s="15" customFormat="1" x14ac:dyDescent="0.2">
      <c r="A738" s="1">
        <v>267</v>
      </c>
      <c r="B738" s="49" t="s">
        <v>31</v>
      </c>
      <c r="C738" s="22" t="s">
        <v>27</v>
      </c>
      <c r="D738" s="22" t="s">
        <v>28</v>
      </c>
      <c r="E738" s="23">
        <v>43084</v>
      </c>
      <c r="F738" s="22">
        <v>21.8</v>
      </c>
      <c r="G738" s="22">
        <v>33.1</v>
      </c>
      <c r="H738" s="22">
        <v>17.513100000000001</v>
      </c>
      <c r="I738" s="24">
        <v>5.4053000000000004</v>
      </c>
      <c r="J738" s="22">
        <f t="shared" si="240"/>
        <v>6.5000000000008384E-3</v>
      </c>
      <c r="K738" s="25">
        <f t="shared" si="233"/>
        <v>997.84549646855533</v>
      </c>
      <c r="L738" s="25">
        <f t="shared" si="234"/>
        <v>0.76432806888322813</v>
      </c>
      <c r="M738" s="25">
        <f t="shared" si="235"/>
        <v>-4.2808461040000001E-3</v>
      </c>
      <c r="N738" s="25">
        <f t="shared" si="236"/>
        <v>1022.8588746079952</v>
      </c>
      <c r="O738" s="121">
        <f t="shared" si="237"/>
        <v>1.0228316088759992</v>
      </c>
      <c r="P738" s="26">
        <f t="shared" si="241"/>
        <v>12.171400619726185</v>
      </c>
      <c r="Q738" s="120">
        <f t="shared" si="238"/>
        <v>12.17099450741088</v>
      </c>
      <c r="R738" s="4">
        <f t="shared" si="239"/>
        <v>20.080545524601</v>
      </c>
      <c r="S738" s="50">
        <f t="shared" si="242"/>
        <v>24.449150000000003</v>
      </c>
      <c r="T738" s="17"/>
      <c r="U738" s="18"/>
      <c r="V738" s="18"/>
      <c r="W738" s="18"/>
      <c r="X738" s="9"/>
      <c r="Y738" s="9"/>
      <c r="Z738" s="9"/>
      <c r="AA738" s="19"/>
      <c r="AB738" s="20"/>
    </row>
    <row r="739" spans="1:28" s="15" customFormat="1" x14ac:dyDescent="0.2">
      <c r="A739" s="1">
        <v>273</v>
      </c>
      <c r="B739" s="49" t="s">
        <v>31</v>
      </c>
      <c r="C739" s="22" t="s">
        <v>27</v>
      </c>
      <c r="D739" s="22" t="s">
        <v>28</v>
      </c>
      <c r="E739" s="23">
        <v>43084</v>
      </c>
      <c r="F739" s="22">
        <v>21.8</v>
      </c>
      <c r="G739" s="22">
        <v>33.1</v>
      </c>
      <c r="H739" s="22">
        <v>17.513100000000001</v>
      </c>
      <c r="I739" s="24">
        <v>5.2762000000000002</v>
      </c>
      <c r="J739" s="22">
        <f t="shared" si="240"/>
        <v>3.5000000000000142E-2</v>
      </c>
      <c r="K739" s="25">
        <f t="shared" si="233"/>
        <v>997.84549646855533</v>
      </c>
      <c r="L739" s="25">
        <f t="shared" si="234"/>
        <v>0.76432806888322813</v>
      </c>
      <c r="M739" s="25">
        <f t="shared" si="235"/>
        <v>-4.2808461040000001E-3</v>
      </c>
      <c r="N739" s="25">
        <f t="shared" si="236"/>
        <v>1022.8588746079952</v>
      </c>
      <c r="O739" s="121">
        <f t="shared" si="237"/>
        <v>1.0228316088759992</v>
      </c>
      <c r="P739" s="26">
        <f t="shared" si="241"/>
        <v>11.880699304349305</v>
      </c>
      <c r="Q739" s="120">
        <f t="shared" si="238"/>
        <v>11.880302891606624</v>
      </c>
      <c r="R739" s="4">
        <f t="shared" si="239"/>
        <v>20.080545524601</v>
      </c>
      <c r="S739" s="50">
        <f t="shared" si="242"/>
        <v>23.739100000000001</v>
      </c>
      <c r="T739" s="17"/>
      <c r="U739" s="18"/>
      <c r="V739" s="18"/>
      <c r="W739" s="18"/>
      <c r="X739" s="9"/>
      <c r="Y739" s="9"/>
      <c r="Z739" s="9"/>
      <c r="AA739" s="19"/>
      <c r="AB739" s="20"/>
    </row>
    <row r="740" spans="1:28" s="15" customFormat="1" x14ac:dyDescent="0.2">
      <c r="A740" s="1">
        <v>105</v>
      </c>
      <c r="B740" s="49" t="s">
        <v>32</v>
      </c>
      <c r="C740" s="22" t="s">
        <v>27</v>
      </c>
      <c r="D740" s="22" t="s">
        <v>28</v>
      </c>
      <c r="E740" s="23">
        <v>43084</v>
      </c>
      <c r="F740" s="22">
        <v>22.5</v>
      </c>
      <c r="G740" s="22">
        <v>34</v>
      </c>
      <c r="H740" s="22">
        <v>17.5122</v>
      </c>
      <c r="I740" s="24">
        <v>3.956</v>
      </c>
      <c r="J740" s="22">
        <f t="shared" si="240"/>
        <v>5.9000000000000163E-3</v>
      </c>
      <c r="K740" s="25">
        <f t="shared" si="233"/>
        <v>997.68561710602216</v>
      </c>
      <c r="L740" s="25">
        <f t="shared" si="234"/>
        <v>0.76314911232421867</v>
      </c>
      <c r="M740" s="25">
        <f t="shared" si="235"/>
        <v>-4.2605662500000002E-3</v>
      </c>
      <c r="N740" s="25">
        <f t="shared" si="236"/>
        <v>1023.3465294321949</v>
      </c>
      <c r="O740" s="121">
        <f t="shared" si="237"/>
        <v>1.0233193069760058</v>
      </c>
      <c r="P740" s="26">
        <f t="shared" si="241"/>
        <v>8.9132542287967116</v>
      </c>
      <c r="Q740" s="120">
        <f t="shared" si="238"/>
        <v>8.912957122871692</v>
      </c>
      <c r="R740" s="4">
        <f t="shared" si="239"/>
        <v>20.080917103167796</v>
      </c>
      <c r="S740" s="50">
        <f t="shared" si="242"/>
        <v>16.477999999999998</v>
      </c>
      <c r="T740" s="17"/>
      <c r="U740" s="18"/>
      <c r="V740" s="18"/>
      <c r="W740" s="18"/>
      <c r="X740" s="9"/>
      <c r="Y740" s="9"/>
      <c r="Z740" s="9"/>
      <c r="AA740" s="19"/>
      <c r="AB740" s="20"/>
    </row>
    <row r="741" spans="1:28" s="15" customFormat="1" x14ac:dyDescent="0.2">
      <c r="A741" s="1">
        <v>204</v>
      </c>
      <c r="B741" s="49" t="s">
        <v>32</v>
      </c>
      <c r="C741" s="22" t="s">
        <v>27</v>
      </c>
      <c r="D741" s="22" t="s">
        <v>28</v>
      </c>
      <c r="E741" s="23">
        <v>43084</v>
      </c>
      <c r="F741" s="22">
        <v>22.5</v>
      </c>
      <c r="G741" s="22">
        <v>34</v>
      </c>
      <c r="H741" s="22">
        <v>17.5122</v>
      </c>
      <c r="I741" s="24">
        <v>4.4882999999999997</v>
      </c>
      <c r="J741" s="22">
        <f t="shared" si="240"/>
        <v>-6.0999999999999943E-3</v>
      </c>
      <c r="K741" s="25">
        <f t="shared" si="233"/>
        <v>997.68561710602216</v>
      </c>
      <c r="L741" s="25">
        <f t="shared" si="234"/>
        <v>0.76314911232421867</v>
      </c>
      <c r="M741" s="25">
        <f t="shared" si="235"/>
        <v>-4.2605662500000002E-3</v>
      </c>
      <c r="N741" s="25">
        <f t="shared" si="236"/>
        <v>1023.3465294321949</v>
      </c>
      <c r="O741" s="121">
        <f t="shared" si="237"/>
        <v>1.0233193069760058</v>
      </c>
      <c r="P741" s="26">
        <f t="shared" si="241"/>
        <v>10.112578097853458</v>
      </c>
      <c r="Q741" s="120">
        <f t="shared" si="238"/>
        <v>10.112241014809154</v>
      </c>
      <c r="R741" s="4">
        <f t="shared" si="239"/>
        <v>20.080917103167796</v>
      </c>
      <c r="S741" s="50">
        <f t="shared" si="242"/>
        <v>19.405649999999998</v>
      </c>
      <c r="T741" s="17"/>
      <c r="U741" s="18"/>
      <c r="V741" s="18"/>
      <c r="W741" s="18"/>
      <c r="X741" s="9"/>
      <c r="Y741" s="9"/>
      <c r="Z741" s="9"/>
      <c r="AA741" s="19"/>
      <c r="AB741" s="20"/>
    </row>
    <row r="742" spans="1:28" s="15" customFormat="1" x14ac:dyDescent="0.2">
      <c r="A742" s="1">
        <v>143</v>
      </c>
      <c r="B742" s="49" t="s">
        <v>33</v>
      </c>
      <c r="C742" s="22" t="s">
        <v>27</v>
      </c>
      <c r="D742" s="22" t="s">
        <v>28</v>
      </c>
      <c r="E742" s="23">
        <v>43084</v>
      </c>
      <c r="F742" s="22">
        <v>22.5</v>
      </c>
      <c r="G742" s="22">
        <v>34</v>
      </c>
      <c r="H742" s="22">
        <v>17.5122</v>
      </c>
      <c r="I742" s="24">
        <v>4.8852000000000002</v>
      </c>
      <c r="J742" s="22">
        <f t="shared" si="240"/>
        <v>-2.1300000000000097E-2</v>
      </c>
      <c r="K742" s="25">
        <f t="shared" si="233"/>
        <v>997.68561710602216</v>
      </c>
      <c r="L742" s="25">
        <f t="shared" si="234"/>
        <v>0.76314911232421867</v>
      </c>
      <c r="M742" s="25">
        <f t="shared" si="235"/>
        <v>-4.2605662500000002E-3</v>
      </c>
      <c r="N742" s="25">
        <f t="shared" si="236"/>
        <v>1023.3465294321949</v>
      </c>
      <c r="O742" s="121">
        <f t="shared" si="237"/>
        <v>1.0233193069760058</v>
      </c>
      <c r="P742" s="26">
        <f t="shared" si="241"/>
        <v>11.006832547653614</v>
      </c>
      <c r="Q742" s="120">
        <f t="shared" si="238"/>
        <v>11.006465656383416</v>
      </c>
      <c r="R742" s="4">
        <f t="shared" si="239"/>
        <v>20.080917103167796</v>
      </c>
      <c r="S742" s="50">
        <f t="shared" si="242"/>
        <v>21.5886</v>
      </c>
      <c r="T742" s="17"/>
      <c r="U742" s="18"/>
      <c r="V742" s="18"/>
      <c r="W742" s="18"/>
      <c r="X742" s="9"/>
      <c r="Y742" s="9"/>
      <c r="Z742" s="9"/>
      <c r="AA742" s="19"/>
      <c r="AB742" s="20"/>
    </row>
    <row r="743" spans="1:28" s="15" customFormat="1" x14ac:dyDescent="0.2">
      <c r="A743" s="1">
        <v>177</v>
      </c>
      <c r="B743" s="49" t="s">
        <v>26</v>
      </c>
      <c r="C743" s="22" t="s">
        <v>34</v>
      </c>
      <c r="D743" s="22" t="s">
        <v>28</v>
      </c>
      <c r="E743" s="23">
        <v>43084</v>
      </c>
      <c r="F743" s="22">
        <v>22.1</v>
      </c>
      <c r="G743" s="22">
        <v>34.1</v>
      </c>
      <c r="H743" s="22">
        <v>17.515999999999998</v>
      </c>
      <c r="I743" s="24">
        <v>5.3579999999999997</v>
      </c>
      <c r="J743" s="22">
        <f t="shared" si="240"/>
        <v>2.4199999999999555E-2</v>
      </c>
      <c r="K743" s="25">
        <f t="shared" si="233"/>
        <v>997.77758073309008</v>
      </c>
      <c r="L743" s="25">
        <f t="shared" si="234"/>
        <v>0.76381830691020669</v>
      </c>
      <c r="M743" s="25">
        <f t="shared" si="235"/>
        <v>-4.2719561860000005E-3</v>
      </c>
      <c r="N743" s="25">
        <f t="shared" si="236"/>
        <v>1023.5349204258482</v>
      </c>
      <c r="O743" s="121">
        <f t="shared" si="237"/>
        <v>1.0235076716066145</v>
      </c>
      <c r="P743" s="26">
        <f t="shared" si="241"/>
        <v>12.074882620995945</v>
      </c>
      <c r="Q743" s="120">
        <f t="shared" si="238"/>
        <v>12.07447964563125</v>
      </c>
      <c r="R743" s="4">
        <f t="shared" si="239"/>
        <v>20.085816871680446</v>
      </c>
      <c r="S743" s="50">
        <f t="shared" si="242"/>
        <v>24.188999999999997</v>
      </c>
      <c r="T743" s="17"/>
      <c r="U743" s="18"/>
      <c r="V743" s="18"/>
      <c r="W743" s="18"/>
      <c r="X743" s="9"/>
      <c r="Y743" s="9"/>
      <c r="Z743" s="9"/>
      <c r="AA743" s="19"/>
      <c r="AB743" s="20"/>
    </row>
    <row r="744" spans="1:28" s="15" customFormat="1" x14ac:dyDescent="0.2">
      <c r="A744" s="1">
        <v>183</v>
      </c>
      <c r="B744" s="49" t="s">
        <v>26</v>
      </c>
      <c r="C744" s="22" t="s">
        <v>34</v>
      </c>
      <c r="D744" s="22" t="s">
        <v>28</v>
      </c>
      <c r="E744" s="23">
        <v>43084</v>
      </c>
      <c r="F744" s="22">
        <v>22.1</v>
      </c>
      <c r="G744" s="22">
        <v>34.1</v>
      </c>
      <c r="H744" s="22">
        <v>17.515999999999998</v>
      </c>
      <c r="I744" s="24">
        <v>4.0781000000000001</v>
      </c>
      <c r="J744" s="22">
        <f t="shared" si="240"/>
        <v>1.3600000000000279E-2</v>
      </c>
      <c r="K744" s="25">
        <f t="shared" si="233"/>
        <v>997.77758073309008</v>
      </c>
      <c r="L744" s="25">
        <f t="shared" si="234"/>
        <v>0.76381830691020669</v>
      </c>
      <c r="M744" s="25">
        <f t="shared" si="235"/>
        <v>-4.2719561860000005E-3</v>
      </c>
      <c r="N744" s="25">
        <f t="shared" si="236"/>
        <v>1023.5349204258482</v>
      </c>
      <c r="O744" s="121">
        <f t="shared" si="237"/>
        <v>1.0235076716066145</v>
      </c>
      <c r="P744" s="26">
        <f t="shared" si="241"/>
        <v>9.1904775693698326</v>
      </c>
      <c r="Q744" s="120">
        <f t="shared" si="238"/>
        <v>9.1901708553282582</v>
      </c>
      <c r="R744" s="4">
        <f t="shared" si="239"/>
        <v>20.085816871680446</v>
      </c>
      <c r="S744" s="50">
        <f t="shared" si="242"/>
        <v>17.149549999999998</v>
      </c>
      <c r="T744" s="17"/>
      <c r="U744" s="18"/>
      <c r="V744" s="18"/>
      <c r="W744" s="18"/>
      <c r="X744" s="9"/>
      <c r="Y744" s="9"/>
      <c r="Z744" s="9"/>
      <c r="AA744" s="19"/>
      <c r="AB744" s="20"/>
    </row>
    <row r="745" spans="1:28" s="15" customFormat="1" x14ac:dyDescent="0.2">
      <c r="A745" s="1">
        <v>190</v>
      </c>
      <c r="B745" s="49" t="s">
        <v>26</v>
      </c>
      <c r="C745" s="22" t="s">
        <v>34</v>
      </c>
      <c r="D745" s="22" t="s">
        <v>28</v>
      </c>
      <c r="E745" s="23">
        <v>43084</v>
      </c>
      <c r="F745" s="22">
        <v>22.1</v>
      </c>
      <c r="G745" s="22">
        <v>34.1</v>
      </c>
      <c r="H745" s="22">
        <v>17.515999999999998</v>
      </c>
      <c r="I745" s="24">
        <v>4.2485999999999997</v>
      </c>
      <c r="J745" s="22">
        <f t="shared" si="240"/>
        <v>1.2599999999999945E-2</v>
      </c>
      <c r="K745" s="25">
        <f t="shared" si="233"/>
        <v>997.77758073309008</v>
      </c>
      <c r="L745" s="25">
        <f t="shared" si="234"/>
        <v>0.76381830691020669</v>
      </c>
      <c r="M745" s="25">
        <f t="shared" si="235"/>
        <v>-4.2719561860000005E-3</v>
      </c>
      <c r="N745" s="25">
        <f t="shared" si="236"/>
        <v>1023.5349204258482</v>
      </c>
      <c r="O745" s="121">
        <f t="shared" si="237"/>
        <v>1.0235076716066145</v>
      </c>
      <c r="P745" s="26">
        <f t="shared" si="241"/>
        <v>9.5747193549017116</v>
      </c>
      <c r="Q745" s="120">
        <f t="shared" si="238"/>
        <v>9.5743998175492582</v>
      </c>
      <c r="R745" s="4">
        <f t="shared" si="239"/>
        <v>20.085816871680446</v>
      </c>
      <c r="S745" s="50">
        <f t="shared" si="242"/>
        <v>18.087299999999999</v>
      </c>
      <c r="T745" s="17"/>
      <c r="U745" s="18"/>
      <c r="V745" s="18"/>
      <c r="W745" s="18"/>
      <c r="X745" s="9"/>
      <c r="Y745" s="9"/>
      <c r="Z745" s="9"/>
      <c r="AA745" s="19"/>
      <c r="AB745" s="20"/>
    </row>
    <row r="746" spans="1:28" s="15" customFormat="1" x14ac:dyDescent="0.2">
      <c r="A746" s="1">
        <v>282</v>
      </c>
      <c r="B746" s="49" t="s">
        <v>26</v>
      </c>
      <c r="C746" s="22" t="s">
        <v>34</v>
      </c>
      <c r="D746" s="22" t="s">
        <v>28</v>
      </c>
      <c r="E746" s="23">
        <v>43084</v>
      </c>
      <c r="F746" s="22">
        <v>22.1</v>
      </c>
      <c r="G746" s="22">
        <v>34.1</v>
      </c>
      <c r="H746" s="22">
        <v>17.515999999999998</v>
      </c>
      <c r="I746" s="24">
        <v>1.9083000000000001</v>
      </c>
      <c r="J746" s="22">
        <f t="shared" si="240"/>
        <v>3.1000000000001027E-3</v>
      </c>
      <c r="K746" s="25">
        <f t="shared" si="233"/>
        <v>997.77758073309008</v>
      </c>
      <c r="L746" s="25">
        <f t="shared" si="234"/>
        <v>0.76381830691020669</v>
      </c>
      <c r="M746" s="25">
        <f t="shared" si="235"/>
        <v>-4.2719561860000005E-3</v>
      </c>
      <c r="N746" s="25">
        <f t="shared" si="236"/>
        <v>1023.5349204258482</v>
      </c>
      <c r="O746" s="121">
        <f t="shared" si="237"/>
        <v>1.0235076716066145</v>
      </c>
      <c r="P746" s="26">
        <f t="shared" si="241"/>
        <v>4.3005782951934615</v>
      </c>
      <c r="Q746" s="120">
        <f t="shared" si="238"/>
        <v>4.3004347718846798</v>
      </c>
      <c r="R746" s="4">
        <f t="shared" si="239"/>
        <v>20.085816871680446</v>
      </c>
      <c r="S746" s="50">
        <f t="shared" si="242"/>
        <v>5.215650000000001</v>
      </c>
      <c r="T746" s="17"/>
      <c r="U746" s="18"/>
      <c r="V746" s="18"/>
      <c r="W746" s="18"/>
      <c r="X746" s="9"/>
      <c r="Y746" s="9"/>
      <c r="Z746" s="9"/>
      <c r="AA746" s="19"/>
      <c r="AB746" s="20"/>
    </row>
    <row r="747" spans="1:28" s="15" customFormat="1" x14ac:dyDescent="0.2">
      <c r="A747" s="1">
        <v>288</v>
      </c>
      <c r="B747" s="49" t="s">
        <v>26</v>
      </c>
      <c r="C747" s="22" t="s">
        <v>34</v>
      </c>
      <c r="D747" s="22" t="s">
        <v>28</v>
      </c>
      <c r="E747" s="23">
        <v>43084</v>
      </c>
      <c r="F747" s="22">
        <v>22.1</v>
      </c>
      <c r="G747" s="22">
        <v>34.1</v>
      </c>
      <c r="H747" s="22">
        <v>17.515999999999998</v>
      </c>
      <c r="I747" s="24">
        <v>6.7110000000000003</v>
      </c>
      <c r="J747" s="22">
        <f t="shared" si="240"/>
        <v>3.0000000000000249E-2</v>
      </c>
      <c r="K747" s="25">
        <f t="shared" si="233"/>
        <v>997.77758073309008</v>
      </c>
      <c r="L747" s="25">
        <f t="shared" si="234"/>
        <v>0.76381830691020669</v>
      </c>
      <c r="M747" s="25">
        <f t="shared" si="235"/>
        <v>-4.2719561860000005E-3</v>
      </c>
      <c r="N747" s="25">
        <f t="shared" si="236"/>
        <v>1023.5349204258482</v>
      </c>
      <c r="O747" s="121">
        <f t="shared" si="237"/>
        <v>1.0235076716066145</v>
      </c>
      <c r="P747" s="26">
        <f t="shared" si="241"/>
        <v>15.12402711263602</v>
      </c>
      <c r="Q747" s="120">
        <f t="shared" si="238"/>
        <v>15.123522378094686</v>
      </c>
      <c r="R747" s="4">
        <f t="shared" si="239"/>
        <v>20.085816871680446</v>
      </c>
      <c r="S747" s="50">
        <f t="shared" si="242"/>
        <v>31.630499999999998</v>
      </c>
      <c r="T747" s="17"/>
      <c r="U747" s="18"/>
      <c r="V747" s="18"/>
      <c r="W747" s="18"/>
      <c r="X747" s="9"/>
      <c r="Y747" s="9"/>
      <c r="Z747" s="9"/>
      <c r="AA747" s="19"/>
      <c r="AB747" s="20"/>
    </row>
    <row r="748" spans="1:28" s="15" customFormat="1" x14ac:dyDescent="0.2">
      <c r="A748" s="1">
        <v>117</v>
      </c>
      <c r="B748" s="49" t="s">
        <v>29</v>
      </c>
      <c r="C748" s="22" t="s">
        <v>34</v>
      </c>
      <c r="D748" s="22" t="s">
        <v>28</v>
      </c>
      <c r="E748" s="23">
        <v>43084</v>
      </c>
      <c r="F748" s="22">
        <v>22.1</v>
      </c>
      <c r="G748" s="22">
        <v>34.1</v>
      </c>
      <c r="H748" s="22">
        <v>17.515999999999998</v>
      </c>
      <c r="I748" s="24">
        <v>3.0781000000000001</v>
      </c>
      <c r="J748" s="22">
        <f t="shared" si="240"/>
        <v>3.2000000000000917E-3</v>
      </c>
      <c r="K748" s="25">
        <f t="shared" si="233"/>
        <v>997.77758073309008</v>
      </c>
      <c r="L748" s="25">
        <f t="shared" si="234"/>
        <v>0.76381830691020669</v>
      </c>
      <c r="M748" s="25">
        <f t="shared" si="235"/>
        <v>-4.2719561860000005E-3</v>
      </c>
      <c r="N748" s="25">
        <f t="shared" si="236"/>
        <v>1023.5349204258482</v>
      </c>
      <c r="O748" s="121">
        <f t="shared" si="237"/>
        <v>1.0235076716066145</v>
      </c>
      <c r="P748" s="26">
        <f t="shared" si="241"/>
        <v>6.9368600589189287</v>
      </c>
      <c r="Q748" s="120">
        <f t="shared" si="238"/>
        <v>6.9366285549118238</v>
      </c>
      <c r="R748" s="4">
        <f t="shared" si="239"/>
        <v>20.085816871680446</v>
      </c>
      <c r="S748" s="50">
        <f t="shared" si="242"/>
        <v>11.649549999999998</v>
      </c>
      <c r="T748" s="17"/>
      <c r="U748" s="18"/>
      <c r="V748" s="18"/>
      <c r="W748" s="18"/>
      <c r="X748" s="9"/>
      <c r="Y748" s="9"/>
      <c r="Z748" s="9"/>
      <c r="AA748" s="19"/>
      <c r="AB748" s="20"/>
    </row>
    <row r="749" spans="1:28" s="15" customFormat="1" x14ac:dyDescent="0.2">
      <c r="A749" s="1">
        <v>123</v>
      </c>
      <c r="B749" s="49" t="s">
        <v>29</v>
      </c>
      <c r="C749" s="22" t="s">
        <v>34</v>
      </c>
      <c r="D749" s="22" t="s">
        <v>28</v>
      </c>
      <c r="E749" s="23">
        <v>43084</v>
      </c>
      <c r="F749" s="22">
        <v>22.1</v>
      </c>
      <c r="G749" s="22">
        <v>34.1</v>
      </c>
      <c r="H749" s="22">
        <v>17.515999999999998</v>
      </c>
      <c r="I749" s="24">
        <v>5.4325999999999999</v>
      </c>
      <c r="J749" s="22">
        <f t="shared" si="240"/>
        <v>1.5699999999999825E-2</v>
      </c>
      <c r="K749" s="25">
        <f t="shared" si="233"/>
        <v>997.77758073309008</v>
      </c>
      <c r="L749" s="25">
        <f t="shared" si="234"/>
        <v>0.76381830691020669</v>
      </c>
      <c r="M749" s="25">
        <f t="shared" si="235"/>
        <v>-4.2719561860000005E-3</v>
      </c>
      <c r="N749" s="25">
        <f t="shared" si="236"/>
        <v>1023.5349204258482</v>
      </c>
      <c r="O749" s="121">
        <f t="shared" si="237"/>
        <v>1.0235076716066145</v>
      </c>
      <c r="P749" s="26">
        <f t="shared" si="241"/>
        <v>12.243002487275582</v>
      </c>
      <c r="Q749" s="120">
        <f t="shared" si="238"/>
        <v>12.242593901242316</v>
      </c>
      <c r="R749" s="4">
        <f t="shared" si="239"/>
        <v>20.085816871680446</v>
      </c>
      <c r="S749" s="50">
        <f t="shared" si="242"/>
        <v>24.599299999999999</v>
      </c>
      <c r="T749" s="17"/>
      <c r="U749" s="18"/>
      <c r="V749" s="18"/>
      <c r="W749" s="18"/>
      <c r="X749" s="9"/>
      <c r="Y749" s="9"/>
      <c r="Z749" s="9"/>
      <c r="AA749" s="19"/>
      <c r="AB749" s="20"/>
    </row>
    <row r="750" spans="1:28" s="15" customFormat="1" x14ac:dyDescent="0.2">
      <c r="A750" s="1">
        <v>130</v>
      </c>
      <c r="B750" s="49" t="s">
        <v>29</v>
      </c>
      <c r="C750" s="22" t="s">
        <v>34</v>
      </c>
      <c r="D750" s="22" t="s">
        <v>28</v>
      </c>
      <c r="E750" s="23">
        <v>43084</v>
      </c>
      <c r="F750" s="22">
        <v>22.1</v>
      </c>
      <c r="G750" s="22">
        <v>34.1</v>
      </c>
      <c r="H750" s="22">
        <v>17.515999999999998</v>
      </c>
      <c r="I750" s="24">
        <v>4.7591999999999999</v>
      </c>
      <c r="J750" s="22">
        <f t="shared" si="240"/>
        <v>6.0000000000002274E-3</v>
      </c>
      <c r="K750" s="25">
        <f t="shared" si="233"/>
        <v>997.77758073309008</v>
      </c>
      <c r="L750" s="25">
        <f t="shared" si="234"/>
        <v>0.76381830691020669</v>
      </c>
      <c r="M750" s="25">
        <f t="shared" si="235"/>
        <v>-4.2719561860000005E-3</v>
      </c>
      <c r="N750" s="25">
        <f t="shared" si="236"/>
        <v>1023.5349204258482</v>
      </c>
      <c r="O750" s="121">
        <f t="shared" si="237"/>
        <v>1.0235076716066145</v>
      </c>
      <c r="P750" s="26">
        <f t="shared" si="241"/>
        <v>10.725416455737944</v>
      </c>
      <c r="Q750" s="120">
        <f t="shared" si="238"/>
        <v>10.725058516141889</v>
      </c>
      <c r="R750" s="4">
        <f t="shared" si="239"/>
        <v>20.085816871680446</v>
      </c>
      <c r="S750" s="50">
        <f t="shared" si="242"/>
        <v>20.895599999999998</v>
      </c>
      <c r="T750" s="17"/>
      <c r="U750" s="18"/>
      <c r="V750" s="18"/>
      <c r="W750" s="18"/>
      <c r="X750" s="9"/>
      <c r="Y750" s="9"/>
      <c r="Z750" s="9"/>
      <c r="AA750" s="19"/>
      <c r="AB750" s="20"/>
    </row>
    <row r="751" spans="1:28" s="15" customFormat="1" x14ac:dyDescent="0.2">
      <c r="A751" s="1">
        <v>221</v>
      </c>
      <c r="B751" s="49" t="s">
        <v>29</v>
      </c>
      <c r="C751" s="22" t="s">
        <v>34</v>
      </c>
      <c r="D751" s="22" t="s">
        <v>28</v>
      </c>
      <c r="E751" s="23">
        <v>43084</v>
      </c>
      <c r="F751" s="22">
        <v>22.1</v>
      </c>
      <c r="G751" s="22">
        <v>34.1</v>
      </c>
      <c r="H751" s="22">
        <v>17.515999999999998</v>
      </c>
      <c r="I751" s="24">
        <v>4.7390999999999996</v>
      </c>
      <c r="J751" s="22">
        <f t="shared" si="240"/>
        <v>3.279999999999994E-2</v>
      </c>
      <c r="K751" s="25">
        <f t="shared" si="233"/>
        <v>997.77758073309008</v>
      </c>
      <c r="L751" s="25">
        <f t="shared" si="234"/>
        <v>0.76381830691020669</v>
      </c>
      <c r="M751" s="25">
        <f t="shared" si="235"/>
        <v>-4.2719561860000005E-3</v>
      </c>
      <c r="N751" s="25">
        <f t="shared" si="236"/>
        <v>1023.5349204258482</v>
      </c>
      <c r="O751" s="121">
        <f t="shared" si="237"/>
        <v>1.0235076716066145</v>
      </c>
      <c r="P751" s="26">
        <f t="shared" si="241"/>
        <v>10.68011874377788</v>
      </c>
      <c r="Q751" s="120">
        <f t="shared" si="238"/>
        <v>10.679762315903519</v>
      </c>
      <c r="R751" s="4">
        <f t="shared" si="239"/>
        <v>20.085816871680446</v>
      </c>
      <c r="S751" s="50">
        <f t="shared" si="242"/>
        <v>20.785049999999998</v>
      </c>
      <c r="T751" s="17"/>
      <c r="U751" s="18"/>
      <c r="V751" s="18"/>
      <c r="W751" s="18"/>
      <c r="X751" s="9"/>
      <c r="Y751" s="9"/>
      <c r="Z751" s="9"/>
      <c r="AA751" s="19"/>
      <c r="AB751" s="20"/>
    </row>
    <row r="752" spans="1:28" s="15" customFormat="1" x14ac:dyDescent="0.2">
      <c r="A752" s="1">
        <v>227</v>
      </c>
      <c r="B752" s="49" t="s">
        <v>29</v>
      </c>
      <c r="C752" s="22" t="s">
        <v>34</v>
      </c>
      <c r="D752" s="22" t="s">
        <v>28</v>
      </c>
      <c r="E752" s="23">
        <v>43084</v>
      </c>
      <c r="F752" s="22">
        <v>22.1</v>
      </c>
      <c r="G752" s="22">
        <v>34.1</v>
      </c>
      <c r="H752" s="22">
        <v>17.515999999999998</v>
      </c>
      <c r="I752" s="24">
        <v>5.2135999999999996</v>
      </c>
      <c r="J752" s="22">
        <f t="shared" si="240"/>
        <v>9.7999999999993648E-3</v>
      </c>
      <c r="K752" s="25">
        <f t="shared" si="233"/>
        <v>997.77758073309008</v>
      </c>
      <c r="L752" s="25">
        <f t="shared" si="234"/>
        <v>0.76381830691020669</v>
      </c>
      <c r="M752" s="25">
        <f t="shared" si="235"/>
        <v>-4.2719561860000005E-3</v>
      </c>
      <c r="N752" s="25">
        <f t="shared" si="236"/>
        <v>1023.5349204258482</v>
      </c>
      <c r="O752" s="121">
        <f t="shared" si="237"/>
        <v>1.0235076716066145</v>
      </c>
      <c r="P752" s="26">
        <f t="shared" si="241"/>
        <v>11.749460252486834</v>
      </c>
      <c r="Q752" s="120">
        <f t="shared" si="238"/>
        <v>11.749068137451117</v>
      </c>
      <c r="R752" s="4">
        <f t="shared" si="239"/>
        <v>20.085816871680446</v>
      </c>
      <c r="S752" s="50">
        <f t="shared" si="242"/>
        <v>23.394799999999996</v>
      </c>
      <c r="T752" s="17"/>
      <c r="U752" s="18"/>
      <c r="V752" s="18"/>
      <c r="W752" s="18"/>
      <c r="X752" s="9"/>
      <c r="Y752" s="9"/>
      <c r="Z752" s="9"/>
      <c r="AA752" s="19"/>
      <c r="AB752" s="20"/>
    </row>
    <row r="753" spans="1:28" s="15" customFormat="1" x14ac:dyDescent="0.2">
      <c r="A753" s="1">
        <v>150</v>
      </c>
      <c r="B753" s="49" t="s">
        <v>30</v>
      </c>
      <c r="C753" s="22" t="s">
        <v>34</v>
      </c>
      <c r="D753" s="22" t="s">
        <v>28</v>
      </c>
      <c r="E753" s="23">
        <v>43084</v>
      </c>
      <c r="F753" s="22">
        <v>22.1</v>
      </c>
      <c r="G753" s="22">
        <v>34.1</v>
      </c>
      <c r="H753" s="22">
        <v>17.515999999999998</v>
      </c>
      <c r="I753" s="24">
        <v>1.7645999999999999</v>
      </c>
      <c r="J753" s="22">
        <f t="shared" si="240"/>
        <v>4.3999999999999595E-3</v>
      </c>
      <c r="K753" s="25">
        <f t="shared" si="233"/>
        <v>997.77758073309008</v>
      </c>
      <c r="L753" s="25">
        <f t="shared" si="234"/>
        <v>0.76381830691020669</v>
      </c>
      <c r="M753" s="25">
        <f t="shared" si="235"/>
        <v>-4.2719561860000005E-3</v>
      </c>
      <c r="N753" s="25">
        <f t="shared" si="236"/>
        <v>1023.5349204258482</v>
      </c>
      <c r="O753" s="121">
        <f t="shared" si="237"/>
        <v>1.0235076716066145</v>
      </c>
      <c r="P753" s="26">
        <f t="shared" si="241"/>
        <v>3.9767334589416659</v>
      </c>
      <c r="Q753" s="120">
        <f t="shared" si="238"/>
        <v>3.9766007433148385</v>
      </c>
      <c r="R753" s="4">
        <f t="shared" si="239"/>
        <v>20.085816871680446</v>
      </c>
      <c r="S753" s="50">
        <f t="shared" si="242"/>
        <v>4.4252999999999991</v>
      </c>
      <c r="T753" s="17"/>
      <c r="U753" s="18"/>
      <c r="V753" s="18"/>
      <c r="W753" s="18"/>
      <c r="X753" s="9"/>
      <c r="Y753" s="9"/>
      <c r="Z753" s="9"/>
      <c r="AA753" s="19"/>
      <c r="AB753" s="20"/>
    </row>
    <row r="754" spans="1:28" s="15" customFormat="1" x14ac:dyDescent="0.2">
      <c r="A754" s="1">
        <v>158</v>
      </c>
      <c r="B754" s="49" t="s">
        <v>30</v>
      </c>
      <c r="C754" s="22" t="s">
        <v>34</v>
      </c>
      <c r="D754" s="22" t="s">
        <v>28</v>
      </c>
      <c r="E754" s="23">
        <v>43084</v>
      </c>
      <c r="F754" s="22">
        <v>22.1</v>
      </c>
      <c r="G754" s="22">
        <v>34.1</v>
      </c>
      <c r="H754" s="22">
        <v>17.515999999999998</v>
      </c>
      <c r="I754" s="24">
        <v>5.4886999999999997</v>
      </c>
      <c r="J754" s="22">
        <f t="shared" ref="J754:J785" si="243">I754-I634</f>
        <v>-2.8000000000005798E-3</v>
      </c>
      <c r="K754" s="25">
        <f t="shared" si="233"/>
        <v>997.77758073309008</v>
      </c>
      <c r="L754" s="25">
        <f t="shared" si="234"/>
        <v>0.76381830691020669</v>
      </c>
      <c r="M754" s="25">
        <f t="shared" si="235"/>
        <v>-4.2719561860000005E-3</v>
      </c>
      <c r="N754" s="25">
        <f t="shared" si="236"/>
        <v>1023.5349204258482</v>
      </c>
      <c r="O754" s="121">
        <f t="shared" si="237"/>
        <v>1.0235076716066145</v>
      </c>
      <c r="P754" s="26">
        <f t="shared" si="241"/>
        <v>12.369430429611878</v>
      </c>
      <c r="Q754" s="120">
        <f t="shared" si="238"/>
        <v>12.369017624295678</v>
      </c>
      <c r="R754" s="4">
        <f t="shared" si="239"/>
        <v>20.085816871680446</v>
      </c>
      <c r="S754" s="50">
        <f t="shared" si="242"/>
        <v>24.907849999999996</v>
      </c>
      <c r="T754" s="17"/>
      <c r="U754" s="18"/>
      <c r="V754" s="18"/>
      <c r="W754" s="18"/>
      <c r="X754" s="9"/>
      <c r="Y754" s="9"/>
      <c r="Z754" s="9"/>
      <c r="AA754" s="19"/>
      <c r="AB754" s="20"/>
    </row>
    <row r="755" spans="1:28" s="15" customFormat="1" x14ac:dyDescent="0.2">
      <c r="A755" s="1">
        <v>249</v>
      </c>
      <c r="B755" s="49" t="s">
        <v>30</v>
      </c>
      <c r="C755" s="22" t="s">
        <v>34</v>
      </c>
      <c r="D755" s="22" t="s">
        <v>28</v>
      </c>
      <c r="E755" s="23">
        <v>43084</v>
      </c>
      <c r="F755" s="22">
        <v>22.1</v>
      </c>
      <c r="G755" s="22">
        <v>34.1</v>
      </c>
      <c r="H755" s="22">
        <v>17.515999999999998</v>
      </c>
      <c r="I755" s="24">
        <v>3.1858</v>
      </c>
      <c r="J755" s="22">
        <f t="shared" si="243"/>
        <v>9.9000000000000199E-3</v>
      </c>
      <c r="K755" s="25">
        <f t="shared" si="233"/>
        <v>997.77758073309008</v>
      </c>
      <c r="L755" s="25">
        <f t="shared" si="234"/>
        <v>0.76381830691020669</v>
      </c>
      <c r="M755" s="25">
        <f t="shared" si="235"/>
        <v>-4.2719561860000005E-3</v>
      </c>
      <c r="N755" s="25">
        <f t="shared" si="236"/>
        <v>1023.5349204258482</v>
      </c>
      <c r="O755" s="121">
        <f t="shared" si="237"/>
        <v>1.0235076716066145</v>
      </c>
      <c r="P755" s="26">
        <f t="shared" si="241"/>
        <v>7.1795746647944911</v>
      </c>
      <c r="Q755" s="120">
        <f t="shared" si="238"/>
        <v>7.1793350606666735</v>
      </c>
      <c r="R755" s="4">
        <f t="shared" si="239"/>
        <v>20.085816871680446</v>
      </c>
      <c r="S755" s="50">
        <f t="shared" si="242"/>
        <v>12.241899999999998</v>
      </c>
      <c r="T755" s="17"/>
      <c r="U755" s="18"/>
      <c r="V755" s="18"/>
      <c r="W755" s="18"/>
      <c r="X755" s="9"/>
      <c r="Y755" s="9"/>
      <c r="Z755" s="9"/>
      <c r="AA755" s="19"/>
      <c r="AB755" s="20"/>
    </row>
    <row r="756" spans="1:28" s="15" customFormat="1" x14ac:dyDescent="0.2">
      <c r="A756" s="1">
        <v>164</v>
      </c>
      <c r="B756" s="49" t="s">
        <v>31</v>
      </c>
      <c r="C756" s="22" t="s">
        <v>34</v>
      </c>
      <c r="D756" s="22" t="s">
        <v>28</v>
      </c>
      <c r="E756" s="23">
        <v>43084</v>
      </c>
      <c r="F756" s="22">
        <v>22.1</v>
      </c>
      <c r="G756" s="22">
        <v>34.1</v>
      </c>
      <c r="H756" s="22">
        <v>17.515999999999998</v>
      </c>
      <c r="I756" s="24">
        <v>2.0358999999999998</v>
      </c>
      <c r="J756" s="22">
        <f t="shared" si="243"/>
        <v>-7.4000000000000732E-3</v>
      </c>
      <c r="K756" s="25">
        <f t="shared" si="233"/>
        <v>997.77758073309008</v>
      </c>
      <c r="L756" s="25">
        <f t="shared" si="234"/>
        <v>0.76381830691020669</v>
      </c>
      <c r="M756" s="25">
        <f t="shared" si="235"/>
        <v>-4.2719561860000005E-3</v>
      </c>
      <c r="N756" s="25">
        <f t="shared" si="236"/>
        <v>1023.5349204258482</v>
      </c>
      <c r="O756" s="121">
        <f t="shared" si="237"/>
        <v>1.0235076716066145</v>
      </c>
      <c r="P756" s="26">
        <f t="shared" si="241"/>
        <v>4.588139889526996</v>
      </c>
      <c r="Q756" s="120">
        <f t="shared" si="238"/>
        <v>4.5879867694178165</v>
      </c>
      <c r="R756" s="4">
        <f t="shared" si="239"/>
        <v>20.085816871680446</v>
      </c>
      <c r="S756" s="50">
        <f t="shared" si="242"/>
        <v>5.9174499999999997</v>
      </c>
      <c r="T756" s="17"/>
      <c r="U756" s="18"/>
      <c r="V756" s="18"/>
      <c r="W756" s="18"/>
      <c r="X756" s="9"/>
      <c r="Y756" s="9"/>
      <c r="Z756" s="9"/>
      <c r="AA756" s="19"/>
      <c r="AB756" s="20"/>
    </row>
    <row r="757" spans="1:28" s="15" customFormat="1" x14ac:dyDescent="0.2">
      <c r="A757" s="1">
        <v>170</v>
      </c>
      <c r="B757" s="49" t="s">
        <v>31</v>
      </c>
      <c r="C757" s="22" t="s">
        <v>34</v>
      </c>
      <c r="D757" s="22" t="s">
        <v>28</v>
      </c>
      <c r="E757" s="23">
        <v>43084</v>
      </c>
      <c r="F757" s="22">
        <v>22.1</v>
      </c>
      <c r="G757" s="22">
        <v>34.1</v>
      </c>
      <c r="H757" s="22">
        <v>17.515999999999998</v>
      </c>
      <c r="I757" s="24">
        <v>4.4267000000000003</v>
      </c>
      <c r="J757" s="22">
        <f t="shared" si="243"/>
        <v>-5.7000000000000384E-3</v>
      </c>
      <c r="K757" s="25">
        <f t="shared" si="233"/>
        <v>997.77758073309008</v>
      </c>
      <c r="L757" s="25">
        <f t="shared" si="234"/>
        <v>0.76381830691020669</v>
      </c>
      <c r="M757" s="25">
        <f t="shared" si="235"/>
        <v>-4.2719561860000005E-3</v>
      </c>
      <c r="N757" s="25">
        <f t="shared" si="236"/>
        <v>1023.5349204258482</v>
      </c>
      <c r="O757" s="121">
        <f t="shared" si="237"/>
        <v>1.0235076716066145</v>
      </c>
      <c r="P757" s="26">
        <f t="shared" si="241"/>
        <v>9.9760886335130188</v>
      </c>
      <c r="Q757" s="120">
        <f t="shared" si="238"/>
        <v>9.9757557012534264</v>
      </c>
      <c r="R757" s="4">
        <f t="shared" si="239"/>
        <v>20.085816871680446</v>
      </c>
      <c r="S757" s="50">
        <f t="shared" si="242"/>
        <v>19.066850000000002</v>
      </c>
      <c r="T757" s="17"/>
      <c r="U757" s="18"/>
      <c r="V757" s="18"/>
      <c r="W757" s="18"/>
      <c r="X757" s="9"/>
      <c r="Y757" s="9"/>
      <c r="Z757" s="9"/>
      <c r="AA757" s="19"/>
      <c r="AB757" s="20"/>
    </row>
    <row r="758" spans="1:28" s="15" customFormat="1" x14ac:dyDescent="0.2">
      <c r="A758" s="1">
        <v>262</v>
      </c>
      <c r="B758" s="49" t="s">
        <v>31</v>
      </c>
      <c r="C758" s="22" t="s">
        <v>34</v>
      </c>
      <c r="D758" s="22" t="s">
        <v>28</v>
      </c>
      <c r="E758" s="23">
        <v>43084</v>
      </c>
      <c r="F758" s="22">
        <v>22.1</v>
      </c>
      <c r="G758" s="22">
        <v>34.1</v>
      </c>
      <c r="H758" s="22">
        <v>17.515999999999998</v>
      </c>
      <c r="I758" s="24">
        <v>4.5109000000000004</v>
      </c>
      <c r="J758" s="22">
        <f t="shared" si="243"/>
        <v>-1.2699999999999712E-2</v>
      </c>
      <c r="K758" s="25">
        <f t="shared" si="233"/>
        <v>997.77758073309008</v>
      </c>
      <c r="L758" s="25">
        <f t="shared" si="234"/>
        <v>0.76381830691020669</v>
      </c>
      <c r="M758" s="25">
        <f t="shared" si="235"/>
        <v>-4.2719561860000005E-3</v>
      </c>
      <c r="N758" s="25">
        <f t="shared" si="236"/>
        <v>1023.5349204258482</v>
      </c>
      <c r="O758" s="121">
        <f t="shared" si="237"/>
        <v>1.0235076716066145</v>
      </c>
      <c r="P758" s="26">
        <f t="shared" si="241"/>
        <v>10.165843227892985</v>
      </c>
      <c r="Q758" s="120">
        <f t="shared" si="238"/>
        <v>10.16550396294849</v>
      </c>
      <c r="R758" s="4">
        <f t="shared" si="239"/>
        <v>20.085816871680446</v>
      </c>
      <c r="S758" s="50">
        <f t="shared" si="242"/>
        <v>19.529949999999999</v>
      </c>
      <c r="T758" s="17"/>
      <c r="U758" s="18"/>
      <c r="V758" s="18"/>
      <c r="W758" s="18"/>
      <c r="X758" s="9"/>
      <c r="Y758" s="9"/>
      <c r="Z758" s="9"/>
      <c r="AA758" s="19"/>
      <c r="AB758" s="20"/>
    </row>
    <row r="759" spans="1:28" s="15" customFormat="1" x14ac:dyDescent="0.2">
      <c r="A759" s="1">
        <v>268</v>
      </c>
      <c r="B759" s="49" t="s">
        <v>31</v>
      </c>
      <c r="C759" s="22" t="s">
        <v>34</v>
      </c>
      <c r="D759" s="22" t="s">
        <v>28</v>
      </c>
      <c r="E759" s="23">
        <v>43084</v>
      </c>
      <c r="F759" s="22">
        <v>22.1</v>
      </c>
      <c r="G759" s="22">
        <v>34.1</v>
      </c>
      <c r="H759" s="22">
        <v>17.515999999999998</v>
      </c>
      <c r="I759" s="24">
        <v>9.7114999999999991</v>
      </c>
      <c r="J759" s="22">
        <f t="shared" si="243"/>
        <v>-8.0000000000168825E-4</v>
      </c>
      <c r="K759" s="25">
        <f t="shared" si="233"/>
        <v>997.77758073309008</v>
      </c>
      <c r="L759" s="25">
        <f t="shared" si="234"/>
        <v>0.76381830691020669</v>
      </c>
      <c r="M759" s="25">
        <f t="shared" si="235"/>
        <v>-4.2719561860000005E-3</v>
      </c>
      <c r="N759" s="25">
        <f t="shared" si="236"/>
        <v>1023.5349204258482</v>
      </c>
      <c r="O759" s="121">
        <f t="shared" si="237"/>
        <v>1.0235076716066145</v>
      </c>
      <c r="P759" s="26">
        <f t="shared" si="241"/>
        <v>21.886006452743956</v>
      </c>
      <c r="Q759" s="120">
        <f t="shared" si="238"/>
        <v>21.885276050494191</v>
      </c>
      <c r="R759" s="4">
        <f t="shared" si="239"/>
        <v>20.085816871680446</v>
      </c>
      <c r="S759" s="50">
        <f t="shared" si="242"/>
        <v>48.133249999999997</v>
      </c>
      <c r="T759" s="17"/>
      <c r="U759" s="18"/>
      <c r="V759" s="18"/>
      <c r="W759" s="18"/>
      <c r="X759" s="9"/>
      <c r="Y759" s="9"/>
      <c r="Z759" s="9"/>
      <c r="AA759" s="19"/>
      <c r="AB759" s="20"/>
    </row>
    <row r="760" spans="1:28" s="15" customFormat="1" x14ac:dyDescent="0.2">
      <c r="A760" s="1">
        <v>274</v>
      </c>
      <c r="B760" s="49" t="s">
        <v>31</v>
      </c>
      <c r="C760" s="22" t="s">
        <v>34</v>
      </c>
      <c r="D760" s="22" t="s">
        <v>28</v>
      </c>
      <c r="E760" s="23">
        <v>43084</v>
      </c>
      <c r="F760" s="22">
        <v>22.1</v>
      </c>
      <c r="G760" s="22">
        <v>34.1</v>
      </c>
      <c r="H760" s="22">
        <v>17.515999999999998</v>
      </c>
      <c r="I760" s="24">
        <v>2.1246</v>
      </c>
      <c r="J760" s="22">
        <f t="shared" si="243"/>
        <v>-1.3599999999999834E-2</v>
      </c>
      <c r="K760" s="25">
        <f t="shared" si="233"/>
        <v>997.77758073309008</v>
      </c>
      <c r="L760" s="25">
        <f t="shared" si="234"/>
        <v>0.76381830691020669</v>
      </c>
      <c r="M760" s="25">
        <f t="shared" si="235"/>
        <v>-4.2719561860000005E-3</v>
      </c>
      <c r="N760" s="25">
        <f t="shared" si="236"/>
        <v>1023.5349204258482</v>
      </c>
      <c r="O760" s="121">
        <f t="shared" si="237"/>
        <v>1.0235076716066145</v>
      </c>
      <c r="P760" s="26">
        <f t="shared" si="241"/>
        <v>4.7880357627039913</v>
      </c>
      <c r="Q760" s="120">
        <f t="shared" si="238"/>
        <v>4.7878759714647545</v>
      </c>
      <c r="R760" s="4">
        <f t="shared" si="239"/>
        <v>20.085816871680446</v>
      </c>
      <c r="S760" s="50">
        <f t="shared" si="242"/>
        <v>6.4052999999999995</v>
      </c>
      <c r="T760" s="17"/>
      <c r="U760" s="18"/>
      <c r="V760" s="18"/>
      <c r="W760" s="18"/>
      <c r="X760" s="9"/>
      <c r="Y760" s="9"/>
      <c r="Z760" s="9"/>
      <c r="AA760" s="19"/>
      <c r="AB760" s="20"/>
    </row>
    <row r="761" spans="1:28" s="15" customFormat="1" x14ac:dyDescent="0.2">
      <c r="A761" s="1">
        <v>106</v>
      </c>
      <c r="B761" s="49" t="s">
        <v>32</v>
      </c>
      <c r="C761" s="22" t="s">
        <v>34</v>
      </c>
      <c r="D761" s="22" t="s">
        <v>28</v>
      </c>
      <c r="E761" s="23">
        <v>43084</v>
      </c>
      <c r="F761" s="22">
        <v>22.5</v>
      </c>
      <c r="G761" s="22">
        <v>34</v>
      </c>
      <c r="H761" s="22">
        <v>17.5122</v>
      </c>
      <c r="I761" s="24">
        <v>3.1251000000000002</v>
      </c>
      <c r="J761" s="22">
        <f t="shared" si="243"/>
        <v>-2.5499999999999634E-2</v>
      </c>
      <c r="K761" s="25">
        <f t="shared" si="233"/>
        <v>997.68561710602216</v>
      </c>
      <c r="L761" s="25">
        <f t="shared" si="234"/>
        <v>0.76314911232421867</v>
      </c>
      <c r="M761" s="25">
        <f t="shared" si="235"/>
        <v>-4.2605662500000002E-3</v>
      </c>
      <c r="N761" s="25">
        <f t="shared" si="236"/>
        <v>1023.3465294321949</v>
      </c>
      <c r="O761" s="121">
        <f t="shared" si="237"/>
        <v>1.0233193069760058</v>
      </c>
      <c r="P761" s="26">
        <f t="shared" si="241"/>
        <v>7.0411554070810425</v>
      </c>
      <c r="Q761" s="120">
        <f t="shared" si="238"/>
        <v>7.0409207039146429</v>
      </c>
      <c r="R761" s="4">
        <f t="shared" si="239"/>
        <v>20.080917103167796</v>
      </c>
      <c r="S761" s="50">
        <f t="shared" si="242"/>
        <v>11.908049999999999</v>
      </c>
      <c r="T761" s="17"/>
      <c r="U761" s="18"/>
      <c r="V761" s="18"/>
      <c r="W761" s="18"/>
      <c r="X761" s="9"/>
      <c r="Y761" s="9"/>
      <c r="Z761" s="9"/>
      <c r="AA761" s="19"/>
      <c r="AB761" s="20"/>
    </row>
    <row r="762" spans="1:28" s="15" customFormat="1" x14ac:dyDescent="0.2">
      <c r="A762" s="1">
        <v>206</v>
      </c>
      <c r="B762" s="49" t="s">
        <v>32</v>
      </c>
      <c r="C762" s="22" t="s">
        <v>34</v>
      </c>
      <c r="D762" s="22" t="s">
        <v>28</v>
      </c>
      <c r="E762" s="23">
        <v>43084</v>
      </c>
      <c r="F762" s="22">
        <v>22.5</v>
      </c>
      <c r="G762" s="22">
        <v>34</v>
      </c>
      <c r="H762" s="22">
        <v>17.5122</v>
      </c>
      <c r="I762" s="24">
        <v>2.3637000000000001</v>
      </c>
      <c r="J762" s="22">
        <f t="shared" si="243"/>
        <v>-2.6199999999999779E-2</v>
      </c>
      <c r="K762" s="25">
        <f t="shared" si="233"/>
        <v>997.68561710602216</v>
      </c>
      <c r="L762" s="25">
        <f t="shared" si="234"/>
        <v>0.76314911232421867</v>
      </c>
      <c r="M762" s="25">
        <f t="shared" si="235"/>
        <v>-4.2605662500000002E-3</v>
      </c>
      <c r="N762" s="25">
        <f t="shared" si="236"/>
        <v>1023.3465294321949</v>
      </c>
      <c r="O762" s="121">
        <f t="shared" si="237"/>
        <v>1.0233193069760058</v>
      </c>
      <c r="P762" s="26">
        <f t="shared" si="241"/>
        <v>5.3256468707297238</v>
      </c>
      <c r="Q762" s="120">
        <f t="shared" si="238"/>
        <v>5.3254693506905513</v>
      </c>
      <c r="R762" s="4">
        <f t="shared" si="239"/>
        <v>20.080917103167796</v>
      </c>
      <c r="S762" s="50">
        <f t="shared" si="242"/>
        <v>7.7203500000000007</v>
      </c>
      <c r="T762" s="17"/>
      <c r="U762" s="18"/>
      <c r="V762" s="18"/>
      <c r="W762" s="18"/>
      <c r="X762" s="9"/>
      <c r="Y762" s="9"/>
      <c r="Z762" s="9"/>
      <c r="AA762" s="19"/>
      <c r="AB762" s="20"/>
    </row>
    <row r="763" spans="1:28" s="15" customFormat="1" x14ac:dyDescent="0.2">
      <c r="A763" s="1">
        <v>144</v>
      </c>
      <c r="B763" s="49" t="s">
        <v>33</v>
      </c>
      <c r="C763" s="22" t="s">
        <v>34</v>
      </c>
      <c r="D763" s="22" t="s">
        <v>28</v>
      </c>
      <c r="E763" s="23">
        <v>43084</v>
      </c>
      <c r="F763" s="22">
        <v>22.2</v>
      </c>
      <c r="G763" s="22">
        <v>34.1</v>
      </c>
      <c r="H763" s="22">
        <v>17.512799999999999</v>
      </c>
      <c r="I763" s="24">
        <v>4.8003999999999998</v>
      </c>
      <c r="J763" s="22">
        <f t="shared" si="243"/>
        <v>-1.5600000000000058E-2</v>
      </c>
      <c r="K763" s="25">
        <f t="shared" si="233"/>
        <v>997.75474041653615</v>
      </c>
      <c r="L763" s="25">
        <f t="shared" si="234"/>
        <v>0.76364988873394801</v>
      </c>
      <c r="M763" s="25">
        <f t="shared" si="235"/>
        <v>-4.2690590640000001E-3</v>
      </c>
      <c r="N763" s="25">
        <f t="shared" si="236"/>
        <v>1023.5069139465796</v>
      </c>
      <c r="O763" s="121">
        <f t="shared" si="237"/>
        <v>1.0234796714857097</v>
      </c>
      <c r="P763" s="26">
        <f t="shared" si="241"/>
        <v>10.817894420507196</v>
      </c>
      <c r="Q763" s="120">
        <f t="shared" si="238"/>
        <v>10.817533491262505</v>
      </c>
      <c r="R763" s="4">
        <f t="shared" si="239"/>
        <v>20.082066773645366</v>
      </c>
      <c r="S763" s="50">
        <f t="shared" si="242"/>
        <v>21.122199999999999</v>
      </c>
      <c r="T763" s="17"/>
      <c r="U763" s="18"/>
      <c r="V763" s="18"/>
      <c r="W763" s="18"/>
      <c r="X763" s="9"/>
      <c r="Y763" s="9"/>
      <c r="Z763" s="9"/>
      <c r="AA763" s="19"/>
      <c r="AB763" s="20"/>
    </row>
    <row r="764" spans="1:28" s="15" customFormat="1" x14ac:dyDescent="0.2">
      <c r="A764" s="1">
        <v>178</v>
      </c>
      <c r="B764" s="49" t="s">
        <v>26</v>
      </c>
      <c r="C764" s="22" t="s">
        <v>36</v>
      </c>
      <c r="D764" s="22" t="s">
        <v>28</v>
      </c>
      <c r="E764" s="23">
        <v>43084</v>
      </c>
      <c r="F764" s="22">
        <v>22.2</v>
      </c>
      <c r="G764" s="22">
        <v>34.1</v>
      </c>
      <c r="H764" s="22">
        <v>17.512799999999999</v>
      </c>
      <c r="I764" s="24">
        <v>5.5972999999999997</v>
      </c>
      <c r="J764" s="22">
        <f t="shared" si="243"/>
        <v>3.67999999999995E-2</v>
      </c>
      <c r="K764" s="25">
        <f t="shared" si="233"/>
        <v>997.75474041653615</v>
      </c>
      <c r="L764" s="25">
        <f t="shared" si="234"/>
        <v>0.76364988873394801</v>
      </c>
      <c r="M764" s="25">
        <f t="shared" si="235"/>
        <v>-4.2690590640000001E-3</v>
      </c>
      <c r="N764" s="25">
        <f t="shared" si="236"/>
        <v>1023.5069139465796</v>
      </c>
      <c r="O764" s="121">
        <f t="shared" si="237"/>
        <v>1.0234796714857097</v>
      </c>
      <c r="P764" s="26">
        <f t="shared" si="241"/>
        <v>12.613740613262422</v>
      </c>
      <c r="Q764" s="120">
        <f t="shared" si="238"/>
        <v>12.613319767236819</v>
      </c>
      <c r="R764" s="4">
        <f t="shared" si="239"/>
        <v>20.082066773645366</v>
      </c>
      <c r="S764" s="50">
        <f t="shared" si="242"/>
        <v>25.505149999999997</v>
      </c>
      <c r="T764" s="17"/>
      <c r="U764" s="18"/>
      <c r="V764" s="18"/>
      <c r="W764" s="18"/>
      <c r="X764" s="9"/>
      <c r="Y764" s="9"/>
      <c r="Z764" s="9"/>
      <c r="AA764" s="19"/>
      <c r="AB764" s="20"/>
    </row>
    <row r="765" spans="1:28" s="15" customFormat="1" x14ac:dyDescent="0.2">
      <c r="A765" s="1">
        <v>184</v>
      </c>
      <c r="B765" s="49" t="s">
        <v>26</v>
      </c>
      <c r="C765" s="22" t="s">
        <v>36</v>
      </c>
      <c r="D765" s="22" t="s">
        <v>28</v>
      </c>
      <c r="E765" s="23">
        <v>43084</v>
      </c>
      <c r="F765" s="22">
        <v>22.2</v>
      </c>
      <c r="G765" s="22">
        <v>34.1</v>
      </c>
      <c r="H765" s="22">
        <v>17.512799999999999</v>
      </c>
      <c r="I765" s="24">
        <v>2.9123000000000001</v>
      </c>
      <c r="J765" s="22">
        <f t="shared" si="243"/>
        <v>8.1999999999999851E-3</v>
      </c>
      <c r="K765" s="25">
        <f t="shared" si="233"/>
        <v>997.75474041653615</v>
      </c>
      <c r="L765" s="25">
        <f t="shared" si="234"/>
        <v>0.76364988873394801</v>
      </c>
      <c r="M765" s="25">
        <f t="shared" si="235"/>
        <v>-4.2690590640000001E-3</v>
      </c>
      <c r="N765" s="25">
        <f t="shared" si="236"/>
        <v>1023.5069139465796</v>
      </c>
      <c r="O765" s="121">
        <f t="shared" si="237"/>
        <v>1.0234796714857097</v>
      </c>
      <c r="P765" s="26">
        <f t="shared" si="241"/>
        <v>6.5629851514130308</v>
      </c>
      <c r="Q765" s="120">
        <f t="shared" si="238"/>
        <v>6.5627661833605115</v>
      </c>
      <c r="R765" s="4">
        <f t="shared" si="239"/>
        <v>20.082066773645366</v>
      </c>
      <c r="S765" s="50">
        <f t="shared" si="242"/>
        <v>10.737649999999999</v>
      </c>
      <c r="T765" s="17"/>
      <c r="U765" s="18"/>
      <c r="V765" s="18"/>
      <c r="W765" s="18"/>
      <c r="X765" s="9"/>
      <c r="Y765" s="9"/>
      <c r="Z765" s="9"/>
      <c r="AA765" s="19"/>
      <c r="AB765" s="20"/>
    </row>
    <row r="766" spans="1:28" s="15" customFormat="1" x14ac:dyDescent="0.2">
      <c r="A766" s="1">
        <v>276</v>
      </c>
      <c r="B766" s="49" t="s">
        <v>26</v>
      </c>
      <c r="C766" s="22" t="s">
        <v>36</v>
      </c>
      <c r="D766" s="22" t="s">
        <v>28</v>
      </c>
      <c r="E766" s="23">
        <v>43084</v>
      </c>
      <c r="F766" s="22">
        <v>22.2</v>
      </c>
      <c r="G766" s="22">
        <v>34.1</v>
      </c>
      <c r="H766" s="22">
        <v>17.512799999999999</v>
      </c>
      <c r="I766" s="24">
        <v>4.5194000000000001</v>
      </c>
      <c r="J766" s="22">
        <f t="shared" si="243"/>
        <v>1.5600000000000058E-2</v>
      </c>
      <c r="K766" s="25">
        <f t="shared" si="233"/>
        <v>997.75474041653615</v>
      </c>
      <c r="L766" s="25">
        <f t="shared" si="234"/>
        <v>0.76364988873394801</v>
      </c>
      <c r="M766" s="25">
        <f t="shared" si="235"/>
        <v>-4.2690590640000001E-3</v>
      </c>
      <c r="N766" s="25">
        <f t="shared" si="236"/>
        <v>1023.5069139465796</v>
      </c>
      <c r="O766" s="121">
        <f t="shared" si="237"/>
        <v>1.0234796714857097</v>
      </c>
      <c r="P766" s="26">
        <f t="shared" si="241"/>
        <v>10.184649621706573</v>
      </c>
      <c r="Q766" s="120">
        <f t="shared" si="238"/>
        <v>10.184309820100777</v>
      </c>
      <c r="R766" s="4">
        <f t="shared" si="239"/>
        <v>20.082066773645366</v>
      </c>
      <c r="S766" s="50">
        <f t="shared" si="242"/>
        <v>19.576699999999999</v>
      </c>
      <c r="T766" s="17"/>
      <c r="U766" s="18"/>
      <c r="V766" s="18"/>
      <c r="W766" s="18"/>
      <c r="X766" s="9"/>
      <c r="Y766" s="9"/>
      <c r="Z766" s="9"/>
      <c r="AA766" s="19"/>
      <c r="AB766" s="20"/>
    </row>
    <row r="767" spans="1:28" s="15" customFormat="1" x14ac:dyDescent="0.2">
      <c r="A767" s="1">
        <v>283</v>
      </c>
      <c r="B767" s="49" t="s">
        <v>26</v>
      </c>
      <c r="C767" s="22" t="s">
        <v>36</v>
      </c>
      <c r="D767" s="22" t="s">
        <v>28</v>
      </c>
      <c r="E767" s="23">
        <v>43084</v>
      </c>
      <c r="F767" s="22">
        <v>22.2</v>
      </c>
      <c r="G767" s="22">
        <v>34.1</v>
      </c>
      <c r="H767" s="22">
        <v>17.512799999999999</v>
      </c>
      <c r="I767" s="24">
        <v>5.0225999999999997</v>
      </c>
      <c r="J767" s="22">
        <f t="shared" si="243"/>
        <v>2.7699999999999392E-2</v>
      </c>
      <c r="K767" s="25">
        <f t="shared" si="233"/>
        <v>997.75474041653615</v>
      </c>
      <c r="L767" s="25">
        <f t="shared" si="234"/>
        <v>0.76364988873394801</v>
      </c>
      <c r="M767" s="25">
        <f t="shared" si="235"/>
        <v>-4.2690590640000001E-3</v>
      </c>
      <c r="N767" s="25">
        <f t="shared" si="236"/>
        <v>1023.5069139465796</v>
      </c>
      <c r="O767" s="121">
        <f t="shared" si="237"/>
        <v>1.0234796714857097</v>
      </c>
      <c r="P767" s="26">
        <f t="shared" si="241"/>
        <v>11.318631055003634</v>
      </c>
      <c r="Q767" s="120">
        <f t="shared" si="238"/>
        <v>11.318253419134876</v>
      </c>
      <c r="R767" s="4">
        <f t="shared" si="239"/>
        <v>20.082066773645366</v>
      </c>
      <c r="S767" s="50">
        <f t="shared" si="242"/>
        <v>22.344299999999997</v>
      </c>
      <c r="T767" s="17"/>
      <c r="U767" s="18"/>
      <c r="V767" s="18"/>
      <c r="W767" s="18"/>
      <c r="X767" s="9"/>
      <c r="Y767" s="9"/>
      <c r="Z767" s="9"/>
      <c r="AA767" s="19"/>
      <c r="AB767" s="20"/>
    </row>
    <row r="768" spans="1:28" s="15" customFormat="1" x14ac:dyDescent="0.2">
      <c r="A768" s="1">
        <v>289</v>
      </c>
      <c r="B768" s="49" t="s">
        <v>26</v>
      </c>
      <c r="C768" s="22" t="s">
        <v>36</v>
      </c>
      <c r="D768" s="22" t="s">
        <v>28</v>
      </c>
      <c r="E768" s="23">
        <v>43084</v>
      </c>
      <c r="F768" s="22">
        <v>22.2</v>
      </c>
      <c r="G768" s="22">
        <v>34.1</v>
      </c>
      <c r="H768" s="22">
        <v>17.512799999999999</v>
      </c>
      <c r="I768" s="24">
        <v>4.8887</v>
      </c>
      <c r="J768" s="22">
        <f t="shared" si="243"/>
        <v>6.4000000000001833E-3</v>
      </c>
      <c r="K768" s="25">
        <f t="shared" si="233"/>
        <v>997.75474041653615</v>
      </c>
      <c r="L768" s="25">
        <f t="shared" si="234"/>
        <v>0.76364988873394801</v>
      </c>
      <c r="M768" s="25">
        <f t="shared" si="235"/>
        <v>-4.2690590640000001E-3</v>
      </c>
      <c r="N768" s="25">
        <f t="shared" si="236"/>
        <v>1023.5069139465796</v>
      </c>
      <c r="O768" s="121">
        <f t="shared" si="237"/>
        <v>1.0234796714857097</v>
      </c>
      <c r="P768" s="26">
        <f t="shared" si="241"/>
        <v>11.016882020984404</v>
      </c>
      <c r="Q768" s="120">
        <f t="shared" si="238"/>
        <v>11.016514452698736</v>
      </c>
      <c r="R768" s="4">
        <f t="shared" si="239"/>
        <v>20.082066773645366</v>
      </c>
      <c r="S768" s="50">
        <f t="shared" si="242"/>
        <v>21.607849999999999</v>
      </c>
      <c r="T768" s="17"/>
      <c r="U768" s="18"/>
      <c r="V768" s="18"/>
      <c r="W768" s="18"/>
      <c r="X768" s="9"/>
      <c r="Y768" s="9"/>
      <c r="Z768" s="9"/>
      <c r="AA768" s="19"/>
      <c r="AB768" s="20"/>
    </row>
    <row r="769" spans="1:28" s="15" customFormat="1" x14ac:dyDescent="0.2">
      <c r="A769" s="1">
        <v>118</v>
      </c>
      <c r="B769" s="49" t="s">
        <v>29</v>
      </c>
      <c r="C769" s="22" t="s">
        <v>36</v>
      </c>
      <c r="D769" s="22" t="s">
        <v>28</v>
      </c>
      <c r="E769" s="23">
        <v>43084</v>
      </c>
      <c r="F769" s="22">
        <v>22.2</v>
      </c>
      <c r="G769" s="22">
        <v>34.1</v>
      </c>
      <c r="H769" s="22">
        <v>17.512799999999999</v>
      </c>
      <c r="I769" s="24">
        <v>5.1326000000000001</v>
      </c>
      <c r="J769" s="22">
        <f t="shared" si="243"/>
        <v>9.5999999999998309E-3</v>
      </c>
      <c r="K769" s="25">
        <f t="shared" si="233"/>
        <v>997.75474041653615</v>
      </c>
      <c r="L769" s="25">
        <f t="shared" si="234"/>
        <v>0.76364988873394801</v>
      </c>
      <c r="M769" s="25">
        <f t="shared" si="235"/>
        <v>-4.2690590640000001E-3</v>
      </c>
      <c r="N769" s="25">
        <f t="shared" si="236"/>
        <v>1023.5069139465796</v>
      </c>
      <c r="O769" s="121">
        <f t="shared" si="237"/>
        <v>1.0234796714857097</v>
      </c>
      <c r="P769" s="26">
        <f t="shared" si="241"/>
        <v>11.566520478021673</v>
      </c>
      <c r="Q769" s="120">
        <f t="shared" si="238"/>
        <v>11.566134571546943</v>
      </c>
      <c r="R769" s="4">
        <f t="shared" si="239"/>
        <v>20.082066773645366</v>
      </c>
      <c r="S769" s="50">
        <f t="shared" si="242"/>
        <v>22.949300000000001</v>
      </c>
      <c r="T769" s="17"/>
      <c r="U769" s="18"/>
      <c r="V769" s="18"/>
      <c r="W769" s="18"/>
      <c r="X769" s="9"/>
      <c r="Y769" s="9"/>
      <c r="Z769" s="9"/>
      <c r="AA769" s="19"/>
      <c r="AB769" s="20"/>
    </row>
    <row r="770" spans="1:28" s="15" customFormat="1" x14ac:dyDescent="0.2">
      <c r="A770" s="1">
        <v>124</v>
      </c>
      <c r="B770" s="49" t="s">
        <v>29</v>
      </c>
      <c r="C770" s="22" t="s">
        <v>36</v>
      </c>
      <c r="D770" s="22" t="s">
        <v>28</v>
      </c>
      <c r="E770" s="23">
        <v>43084</v>
      </c>
      <c r="F770" s="22">
        <v>22.2</v>
      </c>
      <c r="G770" s="22">
        <v>34.1</v>
      </c>
      <c r="H770" s="22">
        <v>17.512799999999999</v>
      </c>
      <c r="I770" s="24">
        <v>3.9996999999999998</v>
      </c>
      <c r="J770" s="22">
        <f t="shared" si="243"/>
        <v>6.7999999999996952E-3</v>
      </c>
      <c r="K770" s="25">
        <f t="shared" ref="K770:K833" si="244">1000*(1-(F770+288.9414)/(508929.2*(F770+68.12963))*(F770-3.9863)^2)</f>
        <v>997.75474041653615</v>
      </c>
      <c r="L770" s="25">
        <f t="shared" ref="L770:L833" si="245">0.824493 - 0.0040899*F770 + 0.000076438*F770^2 -0.00000082467*F770^3 + 0.0000000053675*F770^4</f>
        <v>0.76364988873394801</v>
      </c>
      <c r="M770" s="25">
        <f t="shared" ref="M770:M833" si="246">-0.005724 + 0.00010227*F770 - 0.0000016546*F770^2</f>
        <v>-4.2690590640000001E-3</v>
      </c>
      <c r="N770" s="25">
        <f t="shared" ref="N770:N833" si="247">K770 + (L770*G770) + M770*G770^(3/2) + 0.00048314*G770^2</f>
        <v>1023.5069139465796</v>
      </c>
      <c r="O770" s="121">
        <f t="shared" si="237"/>
        <v>1.0234796714857097</v>
      </c>
      <c r="P770" s="26">
        <f t="shared" si="241"/>
        <v>9.0134847749568028</v>
      </c>
      <c r="Q770" s="120">
        <f t="shared" si="238"/>
        <v>9.0131840482048684</v>
      </c>
      <c r="R770" s="4">
        <f t="shared" si="239"/>
        <v>20.082066773645366</v>
      </c>
      <c r="S770" s="50">
        <f t="shared" si="242"/>
        <v>16.718349999999997</v>
      </c>
      <c r="T770" s="17"/>
      <c r="U770" s="18"/>
      <c r="V770" s="18"/>
      <c r="W770" s="18"/>
      <c r="X770" s="9"/>
      <c r="Y770" s="9"/>
      <c r="Z770" s="9"/>
      <c r="AA770" s="19"/>
      <c r="AB770" s="20"/>
    </row>
    <row r="771" spans="1:28" s="15" customFormat="1" x14ac:dyDescent="0.2">
      <c r="A771" s="1">
        <v>216</v>
      </c>
      <c r="B771" s="49" t="s">
        <v>29</v>
      </c>
      <c r="C771" s="22" t="s">
        <v>36</v>
      </c>
      <c r="D771" s="22" t="s">
        <v>28</v>
      </c>
      <c r="E771" s="23">
        <v>43084</v>
      </c>
      <c r="F771" s="22">
        <v>22.2</v>
      </c>
      <c r="G771" s="22">
        <v>34.1</v>
      </c>
      <c r="H771" s="22">
        <v>17.512799999999999</v>
      </c>
      <c r="I771" s="24">
        <v>4.4161999999999999</v>
      </c>
      <c r="J771" s="22">
        <f t="shared" si="243"/>
        <v>1.7299999999999649E-2</v>
      </c>
      <c r="K771" s="25">
        <f t="shared" si="244"/>
        <v>997.75474041653615</v>
      </c>
      <c r="L771" s="25">
        <f t="shared" si="245"/>
        <v>0.76364988873394801</v>
      </c>
      <c r="M771" s="25">
        <f t="shared" si="246"/>
        <v>-4.2690590640000001E-3</v>
      </c>
      <c r="N771" s="25">
        <f t="shared" si="247"/>
        <v>1023.5069139465796</v>
      </c>
      <c r="O771" s="121">
        <f t="shared" ref="O771:O834" si="248">(999.842594+0.06793952*(F771)-0.00909529*(F771)^2+0.0001001685*(F771)^3-0.000001120083*(F771)^4+0.000000006536332*(F771)^5+(0.824493-0.0040899*(F771)+0.000076438*(F771)^2-0.00000082467*(F771)^3+0.0000000053875*(F771)^4)*(G771)+(-0.00572466+0.00010227*(F771)-0.0000016546*(F771)^2)*(G771)^1.5+0.00048314*(G771)^2)*0.001</f>
        <v>1.0234796714857097</v>
      </c>
      <c r="P771" s="26">
        <f t="shared" si="241"/>
        <v>9.9520842721114668</v>
      </c>
      <c r="Q771" s="120">
        <f t="shared" ref="Q771:Q834" si="249">(I771)*(1/(1-(O771)/1.84))</f>
        <v>9.9517522298378225</v>
      </c>
      <c r="R771" s="4">
        <f t="shared" ref="R771:R834" si="250">H771*(1/     (1-   (0.001*N771/8)))</f>
        <v>20.082066773645366</v>
      </c>
      <c r="S771" s="50">
        <f t="shared" si="242"/>
        <v>19.009099999999997</v>
      </c>
      <c r="T771" s="17"/>
      <c r="U771" s="18"/>
      <c r="V771" s="18"/>
      <c r="W771" s="18"/>
      <c r="X771" s="9"/>
      <c r="Y771" s="9"/>
      <c r="Z771" s="9"/>
      <c r="AA771" s="19"/>
      <c r="AB771" s="20"/>
    </row>
    <row r="772" spans="1:28" s="15" customFormat="1" x14ac:dyDescent="0.2">
      <c r="A772" s="1">
        <v>222</v>
      </c>
      <c r="B772" s="49" t="s">
        <v>29</v>
      </c>
      <c r="C772" s="22" t="s">
        <v>36</v>
      </c>
      <c r="D772" s="22" t="s">
        <v>28</v>
      </c>
      <c r="E772" s="23">
        <v>43084</v>
      </c>
      <c r="F772" s="22">
        <v>22.2</v>
      </c>
      <c r="G772" s="22">
        <v>34.1</v>
      </c>
      <c r="H772" s="22">
        <v>17.512799999999999</v>
      </c>
      <c r="I772" s="24">
        <v>2.1467999999999998</v>
      </c>
      <c r="J772" s="22">
        <f t="shared" si="243"/>
        <v>2.6999999999999247E-3</v>
      </c>
      <c r="K772" s="25">
        <f t="shared" si="244"/>
        <v>997.75474041653615</v>
      </c>
      <c r="L772" s="25">
        <f t="shared" si="245"/>
        <v>0.76364988873394801</v>
      </c>
      <c r="M772" s="25">
        <f t="shared" si="246"/>
        <v>-4.2690590640000001E-3</v>
      </c>
      <c r="N772" s="25">
        <f t="shared" si="247"/>
        <v>1023.5069139465796</v>
      </c>
      <c r="O772" s="121">
        <f t="shared" si="248"/>
        <v>1.0234796714857097</v>
      </c>
      <c r="P772" s="26">
        <f t="shared" si="241"/>
        <v>4.8379001212284081</v>
      </c>
      <c r="Q772" s="120">
        <f t="shared" si="249"/>
        <v>4.837738709074733</v>
      </c>
      <c r="R772" s="4">
        <f t="shared" si="250"/>
        <v>20.082066773645366</v>
      </c>
      <c r="S772" s="50">
        <f t="shared" si="242"/>
        <v>6.5273999999999992</v>
      </c>
      <c r="T772" s="17"/>
      <c r="U772" s="18"/>
      <c r="V772" s="18"/>
      <c r="W772" s="18"/>
      <c r="X772" s="9"/>
      <c r="Y772" s="9"/>
      <c r="Z772" s="9"/>
      <c r="AA772" s="19"/>
      <c r="AB772" s="20"/>
    </row>
    <row r="773" spans="1:28" s="15" customFormat="1" x14ac:dyDescent="0.2">
      <c r="A773" s="1">
        <v>228</v>
      </c>
      <c r="B773" s="49" t="s">
        <v>29</v>
      </c>
      <c r="C773" s="22" t="s">
        <v>36</v>
      </c>
      <c r="D773" s="22" t="s">
        <v>28</v>
      </c>
      <c r="E773" s="23">
        <v>43084</v>
      </c>
      <c r="F773" s="22">
        <v>22.2</v>
      </c>
      <c r="G773" s="22">
        <v>34.1</v>
      </c>
      <c r="H773" s="22">
        <v>17.512799999999999</v>
      </c>
      <c r="I773" s="24">
        <v>3.2002000000000002</v>
      </c>
      <c r="J773" s="22">
        <f t="shared" si="243"/>
        <v>1.3700000000000045E-2</v>
      </c>
      <c r="K773" s="25">
        <f t="shared" si="244"/>
        <v>997.75474041653615</v>
      </c>
      <c r="L773" s="25">
        <f t="shared" si="245"/>
        <v>0.76364988873394801</v>
      </c>
      <c r="M773" s="25">
        <f t="shared" si="246"/>
        <v>-4.2690590640000001E-3</v>
      </c>
      <c r="N773" s="25">
        <f t="shared" si="247"/>
        <v>1023.5069139465796</v>
      </c>
      <c r="O773" s="121">
        <f t="shared" si="248"/>
        <v>1.0234796714857097</v>
      </c>
      <c r="P773" s="26">
        <f t="shared" si="241"/>
        <v>7.211779377657515</v>
      </c>
      <c r="Q773" s="120">
        <f t="shared" si="249"/>
        <v>7.211538763173543</v>
      </c>
      <c r="R773" s="4">
        <f t="shared" si="250"/>
        <v>20.082066773645366</v>
      </c>
      <c r="S773" s="50">
        <f t="shared" si="242"/>
        <v>12.321100000000001</v>
      </c>
      <c r="T773" s="17"/>
      <c r="U773" s="18"/>
      <c r="V773" s="18"/>
      <c r="W773" s="18"/>
      <c r="X773" s="9"/>
      <c r="Y773" s="9"/>
      <c r="Z773" s="9"/>
      <c r="AA773" s="19"/>
      <c r="AB773" s="20"/>
    </row>
    <row r="774" spans="1:28" s="15" customFormat="1" x14ac:dyDescent="0.2">
      <c r="A774" s="1">
        <v>151</v>
      </c>
      <c r="B774" s="49" t="s">
        <v>30</v>
      </c>
      <c r="C774" s="22" t="s">
        <v>36</v>
      </c>
      <c r="D774" s="22" t="s">
        <v>28</v>
      </c>
      <c r="E774" s="23">
        <v>43084</v>
      </c>
      <c r="F774" s="22">
        <v>22.2</v>
      </c>
      <c r="G774" s="22">
        <v>34.1</v>
      </c>
      <c r="H774" s="22">
        <v>17.512799999999999</v>
      </c>
      <c r="I774" s="24">
        <v>1.7794000000000001</v>
      </c>
      <c r="J774" s="22">
        <f t="shared" si="243"/>
        <v>-9.8999999999997979E-3</v>
      </c>
      <c r="K774" s="25">
        <f t="shared" si="244"/>
        <v>997.75474041653615</v>
      </c>
      <c r="L774" s="25">
        <f t="shared" si="245"/>
        <v>0.76364988873394801</v>
      </c>
      <c r="M774" s="25">
        <f t="shared" si="246"/>
        <v>-4.2690590640000001E-3</v>
      </c>
      <c r="N774" s="25">
        <f t="shared" si="247"/>
        <v>1023.5069139465796</v>
      </c>
      <c r="O774" s="121">
        <f t="shared" si="248"/>
        <v>1.0234796714857097</v>
      </c>
      <c r="P774" s="26">
        <f t="shared" si="241"/>
        <v>4.0099494483481601</v>
      </c>
      <c r="Q774" s="120">
        <f t="shared" si="249"/>
        <v>4.0098156600184369</v>
      </c>
      <c r="R774" s="4">
        <f t="shared" si="250"/>
        <v>20.082066773645366</v>
      </c>
      <c r="S774" s="50">
        <f t="shared" si="242"/>
        <v>4.5066999999999995</v>
      </c>
      <c r="T774" s="17"/>
      <c r="U774" s="18"/>
      <c r="V774" s="18"/>
      <c r="W774" s="18"/>
      <c r="X774" s="9"/>
      <c r="Y774" s="9"/>
      <c r="Z774" s="9"/>
      <c r="AA774" s="19"/>
      <c r="AB774" s="20"/>
    </row>
    <row r="775" spans="1:28" s="15" customFormat="1" x14ac:dyDescent="0.2">
      <c r="A775" s="1">
        <v>159</v>
      </c>
      <c r="B775" s="49" t="s">
        <v>30</v>
      </c>
      <c r="C775" s="22" t="s">
        <v>36</v>
      </c>
      <c r="D775" s="22" t="s">
        <v>28</v>
      </c>
      <c r="E775" s="23">
        <v>43084</v>
      </c>
      <c r="F775" s="22">
        <v>22.2</v>
      </c>
      <c r="G775" s="22">
        <v>34.1</v>
      </c>
      <c r="H775" s="22">
        <v>17.512799999999999</v>
      </c>
      <c r="I775" s="24">
        <v>4.6292999999999997</v>
      </c>
      <c r="J775" s="22">
        <f t="shared" si="243"/>
        <v>1.3899999999999579E-2</v>
      </c>
      <c r="K775" s="25">
        <f t="shared" si="244"/>
        <v>997.75474041653615</v>
      </c>
      <c r="L775" s="25">
        <f t="shared" si="245"/>
        <v>0.76364988873394801</v>
      </c>
      <c r="M775" s="25">
        <f t="shared" si="246"/>
        <v>-4.2690590640000001E-3</v>
      </c>
      <c r="N775" s="25">
        <f t="shared" si="247"/>
        <v>1023.5069139465796</v>
      </c>
      <c r="O775" s="121">
        <f t="shared" si="248"/>
        <v>1.0234796714857097</v>
      </c>
      <c r="P775" s="26">
        <f t="shared" si="241"/>
        <v>10.432313690703683</v>
      </c>
      <c r="Q775" s="120">
        <f t="shared" si="249"/>
        <v>10.431965626010649</v>
      </c>
      <c r="R775" s="4">
        <f t="shared" si="250"/>
        <v>20.082066773645366</v>
      </c>
      <c r="S775" s="50">
        <f t="shared" si="242"/>
        <v>20.181149999999999</v>
      </c>
      <c r="T775" s="17"/>
      <c r="U775" s="18"/>
      <c r="V775" s="18"/>
      <c r="W775" s="18"/>
      <c r="X775" s="9"/>
      <c r="Y775" s="9"/>
      <c r="Z775" s="9"/>
      <c r="AA775" s="19"/>
      <c r="AB775" s="20"/>
    </row>
    <row r="776" spans="1:28" s="15" customFormat="1" x14ac:dyDescent="0.2">
      <c r="A776" s="1">
        <v>250</v>
      </c>
      <c r="B776" s="49" t="s">
        <v>30</v>
      </c>
      <c r="C776" s="22" t="s">
        <v>36</v>
      </c>
      <c r="D776" s="22" t="s">
        <v>28</v>
      </c>
      <c r="E776" s="23">
        <v>43084</v>
      </c>
      <c r="F776" s="22">
        <v>22.2</v>
      </c>
      <c r="G776" s="22">
        <v>34.1</v>
      </c>
      <c r="H776" s="22">
        <v>17.512799999999999</v>
      </c>
      <c r="I776" s="24">
        <v>4.7929000000000004</v>
      </c>
      <c r="J776" s="22">
        <f t="shared" si="243"/>
        <v>1.4100000000000001E-2</v>
      </c>
      <c r="K776" s="25">
        <f t="shared" si="244"/>
        <v>997.75474041653615</v>
      </c>
      <c r="L776" s="25">
        <f t="shared" si="245"/>
        <v>0.76364988873394801</v>
      </c>
      <c r="M776" s="25">
        <f t="shared" si="246"/>
        <v>-4.2690590640000001E-3</v>
      </c>
      <c r="N776" s="25">
        <f t="shared" si="247"/>
        <v>1023.5069139465796</v>
      </c>
      <c r="O776" s="121">
        <f t="shared" si="248"/>
        <v>1.0234796714857097</v>
      </c>
      <c r="P776" s="26">
        <f t="shared" si="241"/>
        <v>10.800992868937787</v>
      </c>
      <c r="Q776" s="120">
        <f t="shared" si="249"/>
        <v>10.800632503598049</v>
      </c>
      <c r="R776" s="4">
        <f t="shared" si="250"/>
        <v>20.082066773645366</v>
      </c>
      <c r="S776" s="50">
        <f t="shared" si="242"/>
        <v>21.080950000000001</v>
      </c>
      <c r="T776" s="17"/>
      <c r="U776" s="18"/>
      <c r="V776" s="18"/>
      <c r="W776" s="18"/>
      <c r="X776" s="9"/>
      <c r="Y776" s="9"/>
      <c r="Z776" s="9"/>
      <c r="AA776" s="19"/>
      <c r="AB776" s="20"/>
    </row>
    <row r="777" spans="1:28" s="15" customFormat="1" x14ac:dyDescent="0.2">
      <c r="A777" s="1">
        <v>165</v>
      </c>
      <c r="B777" s="49" t="s">
        <v>31</v>
      </c>
      <c r="C777" s="22" t="s">
        <v>36</v>
      </c>
      <c r="D777" s="22" t="s">
        <v>28</v>
      </c>
      <c r="E777" s="23">
        <v>43084</v>
      </c>
      <c r="F777" s="22">
        <v>22.2</v>
      </c>
      <c r="G777" s="22">
        <v>34.1</v>
      </c>
      <c r="H777" s="22">
        <v>17.512799999999999</v>
      </c>
      <c r="I777" s="24">
        <v>6.3178000000000001</v>
      </c>
      <c r="J777" s="22">
        <f t="shared" si="243"/>
        <v>-3.8000000000000256E-3</v>
      </c>
      <c r="K777" s="25">
        <f t="shared" si="244"/>
        <v>997.75474041653615</v>
      </c>
      <c r="L777" s="25">
        <f t="shared" si="245"/>
        <v>0.76364988873394801</v>
      </c>
      <c r="M777" s="25">
        <f t="shared" si="246"/>
        <v>-4.2690590640000001E-3</v>
      </c>
      <c r="N777" s="25">
        <f t="shared" si="247"/>
        <v>1023.5069139465796</v>
      </c>
      <c r="O777" s="121">
        <f t="shared" si="248"/>
        <v>1.0234796714857097</v>
      </c>
      <c r="P777" s="26">
        <f t="shared" si="241"/>
        <v>14.237416334030575</v>
      </c>
      <c r="Q777" s="120">
        <f t="shared" si="249"/>
        <v>14.236941315535844</v>
      </c>
      <c r="R777" s="4">
        <f t="shared" si="250"/>
        <v>20.082066773645366</v>
      </c>
      <c r="S777" s="50">
        <f t="shared" si="242"/>
        <v>29.4679</v>
      </c>
      <c r="T777" s="17"/>
      <c r="U777" s="18"/>
      <c r="V777" s="18"/>
      <c r="W777" s="18"/>
      <c r="X777" s="9"/>
      <c r="Y777" s="9"/>
      <c r="Z777" s="9"/>
      <c r="AA777" s="19"/>
      <c r="AB777" s="20"/>
    </row>
    <row r="778" spans="1:28" s="15" customFormat="1" x14ac:dyDescent="0.2">
      <c r="A778" s="1">
        <v>171</v>
      </c>
      <c r="B778" s="49" t="s">
        <v>31</v>
      </c>
      <c r="C778" s="22" t="s">
        <v>36</v>
      </c>
      <c r="D778" s="22" t="s">
        <v>28</v>
      </c>
      <c r="E778" s="23">
        <v>43084</v>
      </c>
      <c r="F778" s="22">
        <v>22.2</v>
      </c>
      <c r="G778" s="22">
        <v>34.1</v>
      </c>
      <c r="H778" s="22">
        <v>17.512799999999999</v>
      </c>
      <c r="I778" s="24">
        <v>2.1440000000000001</v>
      </c>
      <c r="J778" s="22">
        <f t="shared" si="243"/>
        <v>-8.3999999999999631E-3</v>
      </c>
      <c r="K778" s="25">
        <f t="shared" si="244"/>
        <v>997.75474041653615</v>
      </c>
      <c r="L778" s="25">
        <f t="shared" si="245"/>
        <v>0.76364988873394801</v>
      </c>
      <c r="M778" s="25">
        <f t="shared" si="246"/>
        <v>-4.2690590640000001E-3</v>
      </c>
      <c r="N778" s="25">
        <f t="shared" si="247"/>
        <v>1023.5069139465796</v>
      </c>
      <c r="O778" s="121">
        <f t="shared" si="248"/>
        <v>1.0234796714857097</v>
      </c>
      <c r="P778" s="26">
        <f t="shared" si="241"/>
        <v>4.8315902086424947</v>
      </c>
      <c r="Q778" s="120">
        <f t="shared" si="249"/>
        <v>4.8314290070133357</v>
      </c>
      <c r="R778" s="4">
        <f t="shared" si="250"/>
        <v>20.082066773645366</v>
      </c>
      <c r="S778" s="50">
        <f t="shared" si="242"/>
        <v>6.5120000000000013</v>
      </c>
      <c r="T778" s="17"/>
      <c r="U778" s="18"/>
      <c r="V778" s="18"/>
      <c r="W778" s="18"/>
      <c r="X778" s="9"/>
      <c r="Y778" s="9"/>
      <c r="Z778" s="9"/>
      <c r="AA778" s="19"/>
      <c r="AB778" s="20"/>
    </row>
    <row r="779" spans="1:28" s="15" customFormat="1" x14ac:dyDescent="0.2">
      <c r="A779" s="1">
        <v>263</v>
      </c>
      <c r="B779" s="49" t="s">
        <v>31</v>
      </c>
      <c r="C779" s="22" t="s">
        <v>36</v>
      </c>
      <c r="D779" s="22" t="s">
        <v>28</v>
      </c>
      <c r="E779" s="23">
        <v>43084</v>
      </c>
      <c r="F779" s="22">
        <v>22.2</v>
      </c>
      <c r="G779" s="22">
        <v>34.1</v>
      </c>
      <c r="H779" s="22">
        <v>17.512799999999999</v>
      </c>
      <c r="I779" s="24">
        <v>1.32</v>
      </c>
      <c r="J779" s="22">
        <f t="shared" si="243"/>
        <v>-3.8300000000000001E-2</v>
      </c>
      <c r="K779" s="25">
        <f t="shared" si="244"/>
        <v>997.75474041653615</v>
      </c>
      <c r="L779" s="25">
        <f t="shared" si="245"/>
        <v>0.76364988873394801</v>
      </c>
      <c r="M779" s="25">
        <f t="shared" si="246"/>
        <v>-4.2690590640000001E-3</v>
      </c>
      <c r="N779" s="25">
        <f t="shared" si="247"/>
        <v>1023.5069139465796</v>
      </c>
      <c r="O779" s="121">
        <f t="shared" si="248"/>
        <v>1.0234796714857097</v>
      </c>
      <c r="P779" s="26">
        <f t="shared" si="241"/>
        <v>2.9746730762164613</v>
      </c>
      <c r="Q779" s="120">
        <f t="shared" si="249"/>
        <v>2.9745738289447776</v>
      </c>
      <c r="R779" s="4">
        <f t="shared" si="250"/>
        <v>20.082066773645366</v>
      </c>
      <c r="S779" s="50">
        <f t="shared" si="242"/>
        <v>1.9800000000000004</v>
      </c>
      <c r="T779" s="17"/>
      <c r="U779" s="18"/>
      <c r="V779" s="18"/>
      <c r="W779" s="18"/>
      <c r="X779" s="9"/>
      <c r="Y779" s="9"/>
      <c r="Z779" s="9"/>
      <c r="AA779" s="19"/>
      <c r="AB779" s="20"/>
    </row>
    <row r="780" spans="1:28" s="15" customFormat="1" x14ac:dyDescent="0.2">
      <c r="A780" s="1">
        <v>269</v>
      </c>
      <c r="B780" s="49" t="s">
        <v>31</v>
      </c>
      <c r="C780" s="22" t="s">
        <v>36</v>
      </c>
      <c r="D780" s="22" t="s">
        <v>28</v>
      </c>
      <c r="E780" s="23">
        <v>43084</v>
      </c>
      <c r="F780" s="22">
        <v>22.2</v>
      </c>
      <c r="G780" s="22">
        <v>34.1</v>
      </c>
      <c r="H780" s="22">
        <v>17.512799999999999</v>
      </c>
      <c r="I780" s="24">
        <v>5.4401999999999999</v>
      </c>
      <c r="J780" s="22">
        <f t="shared" si="243"/>
        <v>-6.0999999999999943E-3</v>
      </c>
      <c r="K780" s="25">
        <f t="shared" si="244"/>
        <v>997.75474041653615</v>
      </c>
      <c r="L780" s="25">
        <f t="shared" si="245"/>
        <v>0.76364988873394801</v>
      </c>
      <c r="M780" s="25">
        <f t="shared" si="246"/>
        <v>-4.2690590640000001E-3</v>
      </c>
      <c r="N780" s="25">
        <f t="shared" si="247"/>
        <v>1023.5069139465796</v>
      </c>
      <c r="O780" s="121">
        <f t="shared" si="248"/>
        <v>1.0234796714857097</v>
      </c>
      <c r="P780" s="26">
        <f t="shared" si="241"/>
        <v>12.259709446388479</v>
      </c>
      <c r="Q780" s="120">
        <f t="shared" si="249"/>
        <v>12.259300412291953</v>
      </c>
      <c r="R780" s="4">
        <f t="shared" si="250"/>
        <v>20.082066773645366</v>
      </c>
      <c r="S780" s="50">
        <f t="shared" si="242"/>
        <v>24.641099999999998</v>
      </c>
      <c r="T780" s="17"/>
      <c r="U780" s="18"/>
      <c r="V780" s="18"/>
      <c r="W780" s="18"/>
      <c r="X780" s="9"/>
      <c r="Y780" s="9"/>
      <c r="Z780" s="9"/>
      <c r="AA780" s="19"/>
      <c r="AB780" s="20"/>
    </row>
    <row r="781" spans="1:28" s="15" customFormat="1" x14ac:dyDescent="0.2">
      <c r="A781" s="1">
        <v>101</v>
      </c>
      <c r="B781" s="49" t="s">
        <v>32</v>
      </c>
      <c r="C781" s="22" t="s">
        <v>36</v>
      </c>
      <c r="D781" s="22" t="s">
        <v>28</v>
      </c>
      <c r="E781" s="23">
        <v>43084</v>
      </c>
      <c r="F781" s="22">
        <v>22.2</v>
      </c>
      <c r="G781" s="22">
        <v>34.1</v>
      </c>
      <c r="H781" s="22">
        <v>17.512799999999999</v>
      </c>
      <c r="I781" s="24">
        <v>3.9365000000000001</v>
      </c>
      <c r="J781" s="22">
        <f t="shared" si="243"/>
        <v>-2.2999999999999687E-2</v>
      </c>
      <c r="K781" s="25">
        <f t="shared" si="244"/>
        <v>997.75474041653615</v>
      </c>
      <c r="L781" s="25">
        <f t="shared" si="245"/>
        <v>0.76364988873394801</v>
      </c>
      <c r="M781" s="25">
        <f t="shared" si="246"/>
        <v>-4.2690590640000001E-3</v>
      </c>
      <c r="N781" s="25">
        <f t="shared" si="247"/>
        <v>1023.5069139465796</v>
      </c>
      <c r="O781" s="121">
        <f t="shared" si="248"/>
        <v>1.0234796714857097</v>
      </c>
      <c r="P781" s="26">
        <f t="shared" si="241"/>
        <v>8.8710610337318929</v>
      </c>
      <c r="Q781" s="120">
        <f t="shared" si="249"/>
        <v>8.8707650588190265</v>
      </c>
      <c r="R781" s="4">
        <f t="shared" si="250"/>
        <v>20.082066773645366</v>
      </c>
      <c r="S781" s="50">
        <f t="shared" si="242"/>
        <v>16.370750000000001</v>
      </c>
      <c r="T781" s="17"/>
      <c r="U781" s="18"/>
      <c r="V781" s="18"/>
      <c r="W781" s="18"/>
      <c r="X781" s="9"/>
      <c r="Y781" s="9"/>
      <c r="Z781" s="9"/>
      <c r="AA781" s="19"/>
      <c r="AB781" s="20"/>
    </row>
    <row r="782" spans="1:28" s="15" customFormat="1" x14ac:dyDescent="0.2">
      <c r="A782" s="1">
        <v>107</v>
      </c>
      <c r="B782" s="49" t="s">
        <v>32</v>
      </c>
      <c r="C782" s="22" t="s">
        <v>36</v>
      </c>
      <c r="D782" s="22" t="s">
        <v>28</v>
      </c>
      <c r="E782" s="23">
        <v>43084</v>
      </c>
      <c r="F782" s="22">
        <v>22.5</v>
      </c>
      <c r="G782" s="22">
        <v>34</v>
      </c>
      <c r="H782" s="22">
        <v>17.5122</v>
      </c>
      <c r="I782" s="24">
        <v>3.3115999999999999</v>
      </c>
      <c r="J782" s="22">
        <f t="shared" si="243"/>
        <v>-3.1500000000000306E-2</v>
      </c>
      <c r="K782" s="25">
        <f t="shared" si="244"/>
        <v>997.68561710602216</v>
      </c>
      <c r="L782" s="25">
        <f t="shared" si="245"/>
        <v>0.76314911232421867</v>
      </c>
      <c r="M782" s="25">
        <f t="shared" si="246"/>
        <v>-4.2605662500000002E-3</v>
      </c>
      <c r="N782" s="25">
        <f t="shared" si="247"/>
        <v>1023.3465294321949</v>
      </c>
      <c r="O782" s="121">
        <f t="shared" si="248"/>
        <v>1.0233193069760058</v>
      </c>
      <c r="P782" s="26">
        <f t="shared" si="241"/>
        <v>7.4613581152889763</v>
      </c>
      <c r="Q782" s="120">
        <f t="shared" si="249"/>
        <v>7.4611094054858178</v>
      </c>
      <c r="R782" s="4">
        <f t="shared" si="250"/>
        <v>20.080917103167796</v>
      </c>
      <c r="S782" s="50">
        <f t="shared" si="242"/>
        <v>12.933799999999998</v>
      </c>
      <c r="T782" s="17"/>
      <c r="U782" s="18"/>
      <c r="V782" s="18"/>
      <c r="W782" s="18"/>
      <c r="X782" s="9"/>
      <c r="Y782" s="9"/>
      <c r="Z782" s="9"/>
      <c r="AA782" s="19"/>
      <c r="AB782" s="20"/>
    </row>
    <row r="783" spans="1:28" s="15" customFormat="1" x14ac:dyDescent="0.2">
      <c r="A783" s="1">
        <v>300</v>
      </c>
      <c r="B783" s="49" t="s">
        <v>32</v>
      </c>
      <c r="C783" s="22" t="s">
        <v>36</v>
      </c>
      <c r="D783" s="22" t="s">
        <v>28</v>
      </c>
      <c r="E783" s="23">
        <v>43084</v>
      </c>
      <c r="F783" s="22">
        <v>22.5</v>
      </c>
      <c r="G783" s="22">
        <v>34</v>
      </c>
      <c r="H783" s="22">
        <v>17.5122</v>
      </c>
      <c r="I783" s="24">
        <v>1.05</v>
      </c>
      <c r="J783" s="22">
        <f t="shared" si="243"/>
        <v>-2.7499999999999858E-2</v>
      </c>
      <c r="K783" s="25">
        <f t="shared" si="244"/>
        <v>997.68561710602216</v>
      </c>
      <c r="L783" s="25">
        <f t="shared" si="245"/>
        <v>0.76314911232421867</v>
      </c>
      <c r="M783" s="25">
        <f t="shared" si="246"/>
        <v>-4.2605662500000002E-3</v>
      </c>
      <c r="N783" s="25">
        <f t="shared" si="247"/>
        <v>1023.3465294321949</v>
      </c>
      <c r="O783" s="121">
        <f t="shared" si="248"/>
        <v>1.0233193069760058</v>
      </c>
      <c r="P783" s="26">
        <f t="shared" si="241"/>
        <v>2.3657525126988239</v>
      </c>
      <c r="Q783" s="120">
        <f t="shared" si="249"/>
        <v>2.3656736549583615</v>
      </c>
      <c r="R783" s="4">
        <f t="shared" si="250"/>
        <v>20.080917103167796</v>
      </c>
      <c r="S783" s="50">
        <f t="shared" si="242"/>
        <v>0.49500000000000011</v>
      </c>
      <c r="T783" s="17"/>
      <c r="U783" s="18"/>
      <c r="V783" s="18"/>
      <c r="W783" s="18"/>
      <c r="X783" s="9"/>
      <c r="Y783" s="9"/>
      <c r="Z783" s="9"/>
      <c r="AA783" s="19"/>
      <c r="AB783" s="20"/>
    </row>
    <row r="784" spans="1:28" s="15" customFormat="1" x14ac:dyDescent="0.2">
      <c r="A784" s="1">
        <v>145</v>
      </c>
      <c r="B784" s="49" t="s">
        <v>33</v>
      </c>
      <c r="C784" s="22" t="s">
        <v>36</v>
      </c>
      <c r="D784" s="22" t="s">
        <v>28</v>
      </c>
      <c r="E784" s="23">
        <v>43084</v>
      </c>
      <c r="F784" s="22">
        <v>22.5</v>
      </c>
      <c r="G784" s="22">
        <v>34</v>
      </c>
      <c r="H784" s="22">
        <v>17.5122</v>
      </c>
      <c r="I784" s="24">
        <v>1.7868999999999999</v>
      </c>
      <c r="J784" s="22">
        <f t="shared" si="243"/>
        <v>-3.0100000000000016E-2</v>
      </c>
      <c r="K784" s="25">
        <f t="shared" si="244"/>
        <v>997.68561710602216</v>
      </c>
      <c r="L784" s="25">
        <f t="shared" si="245"/>
        <v>0.76314911232421867</v>
      </c>
      <c r="M784" s="25">
        <f t="shared" si="246"/>
        <v>-4.2605662500000002E-3</v>
      </c>
      <c r="N784" s="25">
        <f t="shared" si="247"/>
        <v>1023.3465294321949</v>
      </c>
      <c r="O784" s="121">
        <f t="shared" si="248"/>
        <v>1.0233193069760058</v>
      </c>
      <c r="P784" s="26">
        <f t="shared" si="241"/>
        <v>4.0260601570871701</v>
      </c>
      <c r="Q784" s="120">
        <f t="shared" si="249"/>
        <v>4.025925956233424</v>
      </c>
      <c r="R784" s="4">
        <f t="shared" si="250"/>
        <v>20.080917103167796</v>
      </c>
      <c r="S784" s="50">
        <f t="shared" si="242"/>
        <v>4.5479499999999993</v>
      </c>
      <c r="T784" s="17"/>
      <c r="U784" s="18"/>
      <c r="V784" s="18"/>
      <c r="W784" s="18"/>
      <c r="X784" s="9"/>
      <c r="Y784" s="9"/>
      <c r="Z784" s="9"/>
      <c r="AA784" s="19"/>
      <c r="AB784" s="20"/>
    </row>
    <row r="785" spans="1:28" s="15" customFormat="1" x14ac:dyDescent="0.2">
      <c r="A785" s="1">
        <v>179</v>
      </c>
      <c r="B785" s="49" t="s">
        <v>26</v>
      </c>
      <c r="C785" s="22" t="s">
        <v>27</v>
      </c>
      <c r="D785" s="22" t="s">
        <v>37</v>
      </c>
      <c r="E785" s="23">
        <v>43084</v>
      </c>
      <c r="F785" s="22">
        <v>21.8</v>
      </c>
      <c r="G785" s="22">
        <v>34</v>
      </c>
      <c r="H785" s="22">
        <v>17.5137</v>
      </c>
      <c r="I785" s="24">
        <v>5.0807000000000002</v>
      </c>
      <c r="J785" s="22">
        <f t="shared" si="243"/>
        <v>3.1900000000000261E-2</v>
      </c>
      <c r="K785" s="25">
        <f t="shared" si="244"/>
        <v>997.84549646855533</v>
      </c>
      <c r="L785" s="25">
        <f t="shared" si="245"/>
        <v>0.76432806888322813</v>
      </c>
      <c r="M785" s="25">
        <f t="shared" si="246"/>
        <v>-4.2808461040000001E-3</v>
      </c>
      <c r="N785" s="25">
        <f t="shared" si="247"/>
        <v>1023.5424727887287</v>
      </c>
      <c r="O785" s="121">
        <f t="shared" si="248"/>
        <v>1.023515205961244</v>
      </c>
      <c r="P785" s="26">
        <f t="shared" si="241"/>
        <v>11.450060399260586</v>
      </c>
      <c r="Q785" s="120">
        <f t="shared" si="249"/>
        <v>11.449678020037023</v>
      </c>
      <c r="R785" s="4">
        <f t="shared" si="250"/>
        <v>20.083201173878084</v>
      </c>
      <c r="S785" s="50">
        <f t="shared" si="242"/>
        <v>22.66385</v>
      </c>
      <c r="T785" s="17"/>
      <c r="U785" s="18"/>
      <c r="V785" s="18"/>
      <c r="W785" s="18"/>
      <c r="X785" s="9"/>
      <c r="Y785" s="9"/>
      <c r="Z785" s="9"/>
      <c r="AA785" s="19"/>
      <c r="AB785" s="20"/>
    </row>
    <row r="786" spans="1:28" s="15" customFormat="1" x14ac:dyDescent="0.2">
      <c r="A786" s="1">
        <v>186</v>
      </c>
      <c r="B786" s="49" t="s">
        <v>26</v>
      </c>
      <c r="C786" s="22" t="s">
        <v>27</v>
      </c>
      <c r="D786" s="22" t="s">
        <v>37</v>
      </c>
      <c r="E786" s="23">
        <v>43084</v>
      </c>
      <c r="F786" s="22">
        <v>21.8</v>
      </c>
      <c r="G786" s="22">
        <v>34</v>
      </c>
      <c r="H786" s="22">
        <v>17.5137</v>
      </c>
      <c r="I786" s="24">
        <v>3.5914999999999999</v>
      </c>
      <c r="J786" s="22">
        <f t="shared" ref="J786:J817" si="251">I786-I666</f>
        <v>1.9099999999999895E-2</v>
      </c>
      <c r="K786" s="25">
        <f t="shared" si="244"/>
        <v>997.84549646855533</v>
      </c>
      <c r="L786" s="25">
        <f t="shared" si="245"/>
        <v>0.76432806888322813</v>
      </c>
      <c r="M786" s="25">
        <f t="shared" si="246"/>
        <v>-4.2808461040000001E-3</v>
      </c>
      <c r="N786" s="25">
        <f t="shared" si="247"/>
        <v>1023.5424727887287</v>
      </c>
      <c r="O786" s="121">
        <f t="shared" si="248"/>
        <v>1.023515205961244</v>
      </c>
      <c r="P786" s="26">
        <f t="shared" si="241"/>
        <v>8.0939421583530606</v>
      </c>
      <c r="Q786" s="120">
        <f t="shared" si="249"/>
        <v>8.0936718580044023</v>
      </c>
      <c r="R786" s="4">
        <f t="shared" si="250"/>
        <v>20.083201173878084</v>
      </c>
      <c r="S786" s="50">
        <f t="shared" si="242"/>
        <v>14.47325</v>
      </c>
      <c r="T786" s="17"/>
      <c r="U786" s="18"/>
      <c r="V786" s="18"/>
      <c r="W786" s="18"/>
      <c r="X786" s="9"/>
      <c r="Y786" s="9"/>
      <c r="Z786" s="9"/>
      <c r="AA786" s="19"/>
      <c r="AB786" s="20"/>
    </row>
    <row r="787" spans="1:28" s="15" customFormat="1" x14ac:dyDescent="0.2">
      <c r="A787" s="1">
        <v>277</v>
      </c>
      <c r="B787" s="49" t="s">
        <v>26</v>
      </c>
      <c r="C787" s="22" t="s">
        <v>27</v>
      </c>
      <c r="D787" s="22" t="s">
        <v>37</v>
      </c>
      <c r="E787" s="23">
        <v>43084</v>
      </c>
      <c r="F787" s="22">
        <v>21.8</v>
      </c>
      <c r="G787" s="22">
        <v>34</v>
      </c>
      <c r="H787" s="22">
        <v>17.5137</v>
      </c>
      <c r="I787" s="24">
        <v>4.4907000000000004</v>
      </c>
      <c r="J787" s="22">
        <f t="shared" si="251"/>
        <v>2.6200000000000223E-2</v>
      </c>
      <c r="K787" s="25">
        <f t="shared" si="244"/>
        <v>997.84549646855533</v>
      </c>
      <c r="L787" s="25">
        <f t="shared" si="245"/>
        <v>0.76432806888322813</v>
      </c>
      <c r="M787" s="25">
        <f t="shared" si="246"/>
        <v>-4.2808461040000001E-3</v>
      </c>
      <c r="N787" s="25">
        <f t="shared" si="247"/>
        <v>1023.5424727887287</v>
      </c>
      <c r="O787" s="121">
        <f t="shared" si="248"/>
        <v>1.023515205961244</v>
      </c>
      <c r="P787" s="26">
        <f t="shared" si="241"/>
        <v>10.120413768764053</v>
      </c>
      <c r="Q787" s="120">
        <f t="shared" si="249"/>
        <v>10.120075793607231</v>
      </c>
      <c r="R787" s="4">
        <f t="shared" si="250"/>
        <v>20.083201173878084</v>
      </c>
      <c r="S787" s="50">
        <f t="shared" si="242"/>
        <v>19.418849999999999</v>
      </c>
      <c r="T787" s="17"/>
      <c r="U787" s="18"/>
      <c r="V787" s="18"/>
      <c r="W787" s="18"/>
      <c r="X787" s="9"/>
      <c r="Y787" s="9"/>
      <c r="Z787" s="9"/>
      <c r="AA787" s="19"/>
      <c r="AB787" s="20"/>
    </row>
    <row r="788" spans="1:28" s="15" customFormat="1" x14ac:dyDescent="0.2">
      <c r="A788" s="1">
        <v>284</v>
      </c>
      <c r="B788" s="49" t="s">
        <v>26</v>
      </c>
      <c r="C788" s="22" t="s">
        <v>27</v>
      </c>
      <c r="D788" s="22" t="s">
        <v>37</v>
      </c>
      <c r="E788" s="23">
        <v>43084</v>
      </c>
      <c r="F788" s="22">
        <v>21.8</v>
      </c>
      <c r="G788" s="22">
        <v>34</v>
      </c>
      <c r="H788" s="22">
        <v>17.5137</v>
      </c>
      <c r="I788" s="24">
        <v>4.6412000000000004</v>
      </c>
      <c r="J788" s="22">
        <f t="shared" si="251"/>
        <v>3.4000000000000696E-2</v>
      </c>
      <c r="K788" s="25">
        <f t="shared" si="244"/>
        <v>997.84549646855533</v>
      </c>
      <c r="L788" s="25">
        <f t="shared" si="245"/>
        <v>0.76432806888322813</v>
      </c>
      <c r="M788" s="25">
        <f t="shared" si="246"/>
        <v>-4.2808461040000001E-3</v>
      </c>
      <c r="N788" s="25">
        <f t="shared" si="247"/>
        <v>1023.5424727887287</v>
      </c>
      <c r="O788" s="121">
        <f t="shared" si="248"/>
        <v>1.023515205961244</v>
      </c>
      <c r="P788" s="26">
        <f t="shared" si="241"/>
        <v>10.459586341458508</v>
      </c>
      <c r="Q788" s="120">
        <f t="shared" si="249"/>
        <v>10.459237039501611</v>
      </c>
      <c r="R788" s="4">
        <f t="shared" si="250"/>
        <v>20.083201173878084</v>
      </c>
      <c r="S788" s="50">
        <f t="shared" si="242"/>
        <v>20.246600000000001</v>
      </c>
      <c r="T788" s="17"/>
      <c r="U788" s="18"/>
      <c r="V788" s="18"/>
      <c r="W788" s="18"/>
      <c r="X788" s="9"/>
      <c r="Y788" s="9"/>
      <c r="Z788" s="9"/>
      <c r="AA788" s="19"/>
      <c r="AB788" s="20"/>
    </row>
    <row r="789" spans="1:28" s="15" customFormat="1" x14ac:dyDescent="0.2">
      <c r="A789" s="1">
        <v>290</v>
      </c>
      <c r="B789" s="49" t="s">
        <v>26</v>
      </c>
      <c r="C789" s="22" t="s">
        <v>27</v>
      </c>
      <c r="D789" s="22" t="s">
        <v>37</v>
      </c>
      <c r="E789" s="23">
        <v>43084</v>
      </c>
      <c r="F789" s="22">
        <v>21.8</v>
      </c>
      <c r="G789" s="22">
        <v>34</v>
      </c>
      <c r="H789" s="22">
        <v>17.5137</v>
      </c>
      <c r="I789" s="24">
        <v>5.9579000000000004</v>
      </c>
      <c r="J789" s="22">
        <f t="shared" si="251"/>
        <v>3.3200000000000784E-2</v>
      </c>
      <c r="K789" s="25">
        <f t="shared" si="244"/>
        <v>997.84549646855533</v>
      </c>
      <c r="L789" s="25">
        <f t="shared" si="245"/>
        <v>0.76432806888322813</v>
      </c>
      <c r="M789" s="25">
        <f t="shared" si="246"/>
        <v>-4.2808461040000001E-3</v>
      </c>
      <c r="N789" s="25">
        <f t="shared" si="247"/>
        <v>1023.5424727887287</v>
      </c>
      <c r="O789" s="121">
        <f t="shared" si="248"/>
        <v>1.023515205961244</v>
      </c>
      <c r="P789" s="26">
        <f t="shared" si="241"/>
        <v>13.426951965822555</v>
      </c>
      <c r="Q789" s="120">
        <f t="shared" si="249"/>
        <v>13.42650356753569</v>
      </c>
      <c r="R789" s="4">
        <f t="shared" si="250"/>
        <v>20.083201173878084</v>
      </c>
      <c r="S789" s="50">
        <f t="shared" si="242"/>
        <v>27.48845</v>
      </c>
      <c r="T789" s="17"/>
      <c r="U789" s="18"/>
      <c r="V789" s="18"/>
      <c r="W789" s="18"/>
      <c r="X789" s="9"/>
      <c r="Y789" s="9"/>
      <c r="Z789" s="9"/>
      <c r="AA789" s="19"/>
      <c r="AB789" s="20"/>
    </row>
    <row r="790" spans="1:28" s="15" customFormat="1" x14ac:dyDescent="0.2">
      <c r="A790" s="1">
        <v>119</v>
      </c>
      <c r="B790" s="49" t="s">
        <v>29</v>
      </c>
      <c r="C790" s="22" t="s">
        <v>27</v>
      </c>
      <c r="D790" s="22" t="s">
        <v>37</v>
      </c>
      <c r="E790" s="23">
        <v>43084</v>
      </c>
      <c r="F790" s="22">
        <v>21.8</v>
      </c>
      <c r="G790" s="22">
        <v>34</v>
      </c>
      <c r="H790" s="22">
        <v>17.5137</v>
      </c>
      <c r="I790" s="24">
        <v>4.2260999999999997</v>
      </c>
      <c r="J790" s="22">
        <f t="shared" si="251"/>
        <v>1.6799999999999926E-2</v>
      </c>
      <c r="K790" s="25">
        <f t="shared" si="244"/>
        <v>997.84549646855533</v>
      </c>
      <c r="L790" s="25">
        <f t="shared" si="245"/>
        <v>0.76432806888322813</v>
      </c>
      <c r="M790" s="25">
        <f t="shared" si="246"/>
        <v>-4.2808461040000001E-3</v>
      </c>
      <c r="N790" s="25">
        <f t="shared" si="247"/>
        <v>1023.5424727887287</v>
      </c>
      <c r="O790" s="121">
        <f t="shared" si="248"/>
        <v>1.023515205961244</v>
      </c>
      <c r="P790" s="26">
        <f t="shared" si="241"/>
        <v>9.5241010595617066</v>
      </c>
      <c r="Q790" s="120">
        <f t="shared" si="249"/>
        <v>9.5237829984999038</v>
      </c>
      <c r="R790" s="4">
        <f t="shared" si="250"/>
        <v>20.083201173878084</v>
      </c>
      <c r="S790" s="50">
        <f t="shared" si="242"/>
        <v>17.963549999999998</v>
      </c>
      <c r="T790" s="17"/>
      <c r="U790" s="18"/>
      <c r="V790" s="18"/>
      <c r="W790" s="18"/>
      <c r="X790" s="9"/>
      <c r="Y790" s="9"/>
      <c r="Z790" s="9"/>
      <c r="AA790" s="19"/>
      <c r="AB790" s="20"/>
    </row>
    <row r="791" spans="1:28" s="15" customFormat="1" x14ac:dyDescent="0.2">
      <c r="A791" s="1">
        <v>125</v>
      </c>
      <c r="B791" s="49" t="s">
        <v>29</v>
      </c>
      <c r="C791" s="22" t="s">
        <v>27</v>
      </c>
      <c r="D791" s="22" t="s">
        <v>37</v>
      </c>
      <c r="E791" s="23">
        <v>43084</v>
      </c>
      <c r="F791" s="22">
        <v>21.8</v>
      </c>
      <c r="G791" s="22">
        <v>34</v>
      </c>
      <c r="H791" s="22">
        <v>17.5137</v>
      </c>
      <c r="I791" s="24">
        <v>3.4855</v>
      </c>
      <c r="J791" s="22">
        <f t="shared" si="251"/>
        <v>2.5700000000000056E-2</v>
      </c>
      <c r="K791" s="25">
        <f t="shared" si="244"/>
        <v>997.84549646855533</v>
      </c>
      <c r="L791" s="25">
        <f t="shared" si="245"/>
        <v>0.76432806888322813</v>
      </c>
      <c r="M791" s="25">
        <f t="shared" si="246"/>
        <v>-4.2808461040000001E-3</v>
      </c>
      <c r="N791" s="25">
        <f t="shared" si="247"/>
        <v>1023.5424727887287</v>
      </c>
      <c r="O791" s="121">
        <f t="shared" si="248"/>
        <v>1.023515205961244</v>
      </c>
      <c r="P791" s="26">
        <f t="shared" si="241"/>
        <v>7.8550564925350397</v>
      </c>
      <c r="Q791" s="120">
        <f t="shared" si="249"/>
        <v>7.8547941698661683</v>
      </c>
      <c r="R791" s="4">
        <f t="shared" si="250"/>
        <v>20.083201173878084</v>
      </c>
      <c r="S791" s="50">
        <f t="shared" si="242"/>
        <v>13.890249999999998</v>
      </c>
      <c r="T791" s="17"/>
      <c r="U791" s="18"/>
      <c r="V791" s="18"/>
      <c r="W791" s="18"/>
      <c r="X791" s="9"/>
      <c r="Y791" s="9"/>
      <c r="Z791" s="9"/>
      <c r="AA791" s="19"/>
      <c r="AB791" s="20"/>
    </row>
    <row r="792" spans="1:28" s="15" customFormat="1" x14ac:dyDescent="0.2">
      <c r="A792" s="1">
        <v>217</v>
      </c>
      <c r="B792" s="49" t="s">
        <v>29</v>
      </c>
      <c r="C792" s="22" t="s">
        <v>27</v>
      </c>
      <c r="D792" s="22" t="s">
        <v>37</v>
      </c>
      <c r="E792" s="23">
        <v>43084</v>
      </c>
      <c r="F792" s="22">
        <v>21.8</v>
      </c>
      <c r="G792" s="22">
        <v>34</v>
      </c>
      <c r="H792" s="22">
        <v>17.5137</v>
      </c>
      <c r="I792" s="24">
        <v>3.4809000000000001</v>
      </c>
      <c r="J792" s="22">
        <f t="shared" si="251"/>
        <v>8.1999999999999851E-3</v>
      </c>
      <c r="K792" s="25">
        <f t="shared" si="244"/>
        <v>997.84549646855533</v>
      </c>
      <c r="L792" s="25">
        <f t="shared" si="245"/>
        <v>0.76432806888322813</v>
      </c>
      <c r="M792" s="25">
        <f t="shared" si="246"/>
        <v>-4.2808461040000001E-3</v>
      </c>
      <c r="N792" s="25">
        <f t="shared" si="247"/>
        <v>1023.5424727887287</v>
      </c>
      <c r="O792" s="121">
        <f t="shared" si="248"/>
        <v>1.023515205961244</v>
      </c>
      <c r="P792" s="26">
        <f t="shared" ref="P792:P855" si="252">I792*(1/     (1-   (0.001*N792/1.84)))</f>
        <v>7.8446897560938798</v>
      </c>
      <c r="Q792" s="120">
        <f t="shared" si="249"/>
        <v>7.8444277796262076</v>
      </c>
      <c r="R792" s="4">
        <f t="shared" si="250"/>
        <v>20.083201173878084</v>
      </c>
      <c r="S792" s="50">
        <f t="shared" ref="S792:S856" si="253">-5.28+5.5*I792</f>
        <v>13.86495</v>
      </c>
      <c r="T792" s="17"/>
      <c r="U792" s="18"/>
      <c r="V792" s="18"/>
      <c r="W792" s="18"/>
      <c r="X792" s="9"/>
      <c r="Y792" s="9"/>
      <c r="Z792" s="9"/>
      <c r="AA792" s="19"/>
      <c r="AB792" s="20"/>
    </row>
    <row r="793" spans="1:28" s="15" customFormat="1" x14ac:dyDescent="0.2">
      <c r="A793" s="1">
        <v>223</v>
      </c>
      <c r="B793" s="49" t="s">
        <v>29</v>
      </c>
      <c r="C793" s="22" t="s">
        <v>27</v>
      </c>
      <c r="D793" s="22" t="s">
        <v>37</v>
      </c>
      <c r="E793" s="23">
        <v>43084</v>
      </c>
      <c r="F793" s="22">
        <v>21.8</v>
      </c>
      <c r="G793" s="22">
        <v>34</v>
      </c>
      <c r="H793" s="22">
        <v>17.5137</v>
      </c>
      <c r="I793" s="24">
        <v>4.1920000000000002</v>
      </c>
      <c r="J793" s="22">
        <f t="shared" si="251"/>
        <v>3.5200000000000564E-2</v>
      </c>
      <c r="K793" s="25">
        <f t="shared" si="244"/>
        <v>997.84549646855533</v>
      </c>
      <c r="L793" s="25">
        <f t="shared" si="245"/>
        <v>0.76432806888322813</v>
      </c>
      <c r="M793" s="25">
        <f t="shared" si="246"/>
        <v>-4.2808461040000001E-3</v>
      </c>
      <c r="N793" s="25">
        <f t="shared" si="247"/>
        <v>1023.5424727887287</v>
      </c>
      <c r="O793" s="121">
        <f t="shared" si="248"/>
        <v>1.023515205961244</v>
      </c>
      <c r="P793" s="26">
        <f t="shared" si="252"/>
        <v>9.4472519915957207</v>
      </c>
      <c r="Q793" s="120">
        <f t="shared" si="249"/>
        <v>9.4469364969384539</v>
      </c>
      <c r="R793" s="4">
        <f t="shared" si="250"/>
        <v>20.083201173878084</v>
      </c>
      <c r="S793" s="50">
        <f t="shared" si="253"/>
        <v>17.776</v>
      </c>
      <c r="T793" s="17"/>
      <c r="U793" s="18"/>
      <c r="V793" s="18"/>
      <c r="W793" s="18"/>
      <c r="X793" s="9"/>
      <c r="Y793" s="9"/>
      <c r="Z793" s="9"/>
      <c r="AA793" s="19"/>
      <c r="AB793" s="20"/>
    </row>
    <row r="794" spans="1:28" s="15" customFormat="1" x14ac:dyDescent="0.2">
      <c r="A794" s="1">
        <v>152</v>
      </c>
      <c r="B794" s="49" t="s">
        <v>30</v>
      </c>
      <c r="C794" s="22" t="s">
        <v>27</v>
      </c>
      <c r="D794" s="22" t="s">
        <v>37</v>
      </c>
      <c r="E794" s="23">
        <v>43084</v>
      </c>
      <c r="F794" s="22">
        <v>21.8</v>
      </c>
      <c r="G794" s="22">
        <v>34</v>
      </c>
      <c r="H794" s="22">
        <v>17.5137</v>
      </c>
      <c r="I794" s="24">
        <v>5.8026999999999997</v>
      </c>
      <c r="J794" s="22">
        <f t="shared" si="251"/>
        <v>3.2999999999999474E-2</v>
      </c>
      <c r="K794" s="25">
        <f t="shared" si="244"/>
        <v>997.84549646855533</v>
      </c>
      <c r="L794" s="25">
        <f t="shared" si="245"/>
        <v>0.76432806888322813</v>
      </c>
      <c r="M794" s="25">
        <f t="shared" si="246"/>
        <v>-4.2808461040000001E-3</v>
      </c>
      <c r="N794" s="25">
        <f t="shared" si="247"/>
        <v>1023.5424727887287</v>
      </c>
      <c r="O794" s="121">
        <f t="shared" si="248"/>
        <v>1.023515205961244</v>
      </c>
      <c r="P794" s="26">
        <f t="shared" si="252"/>
        <v>13.077187292851262</v>
      </c>
      <c r="Q794" s="120">
        <f t="shared" si="249"/>
        <v>13.076750575091785</v>
      </c>
      <c r="R794" s="4">
        <f t="shared" si="250"/>
        <v>20.083201173878084</v>
      </c>
      <c r="S794" s="50">
        <f t="shared" si="253"/>
        <v>26.634849999999997</v>
      </c>
      <c r="T794" s="17"/>
      <c r="U794" s="18"/>
      <c r="V794" s="18"/>
      <c r="W794" s="18"/>
      <c r="X794" s="9"/>
      <c r="Y794" s="9"/>
      <c r="Z794" s="9"/>
      <c r="AA794" s="19"/>
      <c r="AB794" s="20"/>
    </row>
    <row r="795" spans="1:28" s="15" customFormat="1" x14ac:dyDescent="0.2">
      <c r="A795" s="1">
        <v>160</v>
      </c>
      <c r="B795" s="49" t="s">
        <v>30</v>
      </c>
      <c r="C795" s="22" t="s">
        <v>27</v>
      </c>
      <c r="D795" s="22" t="s">
        <v>37</v>
      </c>
      <c r="E795" s="23">
        <v>43084</v>
      </c>
      <c r="F795" s="22">
        <v>21.8</v>
      </c>
      <c r="G795" s="22">
        <v>34</v>
      </c>
      <c r="H795" s="22">
        <v>17.5137</v>
      </c>
      <c r="I795" s="24">
        <v>4.6513</v>
      </c>
      <c r="J795" s="22">
        <f t="shared" si="251"/>
        <v>2.7499999999999858E-2</v>
      </c>
      <c r="K795" s="25">
        <f t="shared" si="244"/>
        <v>997.84549646855533</v>
      </c>
      <c r="L795" s="25">
        <f t="shared" si="245"/>
        <v>0.76432806888322813</v>
      </c>
      <c r="M795" s="25">
        <f t="shared" si="246"/>
        <v>-4.2808461040000001E-3</v>
      </c>
      <c r="N795" s="25">
        <f t="shared" si="247"/>
        <v>1023.5424727887287</v>
      </c>
      <c r="O795" s="121">
        <f t="shared" si="248"/>
        <v>1.023515205961244</v>
      </c>
      <c r="P795" s="26">
        <f t="shared" si="252"/>
        <v>10.482348088861922</v>
      </c>
      <c r="Q795" s="120">
        <f t="shared" si="249"/>
        <v>10.481998026767611</v>
      </c>
      <c r="R795" s="4">
        <f t="shared" si="250"/>
        <v>20.083201173878084</v>
      </c>
      <c r="S795" s="50">
        <f t="shared" si="253"/>
        <v>20.302149999999997</v>
      </c>
      <c r="T795" s="17"/>
      <c r="U795" s="18"/>
      <c r="V795" s="18"/>
      <c r="W795" s="18"/>
      <c r="X795" s="9"/>
      <c r="Y795" s="9"/>
      <c r="Z795" s="9"/>
      <c r="AA795" s="19"/>
      <c r="AB795" s="20"/>
    </row>
    <row r="796" spans="1:28" s="15" customFormat="1" x14ac:dyDescent="0.2">
      <c r="A796" s="1">
        <v>166</v>
      </c>
      <c r="B796" s="49" t="s">
        <v>31</v>
      </c>
      <c r="C796" s="22" t="s">
        <v>27</v>
      </c>
      <c r="D796" s="22" t="s">
        <v>37</v>
      </c>
      <c r="E796" s="23">
        <v>43084</v>
      </c>
      <c r="F796" s="22">
        <v>21.8</v>
      </c>
      <c r="G796" s="22">
        <v>34</v>
      </c>
      <c r="H796" s="22">
        <v>17.5137</v>
      </c>
      <c r="I796" s="24">
        <v>4.6814999999999998</v>
      </c>
      <c r="J796" s="22">
        <f t="shared" si="251"/>
        <v>1.1999999999999567E-2</v>
      </c>
      <c r="K796" s="25">
        <f t="shared" si="244"/>
        <v>997.84549646855533</v>
      </c>
      <c r="L796" s="25">
        <f t="shared" si="245"/>
        <v>0.76432806888322813</v>
      </c>
      <c r="M796" s="25">
        <f t="shared" si="246"/>
        <v>-4.2808461040000001E-3</v>
      </c>
      <c r="N796" s="25">
        <f t="shared" si="247"/>
        <v>1023.5424727887287</v>
      </c>
      <c r="O796" s="121">
        <f t="shared" si="248"/>
        <v>1.023515205961244</v>
      </c>
      <c r="P796" s="26">
        <f t="shared" si="252"/>
        <v>10.55040796723649</v>
      </c>
      <c r="Q796" s="120">
        <f t="shared" si="249"/>
        <v>10.550055632256051</v>
      </c>
      <c r="R796" s="4">
        <f t="shared" si="250"/>
        <v>20.083201173878084</v>
      </c>
      <c r="S796" s="50">
        <f t="shared" si="253"/>
        <v>20.468249999999998</v>
      </c>
      <c r="T796" s="17"/>
      <c r="U796" s="18"/>
      <c r="V796" s="18"/>
      <c r="W796" s="18"/>
      <c r="X796" s="9"/>
      <c r="Y796" s="9"/>
      <c r="Z796" s="9"/>
      <c r="AA796" s="19"/>
      <c r="AB796" s="20"/>
    </row>
    <row r="797" spans="1:28" s="15" customFormat="1" x14ac:dyDescent="0.2">
      <c r="A797" s="1">
        <v>173</v>
      </c>
      <c r="B797" s="49" t="s">
        <v>31</v>
      </c>
      <c r="C797" s="22" t="s">
        <v>27</v>
      </c>
      <c r="D797" s="22" t="s">
        <v>37</v>
      </c>
      <c r="E797" s="23">
        <v>43084</v>
      </c>
      <c r="F797" s="22">
        <v>21.8</v>
      </c>
      <c r="G797" s="22">
        <v>34</v>
      </c>
      <c r="H797" s="22">
        <v>17.5137</v>
      </c>
      <c r="I797" s="24">
        <v>4.8287000000000004</v>
      </c>
      <c r="J797" s="22">
        <f t="shared" si="251"/>
        <v>1.0200000000000209E-2</v>
      </c>
      <c r="K797" s="25">
        <f t="shared" si="244"/>
        <v>997.84549646855533</v>
      </c>
      <c r="L797" s="25">
        <f t="shared" si="245"/>
        <v>0.76432806888322813</v>
      </c>
      <c r="M797" s="25">
        <f t="shared" si="246"/>
        <v>-4.2808461040000001E-3</v>
      </c>
      <c r="N797" s="25">
        <f t="shared" si="247"/>
        <v>1023.5424727887287</v>
      </c>
      <c r="O797" s="121">
        <f t="shared" si="248"/>
        <v>1.023515205961244</v>
      </c>
      <c r="P797" s="26">
        <f t="shared" si="252"/>
        <v>10.882143533353593</v>
      </c>
      <c r="Q797" s="120">
        <f t="shared" si="249"/>
        <v>10.881780119934808</v>
      </c>
      <c r="R797" s="4">
        <f t="shared" si="250"/>
        <v>20.083201173878084</v>
      </c>
      <c r="S797" s="50">
        <f t="shared" si="253"/>
        <v>21.277850000000001</v>
      </c>
      <c r="T797" s="17"/>
      <c r="U797" s="18"/>
      <c r="V797" s="18"/>
      <c r="W797" s="18"/>
      <c r="X797" s="9"/>
      <c r="Y797" s="9"/>
      <c r="Z797" s="9"/>
      <c r="AA797" s="19"/>
      <c r="AB797" s="20"/>
    </row>
    <row r="798" spans="1:28" s="15" customFormat="1" x14ac:dyDescent="0.2">
      <c r="A798" s="1">
        <v>264</v>
      </c>
      <c r="B798" s="49" t="s">
        <v>31</v>
      </c>
      <c r="C798" s="22" t="s">
        <v>27</v>
      </c>
      <c r="D798" s="22" t="s">
        <v>37</v>
      </c>
      <c r="E798" s="23">
        <v>43084</v>
      </c>
      <c r="F798" s="22">
        <v>21.8</v>
      </c>
      <c r="G798" s="22">
        <v>34</v>
      </c>
      <c r="H798" s="22">
        <v>17.5137</v>
      </c>
      <c r="I798" s="24">
        <v>4.5757000000000003</v>
      </c>
      <c r="J798" s="22">
        <f t="shared" si="251"/>
        <v>8.3000000000001961E-3</v>
      </c>
      <c r="K798" s="25">
        <f t="shared" si="244"/>
        <v>997.84549646855533</v>
      </c>
      <c r="L798" s="25">
        <f t="shared" si="245"/>
        <v>0.76432806888322813</v>
      </c>
      <c r="M798" s="25">
        <f t="shared" si="246"/>
        <v>-4.2808461040000001E-3</v>
      </c>
      <c r="N798" s="25">
        <f t="shared" si="247"/>
        <v>1023.5424727887287</v>
      </c>
      <c r="O798" s="121">
        <f t="shared" si="248"/>
        <v>1.023515205961244</v>
      </c>
      <c r="P798" s="26">
        <f t="shared" si="252"/>
        <v>10.311973029089824</v>
      </c>
      <c r="Q798" s="120">
        <f t="shared" si="249"/>
        <v>10.311628656736946</v>
      </c>
      <c r="R798" s="4">
        <f t="shared" si="250"/>
        <v>20.083201173878084</v>
      </c>
      <c r="S798" s="50">
        <f t="shared" si="253"/>
        <v>19.88635</v>
      </c>
      <c r="T798" s="17"/>
      <c r="U798" s="18"/>
      <c r="V798" s="18"/>
      <c r="W798" s="18"/>
      <c r="X798" s="9"/>
      <c r="Y798" s="9"/>
      <c r="Z798" s="9"/>
      <c r="AA798" s="19"/>
      <c r="AB798" s="20"/>
    </row>
    <row r="799" spans="1:28" s="15" customFormat="1" x14ac:dyDescent="0.2">
      <c r="A799" s="1">
        <v>270</v>
      </c>
      <c r="B799" s="49" t="s">
        <v>31</v>
      </c>
      <c r="C799" s="22" t="s">
        <v>27</v>
      </c>
      <c r="D799" s="22" t="s">
        <v>37</v>
      </c>
      <c r="E799" s="23">
        <v>43084</v>
      </c>
      <c r="F799" s="22">
        <v>21.8</v>
      </c>
      <c r="G799" s="22">
        <v>34</v>
      </c>
      <c r="H799" s="22">
        <v>17.5137</v>
      </c>
      <c r="I799" s="24">
        <v>6.1193</v>
      </c>
      <c r="J799" s="22">
        <f t="shared" si="251"/>
        <v>1.8699999999999939E-2</v>
      </c>
      <c r="K799" s="25">
        <f t="shared" si="244"/>
        <v>997.84549646855533</v>
      </c>
      <c r="L799" s="25">
        <f t="shared" si="245"/>
        <v>0.76432806888322813</v>
      </c>
      <c r="M799" s="25">
        <f t="shared" si="246"/>
        <v>-4.2808461040000001E-3</v>
      </c>
      <c r="N799" s="25">
        <f t="shared" si="247"/>
        <v>1023.5424727887287</v>
      </c>
      <c r="O799" s="121">
        <f t="shared" si="248"/>
        <v>1.023515205961244</v>
      </c>
      <c r="P799" s="26">
        <f t="shared" si="252"/>
        <v>13.790689196605843</v>
      </c>
      <c r="Q799" s="120">
        <f t="shared" si="249"/>
        <v>13.790228651172585</v>
      </c>
      <c r="R799" s="4">
        <f t="shared" si="250"/>
        <v>20.083201173878084</v>
      </c>
      <c r="S799" s="50">
        <f t="shared" si="253"/>
        <v>28.376149999999996</v>
      </c>
      <c r="T799" s="17"/>
      <c r="U799" s="18"/>
      <c r="V799" s="18"/>
      <c r="W799" s="18"/>
      <c r="X799" s="9"/>
      <c r="Y799" s="9"/>
      <c r="Z799" s="9"/>
      <c r="AA799" s="19"/>
      <c r="AB799" s="20"/>
    </row>
    <row r="800" spans="1:28" s="15" customFormat="1" x14ac:dyDescent="0.2">
      <c r="A800" s="1">
        <v>102</v>
      </c>
      <c r="B800" s="49" t="s">
        <v>32</v>
      </c>
      <c r="C800" s="22" t="s">
        <v>27</v>
      </c>
      <c r="D800" s="22" t="s">
        <v>37</v>
      </c>
      <c r="E800" s="23">
        <v>43084</v>
      </c>
      <c r="F800" s="22">
        <v>21.8</v>
      </c>
      <c r="G800" s="22">
        <v>34</v>
      </c>
      <c r="H800" s="22">
        <v>17.5137</v>
      </c>
      <c r="I800" s="24">
        <v>3.9506000000000001</v>
      </c>
      <c r="J800" s="22">
        <f t="shared" si="251"/>
        <v>7.0000000000014495E-4</v>
      </c>
      <c r="K800" s="25">
        <f t="shared" si="244"/>
        <v>997.84549646855533</v>
      </c>
      <c r="L800" s="25">
        <f t="shared" si="245"/>
        <v>0.76432806888322813</v>
      </c>
      <c r="M800" s="25">
        <f t="shared" si="246"/>
        <v>-4.2808461040000001E-3</v>
      </c>
      <c r="N800" s="25">
        <f t="shared" si="247"/>
        <v>1023.5424727887287</v>
      </c>
      <c r="O800" s="121">
        <f t="shared" si="248"/>
        <v>1.023515205961244</v>
      </c>
      <c r="P800" s="26">
        <f t="shared" si="252"/>
        <v>8.9032236922705277</v>
      </c>
      <c r="Q800" s="120">
        <f t="shared" si="249"/>
        <v>8.9029263656500603</v>
      </c>
      <c r="R800" s="4">
        <f t="shared" si="250"/>
        <v>20.083201173878084</v>
      </c>
      <c r="S800" s="50">
        <f t="shared" si="253"/>
        <v>16.4483</v>
      </c>
      <c r="T800" s="17"/>
      <c r="U800" s="18"/>
      <c r="V800" s="18"/>
      <c r="W800" s="18"/>
      <c r="X800" s="9"/>
      <c r="Y800" s="9"/>
      <c r="Z800" s="9"/>
      <c r="AA800" s="19"/>
      <c r="AB800" s="20"/>
    </row>
    <row r="801" spans="1:28" s="15" customFormat="1" x14ac:dyDescent="0.2">
      <c r="A801" s="1">
        <v>108</v>
      </c>
      <c r="B801" s="49" t="s">
        <v>32</v>
      </c>
      <c r="C801" s="22" t="s">
        <v>27</v>
      </c>
      <c r="D801" s="22" t="s">
        <v>37</v>
      </c>
      <c r="E801" s="23">
        <v>43084</v>
      </c>
      <c r="F801" s="22">
        <v>21.8</v>
      </c>
      <c r="G801" s="22">
        <v>34</v>
      </c>
      <c r="H801" s="22">
        <v>17.5137</v>
      </c>
      <c r="I801" s="24">
        <v>4.1879999999999997</v>
      </c>
      <c r="J801" s="22">
        <f t="shared" si="251"/>
        <v>4.6999999999997044E-3</v>
      </c>
      <c r="K801" s="25">
        <f t="shared" si="244"/>
        <v>997.84549646855533</v>
      </c>
      <c r="L801" s="25">
        <f t="shared" si="245"/>
        <v>0.76432806888322813</v>
      </c>
      <c r="M801" s="25">
        <f t="shared" si="246"/>
        <v>-4.2808461040000001E-3</v>
      </c>
      <c r="N801" s="25">
        <f t="shared" si="247"/>
        <v>1023.5424727887287</v>
      </c>
      <c r="O801" s="121">
        <f t="shared" si="248"/>
        <v>1.023515205961244</v>
      </c>
      <c r="P801" s="26">
        <f t="shared" si="252"/>
        <v>9.438237438168624</v>
      </c>
      <c r="Q801" s="120">
        <f t="shared" si="249"/>
        <v>9.4379222445558781</v>
      </c>
      <c r="R801" s="4">
        <f t="shared" si="250"/>
        <v>20.083201173878084</v>
      </c>
      <c r="S801" s="50">
        <f t="shared" si="253"/>
        <v>17.753999999999998</v>
      </c>
      <c r="T801" s="17"/>
      <c r="U801" s="18"/>
      <c r="V801" s="18"/>
      <c r="W801" s="18"/>
      <c r="X801" s="9"/>
      <c r="Y801" s="9"/>
      <c r="Z801" s="9"/>
      <c r="AA801" s="19"/>
      <c r="AB801" s="20"/>
    </row>
    <row r="802" spans="1:28" s="15" customFormat="1" x14ac:dyDescent="0.2">
      <c r="A802" s="1">
        <v>231</v>
      </c>
      <c r="B802" s="49" t="s">
        <v>33</v>
      </c>
      <c r="C802" s="22" t="s">
        <v>27</v>
      </c>
      <c r="D802" s="22" t="s">
        <v>37</v>
      </c>
      <c r="E802" s="23">
        <v>43084</v>
      </c>
      <c r="F802" s="22">
        <v>22.1</v>
      </c>
      <c r="G802" s="22">
        <v>34.1</v>
      </c>
      <c r="H802" s="22">
        <v>17.514099999999999</v>
      </c>
      <c r="I802" s="24">
        <v>2.8940000000000001</v>
      </c>
      <c r="J802" s="22">
        <f t="shared" si="251"/>
        <v>-2.970000000000006E-2</v>
      </c>
      <c r="K802" s="25">
        <f t="shared" si="244"/>
        <v>997.77758073309008</v>
      </c>
      <c r="L802" s="25">
        <f t="shared" si="245"/>
        <v>0.76381830691020669</v>
      </c>
      <c r="M802" s="25">
        <f t="shared" si="246"/>
        <v>-4.2719561860000005E-3</v>
      </c>
      <c r="N802" s="25">
        <f t="shared" si="247"/>
        <v>1023.5349204258482</v>
      </c>
      <c r="O802" s="121">
        <f t="shared" si="248"/>
        <v>1.0235076716066145</v>
      </c>
      <c r="P802" s="26">
        <f t="shared" si="252"/>
        <v>6.5219690752449173</v>
      </c>
      <c r="Q802" s="120">
        <f t="shared" si="249"/>
        <v>6.5217514174051585</v>
      </c>
      <c r="R802" s="4">
        <f t="shared" si="250"/>
        <v>20.083638117852164</v>
      </c>
      <c r="S802" s="50">
        <f t="shared" si="253"/>
        <v>10.637</v>
      </c>
      <c r="T802" s="17"/>
      <c r="U802" s="18"/>
      <c r="V802" s="18"/>
      <c r="W802" s="18"/>
      <c r="X802" s="9"/>
      <c r="Y802" s="9"/>
      <c r="Z802" s="9"/>
      <c r="AA802" s="19"/>
      <c r="AB802" s="20"/>
    </row>
    <row r="803" spans="1:28" s="15" customFormat="1" x14ac:dyDescent="0.2">
      <c r="A803" s="1">
        <v>180</v>
      </c>
      <c r="B803" s="49" t="s">
        <v>26</v>
      </c>
      <c r="C803" s="22" t="s">
        <v>34</v>
      </c>
      <c r="D803" s="22" t="s">
        <v>37</v>
      </c>
      <c r="E803" s="23">
        <v>43084</v>
      </c>
      <c r="F803" s="22">
        <v>22.1</v>
      </c>
      <c r="G803" s="22">
        <v>34.1</v>
      </c>
      <c r="H803" s="22">
        <v>17.514099999999999</v>
      </c>
      <c r="I803" s="24">
        <v>3.4420999999999999</v>
      </c>
      <c r="J803" s="22">
        <f t="shared" si="251"/>
        <v>9.7000000000000419E-3</v>
      </c>
      <c r="K803" s="25">
        <f t="shared" si="244"/>
        <v>997.77758073309008</v>
      </c>
      <c r="L803" s="25">
        <f t="shared" si="245"/>
        <v>0.76381830691020669</v>
      </c>
      <c r="M803" s="25">
        <f t="shared" si="246"/>
        <v>-4.2719561860000005E-3</v>
      </c>
      <c r="N803" s="25">
        <f t="shared" si="247"/>
        <v>1023.5349204258482</v>
      </c>
      <c r="O803" s="121">
        <f t="shared" si="248"/>
        <v>1.0235076716066145</v>
      </c>
      <c r="P803" s="26">
        <f t="shared" si="252"/>
        <v>7.7571768327230579</v>
      </c>
      <c r="Q803" s="120">
        <f t="shared" si="249"/>
        <v>7.7569179522634055</v>
      </c>
      <c r="R803" s="4">
        <f t="shared" si="250"/>
        <v>20.083638117852164</v>
      </c>
      <c r="S803" s="50">
        <f t="shared" si="253"/>
        <v>13.65155</v>
      </c>
      <c r="T803" s="17"/>
      <c r="U803" s="18"/>
      <c r="V803" s="18"/>
      <c r="W803" s="18"/>
      <c r="X803" s="9"/>
      <c r="Y803" s="9"/>
      <c r="Z803" s="9"/>
      <c r="AA803" s="19"/>
      <c r="AB803" s="20"/>
    </row>
    <row r="804" spans="1:28" s="15" customFormat="1" x14ac:dyDescent="0.2">
      <c r="A804" s="1">
        <v>187</v>
      </c>
      <c r="B804" s="49" t="s">
        <v>26</v>
      </c>
      <c r="C804" s="22" t="s">
        <v>34</v>
      </c>
      <c r="D804" s="22" t="s">
        <v>37</v>
      </c>
      <c r="E804" s="23">
        <v>43084</v>
      </c>
      <c r="F804" s="22">
        <v>22.1</v>
      </c>
      <c r="G804" s="22">
        <v>34.1</v>
      </c>
      <c r="H804" s="22">
        <v>17.514099999999999</v>
      </c>
      <c r="I804" s="24">
        <v>0.84240000000000004</v>
      </c>
      <c r="J804" s="22">
        <f t="shared" si="251"/>
        <v>-9.199999999999986E-3</v>
      </c>
      <c r="K804" s="25">
        <f t="shared" si="244"/>
        <v>997.77758073309008</v>
      </c>
      <c r="L804" s="25">
        <f t="shared" si="245"/>
        <v>0.76381830691020669</v>
      </c>
      <c r="M804" s="25">
        <f t="shared" si="246"/>
        <v>-4.2719561860000005E-3</v>
      </c>
      <c r="N804" s="25">
        <f t="shared" si="247"/>
        <v>1023.5349204258482</v>
      </c>
      <c r="O804" s="121">
        <f t="shared" si="248"/>
        <v>1.0235076716066145</v>
      </c>
      <c r="P804" s="26">
        <f t="shared" si="252"/>
        <v>1.8984473908038419</v>
      </c>
      <c r="Q804" s="120">
        <f t="shared" si="249"/>
        <v>1.8983840338708036</v>
      </c>
      <c r="R804" s="4">
        <f t="shared" si="250"/>
        <v>20.083638117852164</v>
      </c>
      <c r="S804" s="50">
        <f t="shared" si="253"/>
        <v>-0.64679999999999982</v>
      </c>
      <c r="T804" s="17"/>
      <c r="U804" s="18"/>
      <c r="V804" s="18"/>
      <c r="W804" s="18"/>
      <c r="X804" s="9"/>
      <c r="Y804" s="9"/>
      <c r="Z804" s="9"/>
      <c r="AA804" s="19"/>
      <c r="AB804" s="20"/>
    </row>
    <row r="805" spans="1:28" s="15" customFormat="1" x14ac:dyDescent="0.2">
      <c r="A805" s="1">
        <v>278</v>
      </c>
      <c r="B805" s="49" t="s">
        <v>26</v>
      </c>
      <c r="C805" s="22" t="s">
        <v>34</v>
      </c>
      <c r="D805" s="22" t="s">
        <v>37</v>
      </c>
      <c r="E805" s="23">
        <v>43084</v>
      </c>
      <c r="F805" s="22">
        <v>22.1</v>
      </c>
      <c r="G805" s="22">
        <v>34.1</v>
      </c>
      <c r="H805" s="22">
        <v>17.514099999999999</v>
      </c>
      <c r="I805" s="24">
        <v>3.9771999999999998</v>
      </c>
      <c r="J805" s="22">
        <f t="shared" si="251"/>
        <v>1.1800000000000033E-2</v>
      </c>
      <c r="K805" s="25">
        <f t="shared" si="244"/>
        <v>997.77758073309008</v>
      </c>
      <c r="L805" s="25">
        <f t="shared" si="245"/>
        <v>0.76381830691020669</v>
      </c>
      <c r="M805" s="25">
        <f t="shared" si="246"/>
        <v>-4.2719561860000005E-3</v>
      </c>
      <c r="N805" s="25">
        <f t="shared" si="247"/>
        <v>1023.5349204258482</v>
      </c>
      <c r="O805" s="121">
        <f t="shared" si="248"/>
        <v>1.0235076716066145</v>
      </c>
      <c r="P805" s="26">
        <f t="shared" si="252"/>
        <v>8.9630875625653363</v>
      </c>
      <c r="Q805" s="120">
        <f t="shared" si="249"/>
        <v>8.9627884372162381</v>
      </c>
      <c r="R805" s="4">
        <f t="shared" si="250"/>
        <v>20.083638117852164</v>
      </c>
      <c r="S805" s="50">
        <f t="shared" si="253"/>
        <v>16.5946</v>
      </c>
      <c r="T805" s="17"/>
      <c r="U805" s="18"/>
      <c r="V805" s="18"/>
      <c r="W805" s="18"/>
      <c r="X805" s="9"/>
      <c r="Y805" s="9"/>
      <c r="Z805" s="9"/>
      <c r="AA805" s="19"/>
      <c r="AB805" s="20"/>
    </row>
    <row r="806" spans="1:28" s="15" customFormat="1" x14ac:dyDescent="0.2">
      <c r="A806" s="1">
        <v>285</v>
      </c>
      <c r="B806" s="49" t="s">
        <v>26</v>
      </c>
      <c r="C806" s="22" t="s">
        <v>34</v>
      </c>
      <c r="D806" s="22" t="s">
        <v>37</v>
      </c>
      <c r="E806" s="23">
        <v>43084</v>
      </c>
      <c r="F806" s="22">
        <v>22.1</v>
      </c>
      <c r="G806" s="22">
        <v>34.1</v>
      </c>
      <c r="H806" s="22">
        <v>17.514099999999999</v>
      </c>
      <c r="I806" s="24">
        <v>2.4312</v>
      </c>
      <c r="J806" s="22">
        <f t="shared" si="251"/>
        <v>7.6000000000000512E-3</v>
      </c>
      <c r="K806" s="25">
        <f t="shared" si="244"/>
        <v>997.77758073309008</v>
      </c>
      <c r="L806" s="25">
        <f t="shared" si="245"/>
        <v>0.76381830691020669</v>
      </c>
      <c r="M806" s="25">
        <f t="shared" si="246"/>
        <v>-4.2719561860000005E-3</v>
      </c>
      <c r="N806" s="25">
        <f t="shared" si="247"/>
        <v>1023.5349204258482</v>
      </c>
      <c r="O806" s="121">
        <f t="shared" si="248"/>
        <v>1.0235076716066145</v>
      </c>
      <c r="P806" s="26">
        <f t="shared" si="252"/>
        <v>5.4789948914082389</v>
      </c>
      <c r="Q806" s="120">
        <f t="shared" si="249"/>
        <v>5.478812040772433</v>
      </c>
      <c r="R806" s="4">
        <f t="shared" si="250"/>
        <v>20.083638117852164</v>
      </c>
      <c r="S806" s="50">
        <f t="shared" si="253"/>
        <v>8.0915999999999997</v>
      </c>
      <c r="T806" s="17"/>
      <c r="U806" s="18"/>
      <c r="V806" s="18"/>
      <c r="W806" s="18"/>
      <c r="X806" s="9"/>
      <c r="Y806" s="9"/>
      <c r="Z806" s="9"/>
      <c r="AA806" s="19"/>
      <c r="AB806" s="20"/>
    </row>
    <row r="807" spans="1:28" s="15" customFormat="1" x14ac:dyDescent="0.2">
      <c r="A807" s="1">
        <v>120</v>
      </c>
      <c r="B807" s="49" t="s">
        <v>29</v>
      </c>
      <c r="C807" s="22" t="s">
        <v>34</v>
      </c>
      <c r="D807" s="22" t="s">
        <v>37</v>
      </c>
      <c r="E807" s="23">
        <v>43084</v>
      </c>
      <c r="F807" s="22">
        <v>22.1</v>
      </c>
      <c r="G807" s="22">
        <v>34.1</v>
      </c>
      <c r="H807" s="22">
        <v>17.514099999999999</v>
      </c>
      <c r="I807" s="24">
        <v>4.9211</v>
      </c>
      <c r="J807" s="22">
        <f t="shared" si="251"/>
        <v>1.839999999999975E-2</v>
      </c>
      <c r="K807" s="25">
        <f t="shared" si="244"/>
        <v>997.77758073309008</v>
      </c>
      <c r="L807" s="25">
        <f t="shared" si="245"/>
        <v>0.76381830691020669</v>
      </c>
      <c r="M807" s="25">
        <f t="shared" si="246"/>
        <v>-4.2719561860000005E-3</v>
      </c>
      <c r="N807" s="25">
        <f t="shared" si="247"/>
        <v>1023.5349204258482</v>
      </c>
      <c r="O807" s="121">
        <f t="shared" si="248"/>
        <v>1.0235076716066145</v>
      </c>
      <c r="P807" s="26">
        <f t="shared" si="252"/>
        <v>11.090277130679945</v>
      </c>
      <c r="Q807" s="120">
        <f t="shared" si="249"/>
        <v>11.08990701457931</v>
      </c>
      <c r="R807" s="4">
        <f t="shared" si="250"/>
        <v>20.083638117852164</v>
      </c>
      <c r="S807" s="50">
        <f t="shared" si="253"/>
        <v>21.786049999999999</v>
      </c>
      <c r="T807" s="17"/>
      <c r="U807" s="18"/>
      <c r="V807" s="18"/>
      <c r="W807" s="18"/>
      <c r="X807" s="9"/>
      <c r="Y807" s="9"/>
      <c r="Z807" s="9"/>
      <c r="AA807" s="19"/>
      <c r="AB807" s="20"/>
    </row>
    <row r="808" spans="1:28" s="15" customFormat="1" x14ac:dyDescent="0.2">
      <c r="A808" s="1">
        <v>126</v>
      </c>
      <c r="B808" s="49" t="s">
        <v>29</v>
      </c>
      <c r="C808" s="22" t="s">
        <v>34</v>
      </c>
      <c r="D808" s="22" t="s">
        <v>37</v>
      </c>
      <c r="E808" s="23">
        <v>43084</v>
      </c>
      <c r="F808" s="22">
        <v>22.1</v>
      </c>
      <c r="G808" s="22">
        <v>34.1</v>
      </c>
      <c r="H808" s="22">
        <v>17.514099999999999</v>
      </c>
      <c r="I808" s="24">
        <v>2.0206</v>
      </c>
      <c r="J808" s="22">
        <f t="shared" si="251"/>
        <v>3.2999999999998586E-3</v>
      </c>
      <c r="K808" s="25">
        <f t="shared" si="244"/>
        <v>997.77758073309008</v>
      </c>
      <c r="L808" s="25">
        <f t="shared" si="245"/>
        <v>0.76381830691020669</v>
      </c>
      <c r="M808" s="25">
        <f t="shared" si="246"/>
        <v>-4.2719561860000005E-3</v>
      </c>
      <c r="N808" s="25">
        <f t="shared" si="247"/>
        <v>1023.5349204258482</v>
      </c>
      <c r="O808" s="121">
        <f t="shared" si="248"/>
        <v>1.0235076716066145</v>
      </c>
      <c r="P808" s="26">
        <f t="shared" si="252"/>
        <v>4.5536595416170975</v>
      </c>
      <c r="Q808" s="120">
        <f t="shared" si="249"/>
        <v>4.5535075722214451</v>
      </c>
      <c r="R808" s="4">
        <f t="shared" si="250"/>
        <v>20.083638117852164</v>
      </c>
      <c r="S808" s="50">
        <f t="shared" si="253"/>
        <v>5.8332999999999986</v>
      </c>
      <c r="T808" s="17"/>
      <c r="U808" s="18"/>
      <c r="V808" s="18"/>
      <c r="W808" s="18"/>
      <c r="X808" s="9"/>
      <c r="Y808" s="9"/>
      <c r="Z808" s="9"/>
      <c r="AA808" s="19"/>
      <c r="AB808" s="20"/>
    </row>
    <row r="809" spans="1:28" s="15" customFormat="1" x14ac:dyDescent="0.2">
      <c r="A809" s="1">
        <v>218</v>
      </c>
      <c r="B809" s="49" t="s">
        <v>29</v>
      </c>
      <c r="C809" s="22" t="s">
        <v>34</v>
      </c>
      <c r="D809" s="22" t="s">
        <v>37</v>
      </c>
      <c r="E809" s="23">
        <v>43084</v>
      </c>
      <c r="F809" s="22">
        <v>22.1</v>
      </c>
      <c r="G809" s="22">
        <v>34.1</v>
      </c>
      <c r="H809" s="22">
        <v>17.514099999999999</v>
      </c>
      <c r="I809" s="24">
        <v>4.7563000000000004</v>
      </c>
      <c r="J809" s="22">
        <f t="shared" si="251"/>
        <v>1.2400000000000411E-2</v>
      </c>
      <c r="K809" s="25">
        <f t="shared" si="244"/>
        <v>997.77758073309008</v>
      </c>
      <c r="L809" s="25">
        <f t="shared" si="245"/>
        <v>0.76381830691020669</v>
      </c>
      <c r="M809" s="25">
        <f t="shared" si="246"/>
        <v>-4.2719561860000005E-3</v>
      </c>
      <c r="N809" s="25">
        <f t="shared" si="247"/>
        <v>1023.5349204258482</v>
      </c>
      <c r="O809" s="121">
        <f t="shared" si="248"/>
        <v>1.0235076716066145</v>
      </c>
      <c r="P809" s="26">
        <f t="shared" si="252"/>
        <v>10.718880964957638</v>
      </c>
      <c r="Q809" s="120">
        <f t="shared" si="249"/>
        <v>10.718523243470683</v>
      </c>
      <c r="R809" s="4">
        <f t="shared" si="250"/>
        <v>20.083638117852164</v>
      </c>
      <c r="S809" s="50">
        <f t="shared" si="253"/>
        <v>20.879650000000002</v>
      </c>
      <c r="T809" s="17"/>
      <c r="U809" s="18"/>
      <c r="V809" s="18"/>
      <c r="W809" s="18"/>
      <c r="X809" s="9"/>
      <c r="Y809" s="9"/>
      <c r="Z809" s="9"/>
      <c r="AA809" s="19"/>
      <c r="AB809" s="20"/>
    </row>
    <row r="810" spans="1:28" s="15" customFormat="1" x14ac:dyDescent="0.2">
      <c r="A810" s="1">
        <v>224</v>
      </c>
      <c r="B810" s="49" t="s">
        <v>29</v>
      </c>
      <c r="C810" s="22" t="s">
        <v>34</v>
      </c>
      <c r="D810" s="22" t="s">
        <v>37</v>
      </c>
      <c r="E810" s="23">
        <v>43084</v>
      </c>
      <c r="F810" s="22">
        <v>22.1</v>
      </c>
      <c r="G810" s="22">
        <v>34.1</v>
      </c>
      <c r="H810" s="22">
        <v>17.514099999999999</v>
      </c>
      <c r="I810" s="24">
        <v>4.1025</v>
      </c>
      <c r="J810" s="22">
        <f t="shared" si="251"/>
        <v>1.7999999999999794E-2</v>
      </c>
      <c r="K810" s="25">
        <f t="shared" si="244"/>
        <v>997.77758073309008</v>
      </c>
      <c r="L810" s="25">
        <f t="shared" si="245"/>
        <v>0.76381830691020669</v>
      </c>
      <c r="M810" s="25">
        <f t="shared" si="246"/>
        <v>-4.2719561860000005E-3</v>
      </c>
      <c r="N810" s="25">
        <f t="shared" si="247"/>
        <v>1023.5349204258482</v>
      </c>
      <c r="O810" s="121">
        <f t="shared" si="248"/>
        <v>1.0235076716066145</v>
      </c>
      <c r="P810" s="26">
        <f t="shared" si="252"/>
        <v>9.2454658366248346</v>
      </c>
      <c r="Q810" s="120">
        <f t="shared" si="249"/>
        <v>9.2451572874584187</v>
      </c>
      <c r="R810" s="4">
        <f t="shared" si="250"/>
        <v>20.083638117852164</v>
      </c>
      <c r="S810" s="50">
        <f t="shared" si="253"/>
        <v>17.283749999999998</v>
      </c>
      <c r="T810" s="17"/>
      <c r="U810" s="18"/>
      <c r="V810" s="18"/>
      <c r="W810" s="18"/>
      <c r="X810" s="9"/>
      <c r="Y810" s="9"/>
      <c r="Z810" s="9"/>
      <c r="AA810" s="19"/>
      <c r="AB810" s="20"/>
    </row>
    <row r="811" spans="1:28" s="15" customFormat="1" x14ac:dyDescent="0.2">
      <c r="A811" s="1">
        <v>230</v>
      </c>
      <c r="B811" s="49" t="s">
        <v>29</v>
      </c>
      <c r="C811" s="22" t="s">
        <v>34</v>
      </c>
      <c r="D811" s="22" t="s">
        <v>37</v>
      </c>
      <c r="E811" s="23">
        <v>43084</v>
      </c>
      <c r="F811" s="22">
        <v>22.1</v>
      </c>
      <c r="G811" s="22">
        <v>34.1</v>
      </c>
      <c r="H811" s="22">
        <v>17.514099999999999</v>
      </c>
      <c r="I811" s="24">
        <v>2.448</v>
      </c>
      <c r="J811" s="22">
        <f t="shared" si="251"/>
        <v>-9.0000000000012292E-4</v>
      </c>
      <c r="K811" s="25">
        <f t="shared" si="244"/>
        <v>997.77758073309008</v>
      </c>
      <c r="L811" s="25">
        <f t="shared" si="245"/>
        <v>0.76381830691020669</v>
      </c>
      <c r="M811" s="25">
        <f t="shared" si="246"/>
        <v>-4.2719561860000005E-3</v>
      </c>
      <c r="N811" s="25">
        <f t="shared" si="247"/>
        <v>1023.5349204258482</v>
      </c>
      <c r="O811" s="121">
        <f t="shared" si="248"/>
        <v>1.0235076716066145</v>
      </c>
      <c r="P811" s="26">
        <f t="shared" si="252"/>
        <v>5.5168556655838135</v>
      </c>
      <c r="Q811" s="120">
        <f t="shared" si="249"/>
        <v>5.5166715514194289</v>
      </c>
      <c r="R811" s="4">
        <f t="shared" si="250"/>
        <v>20.083638117852164</v>
      </c>
      <c r="S811" s="50">
        <f t="shared" si="253"/>
        <v>8.1840000000000011</v>
      </c>
      <c r="T811" s="17"/>
      <c r="U811" s="18"/>
      <c r="V811" s="18"/>
      <c r="W811" s="18"/>
      <c r="X811" s="9"/>
      <c r="Y811" s="9"/>
      <c r="Z811" s="9"/>
      <c r="AA811" s="19"/>
      <c r="AB811" s="20"/>
    </row>
    <row r="812" spans="1:28" s="15" customFormat="1" x14ac:dyDescent="0.2">
      <c r="A812" s="1">
        <v>154</v>
      </c>
      <c r="B812" s="49" t="s">
        <v>30</v>
      </c>
      <c r="C812" s="22" t="s">
        <v>34</v>
      </c>
      <c r="D812" s="22" t="s">
        <v>37</v>
      </c>
      <c r="E812" s="23">
        <v>43084</v>
      </c>
      <c r="F812" s="22">
        <v>22.1</v>
      </c>
      <c r="G812" s="22">
        <v>34.1</v>
      </c>
      <c r="H812" s="22">
        <v>17.514099999999999</v>
      </c>
      <c r="I812" s="24">
        <v>4.0185000000000004</v>
      </c>
      <c r="J812" s="22">
        <f t="shared" si="251"/>
        <v>1.4000000000000234E-2</v>
      </c>
      <c r="K812" s="25">
        <f t="shared" si="244"/>
        <v>997.77758073309008</v>
      </c>
      <c r="L812" s="25">
        <f t="shared" si="245"/>
        <v>0.76381830691020669</v>
      </c>
      <c r="M812" s="25">
        <f t="shared" si="246"/>
        <v>-4.2719561860000005E-3</v>
      </c>
      <c r="N812" s="25">
        <f t="shared" si="247"/>
        <v>1023.5349204258482</v>
      </c>
      <c r="O812" s="121">
        <f t="shared" si="248"/>
        <v>1.0235076716066145</v>
      </c>
      <c r="P812" s="26">
        <f t="shared" si="252"/>
        <v>9.056161965746961</v>
      </c>
      <c r="Q812" s="120">
        <f t="shared" si="249"/>
        <v>9.0558597342234393</v>
      </c>
      <c r="R812" s="4">
        <f t="shared" si="250"/>
        <v>20.083638117852164</v>
      </c>
      <c r="S812" s="50">
        <f t="shared" si="253"/>
        <v>16.821750000000002</v>
      </c>
      <c r="T812" s="17"/>
      <c r="U812" s="18"/>
      <c r="V812" s="18"/>
      <c r="W812" s="18"/>
      <c r="X812" s="9"/>
      <c r="Y812" s="9"/>
      <c r="Z812" s="9"/>
      <c r="AA812" s="19"/>
      <c r="AB812" s="20"/>
    </row>
    <row r="813" spans="1:28" s="15" customFormat="1" x14ac:dyDescent="0.2">
      <c r="A813" s="1">
        <v>246</v>
      </c>
      <c r="B813" s="49" t="s">
        <v>30</v>
      </c>
      <c r="C813" s="22" t="s">
        <v>34</v>
      </c>
      <c r="D813" s="22" t="s">
        <v>37</v>
      </c>
      <c r="E813" s="23">
        <v>43084</v>
      </c>
      <c r="F813" s="22">
        <v>22.1</v>
      </c>
      <c r="G813" s="22">
        <v>34.1</v>
      </c>
      <c r="H813" s="22">
        <v>17.514099999999999</v>
      </c>
      <c r="I813" s="24">
        <v>4.4622000000000002</v>
      </c>
      <c r="J813" s="22">
        <f t="shared" si="251"/>
        <v>-9.100000000000108E-3</v>
      </c>
      <c r="K813" s="25">
        <f t="shared" si="244"/>
        <v>997.77758073309008</v>
      </c>
      <c r="L813" s="25">
        <f t="shared" si="245"/>
        <v>0.76381830691020669</v>
      </c>
      <c r="M813" s="25">
        <f t="shared" si="246"/>
        <v>-4.2719561860000005E-3</v>
      </c>
      <c r="N813" s="25">
        <f t="shared" si="247"/>
        <v>1023.5349204258482</v>
      </c>
      <c r="O813" s="121">
        <f t="shared" si="248"/>
        <v>1.0235076716066145</v>
      </c>
      <c r="P813" s="26">
        <f t="shared" si="252"/>
        <v>10.056092055134027</v>
      </c>
      <c r="Q813" s="120">
        <f t="shared" si="249"/>
        <v>10.05575645291821</v>
      </c>
      <c r="R813" s="4">
        <f t="shared" si="250"/>
        <v>20.083638117852164</v>
      </c>
      <c r="S813" s="50">
        <f t="shared" si="253"/>
        <v>19.2621</v>
      </c>
      <c r="T813" s="17"/>
      <c r="U813" s="18"/>
      <c r="V813" s="18"/>
      <c r="W813" s="18"/>
      <c r="X813" s="9"/>
      <c r="Y813" s="9"/>
      <c r="Z813" s="9"/>
      <c r="AA813" s="19"/>
      <c r="AB813" s="20"/>
    </row>
    <row r="814" spans="1:28" s="15" customFormat="1" x14ac:dyDescent="0.2">
      <c r="A814" s="1">
        <v>299</v>
      </c>
      <c r="B814" s="49" t="s">
        <v>30</v>
      </c>
      <c r="C814" s="22" t="s">
        <v>34</v>
      </c>
      <c r="D814" s="22" t="s">
        <v>37</v>
      </c>
      <c r="E814" s="23">
        <v>43084</v>
      </c>
      <c r="F814" s="22">
        <v>22.1</v>
      </c>
      <c r="G814" s="22">
        <v>34.1</v>
      </c>
      <c r="H814" s="22">
        <v>17.514099999999999</v>
      </c>
      <c r="I814" s="24">
        <v>0.74299999999999999</v>
      </c>
      <c r="J814" s="22">
        <f t="shared" si="251"/>
        <v>-3.9000000000000146E-3</v>
      </c>
      <c r="K814" s="25">
        <f t="shared" si="244"/>
        <v>997.77758073309008</v>
      </c>
      <c r="L814" s="25">
        <f t="shared" si="245"/>
        <v>0.76381830691020669</v>
      </c>
      <c r="M814" s="25">
        <f t="shared" si="246"/>
        <v>-4.2719561860000005E-3</v>
      </c>
      <c r="N814" s="25">
        <f t="shared" si="247"/>
        <v>1023.5349204258482</v>
      </c>
      <c r="O814" s="121">
        <f t="shared" si="248"/>
        <v>1.0235076716066145</v>
      </c>
      <c r="P814" s="26">
        <f t="shared" si="252"/>
        <v>1.6744378102650219</v>
      </c>
      <c r="Q814" s="120">
        <f t="shared" si="249"/>
        <v>1.67438192920941</v>
      </c>
      <c r="R814" s="4">
        <f t="shared" si="250"/>
        <v>20.083638117852164</v>
      </c>
      <c r="S814" s="50">
        <f t="shared" si="253"/>
        <v>-1.1935000000000002</v>
      </c>
      <c r="T814" s="17"/>
      <c r="U814" s="18"/>
      <c r="V814" s="18"/>
      <c r="W814" s="18"/>
      <c r="X814" s="9"/>
      <c r="Y814" s="9"/>
      <c r="Z814" s="9"/>
      <c r="AA814" s="19"/>
      <c r="AB814" s="20"/>
    </row>
    <row r="815" spans="1:28" s="15" customFormat="1" x14ac:dyDescent="0.2">
      <c r="A815" s="1">
        <v>167</v>
      </c>
      <c r="B815" s="49" t="s">
        <v>31</v>
      </c>
      <c r="C815" s="22" t="s">
        <v>34</v>
      </c>
      <c r="D815" s="22" t="s">
        <v>37</v>
      </c>
      <c r="E815" s="23">
        <v>43084</v>
      </c>
      <c r="F815" s="22">
        <v>22.1</v>
      </c>
      <c r="G815" s="22">
        <v>34.1</v>
      </c>
      <c r="H815" s="22">
        <v>17.514099999999999</v>
      </c>
      <c r="I815" s="24">
        <v>3.9948999999999999</v>
      </c>
      <c r="J815" s="22">
        <f t="shared" si="251"/>
        <v>-5.9999999999997833E-3</v>
      </c>
      <c r="K815" s="25">
        <f t="shared" si="244"/>
        <v>997.77758073309008</v>
      </c>
      <c r="L815" s="25">
        <f t="shared" si="245"/>
        <v>0.76381830691020669</v>
      </c>
      <c r="M815" s="25">
        <f t="shared" si="246"/>
        <v>-4.2719561860000005E-3</v>
      </c>
      <c r="N815" s="25">
        <f t="shared" si="247"/>
        <v>1023.5349204258482</v>
      </c>
      <c r="O815" s="121">
        <f t="shared" si="248"/>
        <v>1.0235076716066145</v>
      </c>
      <c r="P815" s="26">
        <f t="shared" si="252"/>
        <v>9.0029765925003176</v>
      </c>
      <c r="Q815" s="120">
        <f t="shared" si="249"/>
        <v>9.0026761359336103</v>
      </c>
      <c r="R815" s="4">
        <f t="shared" si="250"/>
        <v>20.083638117852164</v>
      </c>
      <c r="S815" s="50">
        <f t="shared" si="253"/>
        <v>16.691949999999999</v>
      </c>
      <c r="T815" s="17"/>
      <c r="U815" s="18"/>
      <c r="V815" s="18"/>
      <c r="W815" s="18"/>
      <c r="X815" s="9"/>
      <c r="Y815" s="9"/>
      <c r="Z815" s="9"/>
      <c r="AA815" s="19"/>
      <c r="AB815" s="20"/>
    </row>
    <row r="816" spans="1:28" s="15" customFormat="1" x14ac:dyDescent="0.2">
      <c r="A816" s="1">
        <v>174</v>
      </c>
      <c r="B816" s="49" t="s">
        <v>31</v>
      </c>
      <c r="C816" s="22" t="s">
        <v>34</v>
      </c>
      <c r="D816" s="22" t="s">
        <v>37</v>
      </c>
      <c r="E816" s="23">
        <v>43084</v>
      </c>
      <c r="F816" s="22">
        <v>22.1</v>
      </c>
      <c r="G816" s="22">
        <v>34.1</v>
      </c>
      <c r="H816" s="22">
        <v>17.514099999999999</v>
      </c>
      <c r="I816" s="24">
        <v>3.2178</v>
      </c>
      <c r="J816" s="22">
        <f t="shared" si="251"/>
        <v>-5.7999999999998053E-3</v>
      </c>
      <c r="K816" s="25">
        <f t="shared" si="244"/>
        <v>997.77758073309008</v>
      </c>
      <c r="L816" s="25">
        <f t="shared" si="245"/>
        <v>0.76381830691020669</v>
      </c>
      <c r="M816" s="25">
        <f t="shared" si="246"/>
        <v>-4.2719561860000005E-3</v>
      </c>
      <c r="N816" s="25">
        <f t="shared" si="247"/>
        <v>1023.5349204258482</v>
      </c>
      <c r="O816" s="121">
        <f t="shared" si="248"/>
        <v>1.0235076716066145</v>
      </c>
      <c r="P816" s="26">
        <f t="shared" si="252"/>
        <v>7.2516904251289205</v>
      </c>
      <c r="Q816" s="120">
        <f t="shared" si="249"/>
        <v>7.2514484142799995</v>
      </c>
      <c r="R816" s="4">
        <f t="shared" si="250"/>
        <v>20.083638117852164</v>
      </c>
      <c r="S816" s="50">
        <f t="shared" si="253"/>
        <v>12.417899999999999</v>
      </c>
      <c r="T816" s="17"/>
      <c r="U816" s="18"/>
      <c r="V816" s="18"/>
      <c r="W816" s="18"/>
      <c r="X816" s="9"/>
      <c r="Y816" s="9"/>
      <c r="Z816" s="9"/>
      <c r="AA816" s="19"/>
      <c r="AB816" s="20"/>
    </row>
    <row r="817" spans="1:28" s="15" customFormat="1" x14ac:dyDescent="0.2">
      <c r="A817" s="1">
        <v>265</v>
      </c>
      <c r="B817" s="49" t="s">
        <v>31</v>
      </c>
      <c r="C817" s="22" t="s">
        <v>34</v>
      </c>
      <c r="D817" s="22" t="s">
        <v>37</v>
      </c>
      <c r="E817" s="23">
        <v>43084</v>
      </c>
      <c r="F817" s="22">
        <v>22.1</v>
      </c>
      <c r="G817" s="22">
        <v>34.1</v>
      </c>
      <c r="H817" s="22">
        <v>17.514099999999999</v>
      </c>
      <c r="I817" s="24">
        <v>3.9470999999999998</v>
      </c>
      <c r="J817" s="22">
        <f t="shared" si="251"/>
        <v>-5.4000000000002935E-3</v>
      </c>
      <c r="K817" s="25">
        <f t="shared" si="244"/>
        <v>997.77758073309008</v>
      </c>
      <c r="L817" s="25">
        <f t="shared" si="245"/>
        <v>0.76381830691020669</v>
      </c>
      <c r="M817" s="25">
        <f t="shared" si="246"/>
        <v>-4.2719561860000005E-3</v>
      </c>
      <c r="N817" s="25">
        <f t="shared" si="247"/>
        <v>1023.5349204258482</v>
      </c>
      <c r="O817" s="121">
        <f t="shared" si="248"/>
        <v>1.0235076716066145</v>
      </c>
      <c r="P817" s="26">
        <f t="shared" si="252"/>
        <v>8.895253675500765</v>
      </c>
      <c r="Q817" s="120">
        <f t="shared" si="249"/>
        <v>8.8949568139737032</v>
      </c>
      <c r="R817" s="4">
        <f t="shared" si="250"/>
        <v>20.083638117852164</v>
      </c>
      <c r="S817" s="50">
        <f t="shared" si="253"/>
        <v>16.429049999999997</v>
      </c>
      <c r="T817" s="17"/>
      <c r="U817" s="18"/>
      <c r="V817" s="18"/>
      <c r="W817" s="18"/>
      <c r="X817" s="9"/>
      <c r="Y817" s="9"/>
      <c r="Z817" s="9"/>
      <c r="AA817" s="19"/>
      <c r="AB817" s="20"/>
    </row>
    <row r="818" spans="1:28" s="15" customFormat="1" x14ac:dyDescent="0.2">
      <c r="A818" s="1">
        <v>271</v>
      </c>
      <c r="B818" s="49" t="s">
        <v>31</v>
      </c>
      <c r="C818" s="22" t="s">
        <v>34</v>
      </c>
      <c r="D818" s="22" t="s">
        <v>37</v>
      </c>
      <c r="E818" s="23">
        <v>43084</v>
      </c>
      <c r="F818" s="22">
        <v>22.1</v>
      </c>
      <c r="G818" s="22">
        <v>34.1</v>
      </c>
      <c r="H818" s="22">
        <v>17.514099999999999</v>
      </c>
      <c r="I818" s="24">
        <v>8.1205999999999996</v>
      </c>
      <c r="J818" s="22">
        <f t="shared" ref="J818:J849" si="254">I818-I698</f>
        <v>-2.500000000001279E-3</v>
      </c>
      <c r="K818" s="25">
        <f t="shared" si="244"/>
        <v>997.77758073309008</v>
      </c>
      <c r="L818" s="25">
        <f t="shared" si="245"/>
        <v>0.76381830691020669</v>
      </c>
      <c r="M818" s="25">
        <f t="shared" si="246"/>
        <v>-4.2719561860000005E-3</v>
      </c>
      <c r="N818" s="25">
        <f t="shared" si="247"/>
        <v>1023.5349204258482</v>
      </c>
      <c r="O818" s="121">
        <f t="shared" si="248"/>
        <v>1.0235076716066145</v>
      </c>
      <c r="P818" s="26">
        <f t="shared" si="252"/>
        <v>18.300726355367612</v>
      </c>
      <c r="Q818" s="120">
        <f t="shared" si="249"/>
        <v>18.30011560476169</v>
      </c>
      <c r="R818" s="4">
        <f t="shared" si="250"/>
        <v>20.083638117852164</v>
      </c>
      <c r="S818" s="50">
        <f t="shared" si="253"/>
        <v>39.383299999999998</v>
      </c>
      <c r="T818" s="17"/>
      <c r="U818" s="18"/>
      <c r="V818" s="18"/>
      <c r="W818" s="18"/>
      <c r="X818" s="9"/>
      <c r="Y818" s="9"/>
      <c r="Z818" s="9"/>
      <c r="AA818" s="19"/>
      <c r="AB818" s="20"/>
    </row>
    <row r="819" spans="1:28" s="15" customFormat="1" x14ac:dyDescent="0.2">
      <c r="A819" s="1">
        <v>103</v>
      </c>
      <c r="B819" s="49" t="s">
        <v>32</v>
      </c>
      <c r="C819" s="22" t="s">
        <v>34</v>
      </c>
      <c r="D819" s="22" t="s">
        <v>37</v>
      </c>
      <c r="E819" s="23">
        <v>43084</v>
      </c>
      <c r="F819" s="22">
        <v>22.1</v>
      </c>
      <c r="G819" s="22">
        <v>34.1</v>
      </c>
      <c r="H819" s="22">
        <v>17.514099999999999</v>
      </c>
      <c r="I819" s="24">
        <v>3.1240999999999999</v>
      </c>
      <c r="J819" s="22">
        <f t="shared" si="254"/>
        <v>-4.5000000000001705E-3</v>
      </c>
      <c r="K819" s="25">
        <f t="shared" si="244"/>
        <v>997.77758073309008</v>
      </c>
      <c r="L819" s="25">
        <f t="shared" si="245"/>
        <v>0.76381830691020669</v>
      </c>
      <c r="M819" s="25">
        <f t="shared" si="246"/>
        <v>-4.2719561860000005E-3</v>
      </c>
      <c r="N819" s="25">
        <f t="shared" si="247"/>
        <v>1023.5349204258482</v>
      </c>
      <c r="O819" s="121">
        <f t="shared" si="248"/>
        <v>1.0235076716066145</v>
      </c>
      <c r="P819" s="26">
        <f t="shared" si="252"/>
        <v>7.0405264643996706</v>
      </c>
      <c r="Q819" s="120">
        <f t="shared" si="249"/>
        <v>7.0402915007309792</v>
      </c>
      <c r="R819" s="4">
        <f t="shared" si="250"/>
        <v>20.083638117852164</v>
      </c>
      <c r="S819" s="50">
        <f t="shared" si="253"/>
        <v>11.902549999999998</v>
      </c>
      <c r="T819" s="17"/>
      <c r="U819" s="18"/>
      <c r="V819" s="18"/>
      <c r="W819" s="18"/>
      <c r="X819" s="9"/>
      <c r="Y819" s="9"/>
      <c r="Z819" s="9"/>
      <c r="AA819" s="19"/>
      <c r="AB819" s="20"/>
    </row>
    <row r="820" spans="1:28" s="15" customFormat="1" x14ac:dyDescent="0.2">
      <c r="A820" s="1">
        <v>109</v>
      </c>
      <c r="B820" s="49" t="s">
        <v>32</v>
      </c>
      <c r="C820" s="22" t="s">
        <v>34</v>
      </c>
      <c r="D820" s="22" t="s">
        <v>37</v>
      </c>
      <c r="E820" s="23">
        <v>43084</v>
      </c>
      <c r="F820" s="22">
        <v>22.1</v>
      </c>
      <c r="G820" s="22">
        <v>34.1</v>
      </c>
      <c r="H820" s="22">
        <v>17.514099999999999</v>
      </c>
      <c r="I820" s="24">
        <v>3.7370999999999999</v>
      </c>
      <c r="J820" s="22">
        <f t="shared" si="254"/>
        <v>-6.0999999999999943E-3</v>
      </c>
      <c r="K820" s="25">
        <f t="shared" si="244"/>
        <v>997.77758073309008</v>
      </c>
      <c r="L820" s="25">
        <f t="shared" si="245"/>
        <v>0.76381830691020669</v>
      </c>
      <c r="M820" s="25">
        <f t="shared" si="246"/>
        <v>-4.2719561860000005E-3</v>
      </c>
      <c r="N820" s="25">
        <f t="shared" si="247"/>
        <v>1023.5349204258482</v>
      </c>
      <c r="O820" s="121">
        <f t="shared" si="248"/>
        <v>1.0235076716066145</v>
      </c>
      <c r="P820" s="26">
        <f t="shared" si="252"/>
        <v>8.4219939983060748</v>
      </c>
      <c r="Q820" s="120">
        <f t="shared" si="249"/>
        <v>8.4217129308862528</v>
      </c>
      <c r="R820" s="4">
        <f t="shared" si="250"/>
        <v>20.083638117852164</v>
      </c>
      <c r="S820" s="50">
        <f t="shared" si="253"/>
        <v>15.274049999999999</v>
      </c>
      <c r="T820" s="17"/>
      <c r="U820" s="18"/>
      <c r="V820" s="18"/>
      <c r="W820" s="18"/>
      <c r="X820" s="9"/>
      <c r="Y820" s="9"/>
      <c r="Z820" s="9"/>
      <c r="AA820" s="19"/>
      <c r="AB820" s="20"/>
    </row>
    <row r="821" spans="1:28" s="15" customFormat="1" x14ac:dyDescent="0.2">
      <c r="A821" s="1">
        <v>232</v>
      </c>
      <c r="B821" s="49" t="s">
        <v>33</v>
      </c>
      <c r="C821" s="22" t="s">
        <v>34</v>
      </c>
      <c r="D821" s="22" t="s">
        <v>37</v>
      </c>
      <c r="E821" s="23">
        <v>43084</v>
      </c>
      <c r="F821" s="22">
        <v>22.5</v>
      </c>
      <c r="G821" s="22">
        <v>34</v>
      </c>
      <c r="H821" s="22">
        <v>17.5122</v>
      </c>
      <c r="I821" s="24">
        <v>4.6426999999999996</v>
      </c>
      <c r="J821" s="22">
        <f t="shared" si="254"/>
        <v>-1.3800000000000701E-2</v>
      </c>
      <c r="K821" s="25">
        <f t="shared" si="244"/>
        <v>997.68561710602216</v>
      </c>
      <c r="L821" s="25">
        <f t="shared" si="245"/>
        <v>0.76314911232421867</v>
      </c>
      <c r="M821" s="25">
        <f t="shared" si="246"/>
        <v>-4.2605662500000002E-3</v>
      </c>
      <c r="N821" s="25">
        <f t="shared" si="247"/>
        <v>1023.3465294321949</v>
      </c>
      <c r="O821" s="121">
        <f t="shared" si="248"/>
        <v>1.0233193069760058</v>
      </c>
      <c r="P821" s="26">
        <f t="shared" si="252"/>
        <v>10.460456372101742</v>
      </c>
      <c r="Q821" s="120">
        <f t="shared" si="249"/>
        <v>10.460107693214461</v>
      </c>
      <c r="R821" s="4">
        <f t="shared" si="250"/>
        <v>20.080917103167796</v>
      </c>
      <c r="S821" s="50">
        <f t="shared" si="253"/>
        <v>20.254849999999998</v>
      </c>
      <c r="T821" s="17"/>
      <c r="U821" s="18"/>
      <c r="V821" s="18"/>
      <c r="W821" s="18"/>
      <c r="X821" s="9"/>
      <c r="Y821" s="9"/>
      <c r="Z821" s="9"/>
      <c r="AA821" s="19"/>
      <c r="AB821" s="20"/>
    </row>
    <row r="822" spans="1:28" s="15" customFormat="1" x14ac:dyDescent="0.2">
      <c r="A822" s="1">
        <v>234</v>
      </c>
      <c r="B822" s="49" t="s">
        <v>33</v>
      </c>
      <c r="C822" s="22" t="s">
        <v>34</v>
      </c>
      <c r="D822" s="22" t="s">
        <v>37</v>
      </c>
      <c r="E822" s="23">
        <v>43084</v>
      </c>
      <c r="F822" s="22">
        <v>22.5</v>
      </c>
      <c r="G822" s="22">
        <v>34</v>
      </c>
      <c r="H822" s="22">
        <v>17.5122</v>
      </c>
      <c r="I822" s="24">
        <v>5.1021000000000001</v>
      </c>
      <c r="J822" s="22">
        <f t="shared" si="254"/>
        <v>-9.9000000000000199E-3</v>
      </c>
      <c r="K822" s="25">
        <f t="shared" si="244"/>
        <v>997.68561710602216</v>
      </c>
      <c r="L822" s="25">
        <f t="shared" si="245"/>
        <v>0.76314911232421867</v>
      </c>
      <c r="M822" s="25">
        <f t="shared" si="246"/>
        <v>-4.2605662500000002E-3</v>
      </c>
      <c r="N822" s="25">
        <f t="shared" si="247"/>
        <v>1023.3465294321949</v>
      </c>
      <c r="O822" s="121">
        <f t="shared" si="248"/>
        <v>1.0233193069760058</v>
      </c>
      <c r="P822" s="26">
        <f t="shared" si="252"/>
        <v>11.495529423848257</v>
      </c>
      <c r="Q822" s="120">
        <f t="shared" si="249"/>
        <v>11.495146242821958</v>
      </c>
      <c r="R822" s="4">
        <f t="shared" si="250"/>
        <v>20.080917103167796</v>
      </c>
      <c r="S822" s="50">
        <f t="shared" si="253"/>
        <v>22.781549999999999</v>
      </c>
      <c r="T822" s="17"/>
      <c r="U822" s="18"/>
      <c r="V822" s="18"/>
      <c r="W822" s="18"/>
      <c r="X822" s="9"/>
      <c r="Y822" s="9"/>
      <c r="Z822" s="9"/>
      <c r="AA822" s="19"/>
      <c r="AB822" s="20"/>
    </row>
    <row r="823" spans="1:28" s="15" customFormat="1" x14ac:dyDescent="0.2">
      <c r="A823" s="1">
        <v>181</v>
      </c>
      <c r="B823" s="49" t="s">
        <v>26</v>
      </c>
      <c r="C823" s="22" t="s">
        <v>36</v>
      </c>
      <c r="D823" s="22" t="s">
        <v>37</v>
      </c>
      <c r="E823" s="23">
        <v>43084</v>
      </c>
      <c r="F823" s="22">
        <v>22.4</v>
      </c>
      <c r="G823" s="22">
        <v>33.9</v>
      </c>
      <c r="H823" s="22">
        <v>17.513300000000001</v>
      </c>
      <c r="I823" s="24">
        <v>3.5183</v>
      </c>
      <c r="J823" s="22">
        <f t="shared" si="254"/>
        <v>-1.2000000000000011E-2</v>
      </c>
      <c r="K823" s="25">
        <f t="shared" si="244"/>
        <v>997.70875840054271</v>
      </c>
      <c r="L823" s="25">
        <f t="shared" si="245"/>
        <v>0.76331529351628813</v>
      </c>
      <c r="M823" s="25">
        <f t="shared" si="246"/>
        <v>-4.263364096E-3</v>
      </c>
      <c r="N823" s="25">
        <f t="shared" si="247"/>
        <v>1023.2988803351535</v>
      </c>
      <c r="O823" s="121">
        <f t="shared" si="248"/>
        <v>1.0232716511762492</v>
      </c>
      <c r="P823" s="26">
        <f t="shared" si="252"/>
        <v>7.9266109034558836</v>
      </c>
      <c r="Q823" s="120">
        <f t="shared" si="249"/>
        <v>7.9263466357245429</v>
      </c>
      <c r="R823" s="4">
        <f t="shared" si="250"/>
        <v>20.082041296722565</v>
      </c>
      <c r="S823" s="50">
        <f t="shared" si="253"/>
        <v>14.070650000000001</v>
      </c>
      <c r="T823" s="17"/>
      <c r="U823" s="18"/>
      <c r="V823" s="18"/>
      <c r="W823" s="18"/>
      <c r="X823" s="9"/>
      <c r="Y823" s="9"/>
      <c r="Z823" s="9"/>
      <c r="AA823" s="19"/>
      <c r="AB823" s="20"/>
    </row>
    <row r="824" spans="1:28" s="15" customFormat="1" x14ac:dyDescent="0.2">
      <c r="A824" s="1">
        <v>188</v>
      </c>
      <c r="B824" s="49" t="s">
        <v>26</v>
      </c>
      <c r="C824" s="22" t="s">
        <v>36</v>
      </c>
      <c r="D824" s="22" t="s">
        <v>37</v>
      </c>
      <c r="E824" s="23">
        <v>43084</v>
      </c>
      <c r="F824" s="22">
        <v>22.4</v>
      </c>
      <c r="G824" s="22">
        <v>33.9</v>
      </c>
      <c r="H824" s="22">
        <v>17.513300000000001</v>
      </c>
      <c r="I824" s="24">
        <v>10.144299999999999</v>
      </c>
      <c r="J824" s="22">
        <f t="shared" si="254"/>
        <v>-2.7800000000000935E-2</v>
      </c>
      <c r="K824" s="25">
        <f t="shared" si="244"/>
        <v>997.70875840054271</v>
      </c>
      <c r="L824" s="25">
        <f t="shared" si="245"/>
        <v>0.76331529351628813</v>
      </c>
      <c r="M824" s="25">
        <f t="shared" si="246"/>
        <v>-4.263364096E-3</v>
      </c>
      <c r="N824" s="25">
        <f t="shared" si="247"/>
        <v>1023.2988803351535</v>
      </c>
      <c r="O824" s="121">
        <f t="shared" si="248"/>
        <v>1.0232716511762492</v>
      </c>
      <c r="P824" s="26">
        <f t="shared" si="252"/>
        <v>22.854764797751049</v>
      </c>
      <c r="Q824" s="120">
        <f t="shared" si="249"/>
        <v>22.854002835682142</v>
      </c>
      <c r="R824" s="4">
        <f t="shared" si="250"/>
        <v>20.082041296722565</v>
      </c>
      <c r="S824" s="50">
        <f t="shared" si="253"/>
        <v>50.513649999999998</v>
      </c>
      <c r="T824" s="17"/>
      <c r="U824" s="18"/>
      <c r="V824" s="18"/>
      <c r="W824" s="18"/>
      <c r="X824" s="9"/>
      <c r="Y824" s="9"/>
      <c r="Z824" s="9"/>
      <c r="AA824" s="19"/>
      <c r="AB824" s="20"/>
    </row>
    <row r="825" spans="1:28" s="15" customFormat="1" x14ac:dyDescent="0.2">
      <c r="A825" s="1">
        <v>280</v>
      </c>
      <c r="B825" s="49" t="s">
        <v>26</v>
      </c>
      <c r="C825" s="22" t="s">
        <v>36</v>
      </c>
      <c r="D825" s="22" t="s">
        <v>37</v>
      </c>
      <c r="E825" s="23">
        <v>43084</v>
      </c>
      <c r="F825" s="22">
        <v>22.4</v>
      </c>
      <c r="G825" s="22">
        <v>33.9</v>
      </c>
      <c r="H825" s="22">
        <v>17.513300000000001</v>
      </c>
      <c r="I825" s="24">
        <v>3.7663000000000002</v>
      </c>
      <c r="J825" s="22">
        <f t="shared" si="254"/>
        <v>-1.1299999999999866E-2</v>
      </c>
      <c r="K825" s="25">
        <f t="shared" si="244"/>
        <v>997.70875840054271</v>
      </c>
      <c r="L825" s="25">
        <f t="shared" si="245"/>
        <v>0.76331529351628813</v>
      </c>
      <c r="M825" s="25">
        <f t="shared" si="246"/>
        <v>-4.263364096E-3</v>
      </c>
      <c r="N825" s="25">
        <f t="shared" si="247"/>
        <v>1023.2988803351535</v>
      </c>
      <c r="O825" s="121">
        <f t="shared" si="248"/>
        <v>1.0232716511762492</v>
      </c>
      <c r="P825" s="26">
        <f t="shared" si="252"/>
        <v>8.4853465155574845</v>
      </c>
      <c r="Q825" s="120">
        <f t="shared" si="249"/>
        <v>8.4850636199668443</v>
      </c>
      <c r="R825" s="4">
        <f t="shared" si="250"/>
        <v>20.082041296722565</v>
      </c>
      <c r="S825" s="50">
        <f t="shared" si="253"/>
        <v>15.434650000000001</v>
      </c>
      <c r="T825" s="17"/>
      <c r="U825" s="18"/>
      <c r="V825" s="18"/>
      <c r="W825" s="18"/>
      <c r="X825" s="9"/>
      <c r="Y825" s="9"/>
      <c r="Z825" s="9"/>
      <c r="AA825" s="19"/>
      <c r="AB825" s="20"/>
    </row>
    <row r="826" spans="1:28" s="15" customFormat="1" x14ac:dyDescent="0.2">
      <c r="A826" s="1">
        <v>286</v>
      </c>
      <c r="B826" s="49" t="s">
        <v>26</v>
      </c>
      <c r="C826" s="22" t="s">
        <v>36</v>
      </c>
      <c r="D826" s="22" t="s">
        <v>37</v>
      </c>
      <c r="E826" s="23">
        <v>43084</v>
      </c>
      <c r="F826" s="22">
        <v>22.4</v>
      </c>
      <c r="G826" s="22">
        <v>33.9</v>
      </c>
      <c r="H826" s="22">
        <v>17.513300000000001</v>
      </c>
      <c r="I826" s="24">
        <v>3.1505000000000001</v>
      </c>
      <c r="J826" s="22">
        <f t="shared" si="254"/>
        <v>-3.2399999999999984E-2</v>
      </c>
      <c r="K826" s="25">
        <f t="shared" si="244"/>
        <v>997.70875840054271</v>
      </c>
      <c r="L826" s="25">
        <f t="shared" si="245"/>
        <v>0.76331529351628813</v>
      </c>
      <c r="M826" s="25">
        <f t="shared" si="246"/>
        <v>-4.263364096E-3</v>
      </c>
      <c r="N826" s="25">
        <f t="shared" si="247"/>
        <v>1023.2988803351535</v>
      </c>
      <c r="O826" s="121">
        <f t="shared" si="248"/>
        <v>1.0232716511762492</v>
      </c>
      <c r="P826" s="26">
        <f t="shared" si="252"/>
        <v>7.0979699432503658</v>
      </c>
      <c r="Q826" s="120">
        <f t="shared" si="249"/>
        <v>7.0977333018361639</v>
      </c>
      <c r="R826" s="4">
        <f t="shared" si="250"/>
        <v>20.082041296722565</v>
      </c>
      <c r="S826" s="50">
        <f t="shared" si="253"/>
        <v>12.047750000000001</v>
      </c>
      <c r="T826" s="17"/>
      <c r="U826" s="18"/>
      <c r="V826" s="18"/>
      <c r="W826" s="18"/>
      <c r="X826" s="9"/>
      <c r="Y826" s="9"/>
      <c r="Z826" s="9"/>
      <c r="AA826" s="19"/>
      <c r="AB826" s="20"/>
    </row>
    <row r="827" spans="1:28" s="15" customFormat="1" x14ac:dyDescent="0.2">
      <c r="A827" s="1">
        <v>121</v>
      </c>
      <c r="B827" s="49" t="s">
        <v>29</v>
      </c>
      <c r="C827" s="22" t="s">
        <v>36</v>
      </c>
      <c r="D827" s="22" t="s">
        <v>37</v>
      </c>
      <c r="E827" s="23">
        <v>43084</v>
      </c>
      <c r="F827" s="22">
        <v>22.4</v>
      </c>
      <c r="G827" s="22">
        <v>33.9</v>
      </c>
      <c r="H827" s="22">
        <v>17.513300000000001</v>
      </c>
      <c r="I827" s="24">
        <v>5.6959999999999997</v>
      </c>
      <c r="J827" s="22">
        <f t="shared" si="254"/>
        <v>-2.4000000000000021E-2</v>
      </c>
      <c r="K827" s="25">
        <f t="shared" si="244"/>
        <v>997.70875840054271</v>
      </c>
      <c r="L827" s="25">
        <f t="shared" si="245"/>
        <v>0.76331529351628813</v>
      </c>
      <c r="M827" s="25">
        <f t="shared" si="246"/>
        <v>-4.263364096E-3</v>
      </c>
      <c r="N827" s="25">
        <f t="shared" si="247"/>
        <v>1023.2988803351535</v>
      </c>
      <c r="O827" s="121">
        <f t="shared" si="248"/>
        <v>1.0232716511762492</v>
      </c>
      <c r="P827" s="26">
        <f t="shared" si="252"/>
        <v>12.832895348914167</v>
      </c>
      <c r="Q827" s="120">
        <f t="shared" si="249"/>
        <v>12.832467509048971</v>
      </c>
      <c r="R827" s="4">
        <f t="shared" si="250"/>
        <v>20.082041296722565</v>
      </c>
      <c r="S827" s="50">
        <f t="shared" si="253"/>
        <v>26.047999999999998</v>
      </c>
      <c r="T827" s="17"/>
      <c r="U827" s="18"/>
      <c r="V827" s="18"/>
      <c r="W827" s="18"/>
      <c r="X827" s="9"/>
      <c r="Y827" s="9"/>
      <c r="Z827" s="9"/>
      <c r="AA827" s="19"/>
      <c r="AB827" s="20"/>
    </row>
    <row r="828" spans="1:28" s="15" customFormat="1" x14ac:dyDescent="0.2">
      <c r="A828" s="1">
        <v>128</v>
      </c>
      <c r="B828" s="49" t="s">
        <v>29</v>
      </c>
      <c r="C828" s="22" t="s">
        <v>36</v>
      </c>
      <c r="D828" s="22" t="s">
        <v>37</v>
      </c>
      <c r="E828" s="23">
        <v>43084</v>
      </c>
      <c r="F828" s="22">
        <v>22.4</v>
      </c>
      <c r="G828" s="22">
        <v>33.9</v>
      </c>
      <c r="H828" s="22">
        <v>17.513300000000001</v>
      </c>
      <c r="I828" s="24">
        <v>3.5</v>
      </c>
      <c r="J828" s="22">
        <f t="shared" si="254"/>
        <v>-2.3200000000000109E-2</v>
      </c>
      <c r="K828" s="25">
        <f t="shared" si="244"/>
        <v>997.70875840054271</v>
      </c>
      <c r="L828" s="25">
        <f t="shared" si="245"/>
        <v>0.76331529351628813</v>
      </c>
      <c r="M828" s="25">
        <f t="shared" si="246"/>
        <v>-4.263364096E-3</v>
      </c>
      <c r="N828" s="25">
        <f t="shared" si="247"/>
        <v>1023.2988803351535</v>
      </c>
      <c r="O828" s="121">
        <f t="shared" si="248"/>
        <v>1.0232716511762492</v>
      </c>
      <c r="P828" s="26">
        <f t="shared" si="252"/>
        <v>7.8853816224016127</v>
      </c>
      <c r="Q828" s="120">
        <f t="shared" si="249"/>
        <v>7.8851187292260185</v>
      </c>
      <c r="R828" s="4">
        <f t="shared" si="250"/>
        <v>20.082041296722565</v>
      </c>
      <c r="S828" s="50">
        <f t="shared" si="253"/>
        <v>13.969999999999999</v>
      </c>
      <c r="T828" s="17"/>
      <c r="U828" s="18"/>
      <c r="V828" s="18"/>
      <c r="W828" s="18"/>
      <c r="X828" s="9"/>
      <c r="Y828" s="9"/>
      <c r="Z828" s="9"/>
      <c r="AA828" s="19"/>
      <c r="AB828" s="20"/>
    </row>
    <row r="829" spans="1:28" s="15" customFormat="1" x14ac:dyDescent="0.2">
      <c r="A829" s="1">
        <v>219</v>
      </c>
      <c r="B829" s="49" t="s">
        <v>29</v>
      </c>
      <c r="C829" s="22" t="s">
        <v>36</v>
      </c>
      <c r="D829" s="22" t="s">
        <v>37</v>
      </c>
      <c r="E829" s="23">
        <v>43084</v>
      </c>
      <c r="F829" s="22">
        <v>22.4</v>
      </c>
      <c r="G829" s="22">
        <v>33.9</v>
      </c>
      <c r="H829" s="22">
        <v>17.513300000000001</v>
      </c>
      <c r="I829" s="24">
        <v>5.0122</v>
      </c>
      <c r="J829" s="22">
        <f t="shared" si="254"/>
        <v>-3.1699999999999839E-2</v>
      </c>
      <c r="K829" s="25">
        <f t="shared" si="244"/>
        <v>997.70875840054271</v>
      </c>
      <c r="L829" s="25">
        <f t="shared" si="245"/>
        <v>0.76331529351628813</v>
      </c>
      <c r="M829" s="25">
        <f t="shared" si="246"/>
        <v>-4.263364096E-3</v>
      </c>
      <c r="N829" s="25">
        <f t="shared" si="247"/>
        <v>1023.2988803351535</v>
      </c>
      <c r="O829" s="121">
        <f t="shared" si="248"/>
        <v>1.0232716511762492</v>
      </c>
      <c r="P829" s="26">
        <f t="shared" si="252"/>
        <v>11.292317076514674</v>
      </c>
      <c r="Q829" s="120">
        <f t="shared" si="249"/>
        <v>11.291940598464757</v>
      </c>
      <c r="R829" s="4">
        <f t="shared" si="250"/>
        <v>20.082041296722565</v>
      </c>
      <c r="S829" s="50">
        <f t="shared" si="253"/>
        <v>22.287099999999999</v>
      </c>
      <c r="T829" s="17"/>
      <c r="U829" s="18"/>
      <c r="V829" s="18"/>
      <c r="W829" s="18"/>
      <c r="X829" s="9"/>
      <c r="Y829" s="9"/>
      <c r="Z829" s="9"/>
      <c r="AA829" s="19"/>
      <c r="AB829" s="20"/>
    </row>
    <row r="830" spans="1:28" s="15" customFormat="1" x14ac:dyDescent="0.2">
      <c r="A830" s="1">
        <v>225</v>
      </c>
      <c r="B830" s="49" t="s">
        <v>29</v>
      </c>
      <c r="C830" s="22" t="s">
        <v>36</v>
      </c>
      <c r="D830" s="22" t="s">
        <v>37</v>
      </c>
      <c r="E830" s="23">
        <v>43084</v>
      </c>
      <c r="F830" s="22">
        <v>22.4</v>
      </c>
      <c r="G830" s="22">
        <v>33.9</v>
      </c>
      <c r="H830" s="22">
        <v>17.513300000000001</v>
      </c>
      <c r="I830" s="24">
        <v>2.6457999999999999</v>
      </c>
      <c r="J830" s="22">
        <f t="shared" si="254"/>
        <v>-2.4000000000000021E-2</v>
      </c>
      <c r="K830" s="25">
        <f t="shared" si="244"/>
        <v>997.70875840054271</v>
      </c>
      <c r="L830" s="25">
        <f t="shared" si="245"/>
        <v>0.76331529351628813</v>
      </c>
      <c r="M830" s="25">
        <f t="shared" si="246"/>
        <v>-4.263364096E-3</v>
      </c>
      <c r="N830" s="25">
        <f t="shared" si="247"/>
        <v>1023.2988803351535</v>
      </c>
      <c r="O830" s="121">
        <f t="shared" si="248"/>
        <v>1.0232716511762492</v>
      </c>
      <c r="P830" s="26">
        <f t="shared" si="252"/>
        <v>5.9608979133000535</v>
      </c>
      <c r="Q830" s="120">
        <f t="shared" si="249"/>
        <v>5.9606991810817718</v>
      </c>
      <c r="R830" s="4">
        <f t="shared" si="250"/>
        <v>20.082041296722565</v>
      </c>
      <c r="S830" s="50">
        <f t="shared" si="253"/>
        <v>9.2718999999999987</v>
      </c>
      <c r="T830" s="17"/>
      <c r="U830" s="18"/>
      <c r="V830" s="18"/>
      <c r="W830" s="18"/>
      <c r="X830" s="9"/>
      <c r="Y830" s="9"/>
      <c r="Z830" s="9"/>
      <c r="AA830" s="19"/>
      <c r="AB830" s="20"/>
    </row>
    <row r="831" spans="1:28" s="15" customFormat="1" x14ac:dyDescent="0.2">
      <c r="A831" s="1">
        <v>229</v>
      </c>
      <c r="B831" s="49" t="s">
        <v>29</v>
      </c>
      <c r="C831" s="22" t="s">
        <v>36</v>
      </c>
      <c r="D831" s="22" t="s">
        <v>37</v>
      </c>
      <c r="E831" s="23">
        <v>43084</v>
      </c>
      <c r="F831" s="22">
        <v>22.4</v>
      </c>
      <c r="G831" s="22">
        <v>33.9</v>
      </c>
      <c r="H831" s="22">
        <v>17.513300000000001</v>
      </c>
      <c r="I831" s="24">
        <v>2.5019999999999998</v>
      </c>
      <c r="J831" s="22">
        <f t="shared" si="254"/>
        <v>-4.4200000000000017E-2</v>
      </c>
      <c r="K831" s="25">
        <f t="shared" si="244"/>
        <v>997.70875840054271</v>
      </c>
      <c r="L831" s="25">
        <f t="shared" si="245"/>
        <v>0.76331529351628813</v>
      </c>
      <c r="M831" s="25">
        <f t="shared" si="246"/>
        <v>-4.263364096E-3</v>
      </c>
      <c r="N831" s="25">
        <f t="shared" si="247"/>
        <v>1023.2988803351535</v>
      </c>
      <c r="O831" s="121">
        <f t="shared" si="248"/>
        <v>1.0232716511762492</v>
      </c>
      <c r="P831" s="26">
        <f t="shared" si="252"/>
        <v>5.636921376928238</v>
      </c>
      <c r="Q831" s="120">
        <f t="shared" si="249"/>
        <v>5.6367334458638565</v>
      </c>
      <c r="R831" s="4">
        <f t="shared" si="250"/>
        <v>20.082041296722565</v>
      </c>
      <c r="S831" s="50">
        <f t="shared" si="253"/>
        <v>8.4809999999999981</v>
      </c>
      <c r="T831" s="17"/>
      <c r="U831" s="18"/>
      <c r="V831" s="18"/>
      <c r="W831" s="18"/>
      <c r="X831" s="9"/>
      <c r="Y831" s="9"/>
      <c r="Z831" s="9"/>
      <c r="AA831" s="19"/>
      <c r="AB831" s="20"/>
    </row>
    <row r="832" spans="1:28" s="15" customFormat="1" x14ac:dyDescent="0.2">
      <c r="A832" s="1">
        <v>155</v>
      </c>
      <c r="B832" s="49" t="s">
        <v>30</v>
      </c>
      <c r="C832" s="22" t="s">
        <v>36</v>
      </c>
      <c r="D832" s="22" t="s">
        <v>37</v>
      </c>
      <c r="E832" s="23">
        <v>43084</v>
      </c>
      <c r="F832" s="22">
        <v>22.4</v>
      </c>
      <c r="G832" s="22">
        <v>33.9</v>
      </c>
      <c r="H832" s="22">
        <v>17.513300000000001</v>
      </c>
      <c r="I832" s="24">
        <v>1.3608</v>
      </c>
      <c r="J832" s="22">
        <f t="shared" si="254"/>
        <v>-3.5299999999999887E-2</v>
      </c>
      <c r="K832" s="25">
        <f t="shared" si="244"/>
        <v>997.70875840054271</v>
      </c>
      <c r="L832" s="25">
        <f t="shared" si="245"/>
        <v>0.76331529351628813</v>
      </c>
      <c r="M832" s="25">
        <f t="shared" si="246"/>
        <v>-4.263364096E-3</v>
      </c>
      <c r="N832" s="25">
        <f t="shared" si="247"/>
        <v>1023.2988803351535</v>
      </c>
      <c r="O832" s="121">
        <f t="shared" si="248"/>
        <v>1.0232716511762492</v>
      </c>
      <c r="P832" s="26">
        <f t="shared" si="252"/>
        <v>3.0658363747897472</v>
      </c>
      <c r="Q832" s="120">
        <f t="shared" si="249"/>
        <v>3.0657341619230762</v>
      </c>
      <c r="R832" s="4">
        <f t="shared" si="250"/>
        <v>20.082041296722565</v>
      </c>
      <c r="S832" s="50">
        <f t="shared" si="253"/>
        <v>2.2043999999999997</v>
      </c>
      <c r="T832" s="17"/>
      <c r="U832" s="18"/>
      <c r="V832" s="18"/>
      <c r="W832" s="18"/>
      <c r="X832" s="9"/>
      <c r="Y832" s="9"/>
      <c r="Z832" s="9"/>
      <c r="AA832" s="19"/>
      <c r="AB832" s="20"/>
    </row>
    <row r="833" spans="1:28" s="15" customFormat="1" x14ac:dyDescent="0.2">
      <c r="A833" s="1">
        <v>247</v>
      </c>
      <c r="B833" s="49" t="s">
        <v>30</v>
      </c>
      <c r="C833" s="22" t="s">
        <v>36</v>
      </c>
      <c r="D833" s="22" t="s">
        <v>37</v>
      </c>
      <c r="E833" s="23">
        <v>43084</v>
      </c>
      <c r="F833" s="22">
        <v>22.4</v>
      </c>
      <c r="G833" s="22">
        <v>33.9</v>
      </c>
      <c r="H833" s="22">
        <v>17.513300000000001</v>
      </c>
      <c r="I833" s="24">
        <v>5.0137</v>
      </c>
      <c r="J833" s="22">
        <f t="shared" si="254"/>
        <v>-3.3599999999999852E-2</v>
      </c>
      <c r="K833" s="25">
        <f t="shared" si="244"/>
        <v>997.70875840054271</v>
      </c>
      <c r="L833" s="25">
        <f t="shared" si="245"/>
        <v>0.76331529351628813</v>
      </c>
      <c r="M833" s="25">
        <f t="shared" si="246"/>
        <v>-4.263364096E-3</v>
      </c>
      <c r="N833" s="25">
        <f t="shared" si="247"/>
        <v>1023.2988803351535</v>
      </c>
      <c r="O833" s="121">
        <f t="shared" si="248"/>
        <v>1.0232716511762492</v>
      </c>
      <c r="P833" s="26">
        <f t="shared" si="252"/>
        <v>11.295696525781418</v>
      </c>
      <c r="Q833" s="120">
        <f t="shared" si="249"/>
        <v>11.295319935062997</v>
      </c>
      <c r="R833" s="4">
        <f t="shared" si="250"/>
        <v>20.082041296722565</v>
      </c>
      <c r="S833" s="50">
        <f t="shared" si="253"/>
        <v>22.295349999999999</v>
      </c>
      <c r="T833" s="17"/>
      <c r="U833" s="18"/>
      <c r="V833" s="18"/>
      <c r="W833" s="18"/>
      <c r="X833" s="9"/>
      <c r="Y833" s="9"/>
      <c r="Z833" s="9"/>
      <c r="AA833" s="19"/>
      <c r="AB833" s="20"/>
    </row>
    <row r="834" spans="1:28" s="15" customFormat="1" x14ac:dyDescent="0.2">
      <c r="A834" s="1">
        <v>168</v>
      </c>
      <c r="B834" s="49" t="s">
        <v>31</v>
      </c>
      <c r="C834" s="22" t="s">
        <v>36</v>
      </c>
      <c r="D834" s="22" t="s">
        <v>37</v>
      </c>
      <c r="E834" s="23">
        <v>43084</v>
      </c>
      <c r="F834" s="22">
        <v>22.4</v>
      </c>
      <c r="G834" s="22">
        <v>33.9</v>
      </c>
      <c r="H834" s="22">
        <v>17.513300000000001</v>
      </c>
      <c r="I834" s="24">
        <v>2.7757999999999998</v>
      </c>
      <c r="J834" s="22">
        <f t="shared" si="254"/>
        <v>-3.6000000000000032E-2</v>
      </c>
      <c r="K834" s="25">
        <f t="shared" ref="K834:K897" si="255">1000*(1-(F834+288.9414)/(508929.2*(F834+68.12963))*(F834-3.9863)^2)</f>
        <v>997.70875840054271</v>
      </c>
      <c r="L834" s="25">
        <f t="shared" ref="L834:L897" si="256">0.824493 - 0.0040899*F834 + 0.000076438*F834^2 -0.00000082467*F834^3 + 0.0000000053675*F834^4</f>
        <v>0.76331529351628813</v>
      </c>
      <c r="M834" s="25">
        <f t="shared" ref="M834:M897" si="257">-0.005724 + 0.00010227*F834 - 0.0000016546*F834^2</f>
        <v>-4.263364096E-3</v>
      </c>
      <c r="N834" s="25">
        <f t="shared" ref="N834:N897" si="258">K834 + (L834*G834) + M834*G834^(3/2) + 0.00048314*G834^2</f>
        <v>1023.2988803351535</v>
      </c>
      <c r="O834" s="121">
        <f t="shared" si="248"/>
        <v>1.0232716511762492</v>
      </c>
      <c r="P834" s="26">
        <f t="shared" si="252"/>
        <v>6.253783516417827</v>
      </c>
      <c r="Q834" s="120">
        <f t="shared" si="249"/>
        <v>6.2535750195958801</v>
      </c>
      <c r="R834" s="4">
        <f t="shared" si="250"/>
        <v>20.082041296722565</v>
      </c>
      <c r="S834" s="50">
        <f t="shared" si="253"/>
        <v>9.9868999999999986</v>
      </c>
      <c r="T834" s="17"/>
      <c r="U834" s="18"/>
      <c r="V834" s="18"/>
      <c r="W834" s="18"/>
      <c r="X834" s="9"/>
      <c r="Y834" s="9"/>
      <c r="Z834" s="9"/>
      <c r="AA834" s="19"/>
      <c r="AB834" s="20"/>
    </row>
    <row r="835" spans="1:28" s="15" customFormat="1" x14ac:dyDescent="0.2">
      <c r="A835" s="1">
        <v>175</v>
      </c>
      <c r="B835" s="49" t="s">
        <v>31</v>
      </c>
      <c r="C835" s="22" t="s">
        <v>36</v>
      </c>
      <c r="D835" s="22" t="s">
        <v>37</v>
      </c>
      <c r="E835" s="23">
        <v>43084</v>
      </c>
      <c r="F835" s="22">
        <v>22.4</v>
      </c>
      <c r="G835" s="22">
        <v>33.9</v>
      </c>
      <c r="H835" s="22">
        <v>17.513300000000001</v>
      </c>
      <c r="I835" s="24">
        <v>2.5960000000000001</v>
      </c>
      <c r="J835" s="22">
        <f t="shared" si="254"/>
        <v>-1.4499999999999957E-2</v>
      </c>
      <c r="K835" s="25">
        <f t="shared" si="255"/>
        <v>997.70875840054271</v>
      </c>
      <c r="L835" s="25">
        <f t="shared" si="256"/>
        <v>0.76331529351628813</v>
      </c>
      <c r="M835" s="25">
        <f t="shared" si="257"/>
        <v>-4.263364096E-3</v>
      </c>
      <c r="N835" s="25">
        <f t="shared" si="258"/>
        <v>1023.2988803351535</v>
      </c>
      <c r="O835" s="121">
        <f t="shared" ref="O835:O898" si="259">(999.842594+0.06793952*(F835)-0.00909529*(F835)^2+0.0001001685*(F835)^3-0.000001120083*(F835)^4+0.000000006536332*(F835)^5+(0.824493-0.0040899*(F835)+0.000076438*(F835)^2-0.00000082467*(F835)^3+0.0000000053875*(F835)^4)*(G835)+(-0.00572466+0.00010227*(F835)-0.0000016546*(F835)^2)*(G835)^1.5+0.00048314*(G835)^2)*0.001</f>
        <v>1.0232716511762492</v>
      </c>
      <c r="P835" s="26">
        <f t="shared" si="252"/>
        <v>5.8487001976441677</v>
      </c>
      <c r="Q835" s="120">
        <f t="shared" ref="Q835:Q898" si="260">(I835)*(1/(1-(O835)/1.84))</f>
        <v>5.8485052060202127</v>
      </c>
      <c r="R835" s="4">
        <f t="shared" ref="R835:R898" si="261">H835*(1/     (1-   (0.001*N835/8)))</f>
        <v>20.082041296722565</v>
      </c>
      <c r="S835" s="50">
        <f t="shared" si="253"/>
        <v>8.9980000000000011</v>
      </c>
      <c r="T835" s="17"/>
      <c r="U835" s="18"/>
      <c r="V835" s="18"/>
      <c r="W835" s="18"/>
      <c r="X835" s="9"/>
      <c r="Y835" s="9"/>
      <c r="Z835" s="9"/>
      <c r="AA835" s="19"/>
      <c r="AB835" s="20"/>
    </row>
    <row r="836" spans="1:28" s="15" customFormat="1" x14ac:dyDescent="0.2">
      <c r="A836" s="1">
        <v>266</v>
      </c>
      <c r="B836" s="49" t="s">
        <v>31</v>
      </c>
      <c r="C836" s="22" t="s">
        <v>36</v>
      </c>
      <c r="D836" s="22" t="s">
        <v>37</v>
      </c>
      <c r="E836" s="23">
        <v>43084</v>
      </c>
      <c r="F836" s="22">
        <v>22.4</v>
      </c>
      <c r="G836" s="22">
        <v>33.9</v>
      </c>
      <c r="H836" s="22">
        <v>17.513300000000001</v>
      </c>
      <c r="I836" s="24">
        <v>4.9584000000000001</v>
      </c>
      <c r="J836" s="22">
        <f t="shared" si="254"/>
        <v>-3.8899999999999935E-2</v>
      </c>
      <c r="K836" s="25">
        <f t="shared" si="255"/>
        <v>997.70875840054271</v>
      </c>
      <c r="L836" s="25">
        <f t="shared" si="256"/>
        <v>0.76331529351628813</v>
      </c>
      <c r="M836" s="25">
        <f t="shared" si="257"/>
        <v>-4.263364096E-3</v>
      </c>
      <c r="N836" s="25">
        <f t="shared" si="258"/>
        <v>1023.2988803351535</v>
      </c>
      <c r="O836" s="121">
        <f t="shared" si="259"/>
        <v>1.0232716511762492</v>
      </c>
      <c r="P836" s="26">
        <f t="shared" si="252"/>
        <v>11.171107496147474</v>
      </c>
      <c r="Q836" s="120">
        <f t="shared" si="260"/>
        <v>11.170735059141226</v>
      </c>
      <c r="R836" s="4">
        <f t="shared" si="261"/>
        <v>20.082041296722565</v>
      </c>
      <c r="S836" s="50">
        <f t="shared" si="253"/>
        <v>21.991199999999999</v>
      </c>
      <c r="T836" s="17"/>
      <c r="U836" s="18"/>
      <c r="V836" s="18"/>
      <c r="W836" s="18"/>
      <c r="X836" s="9"/>
      <c r="Y836" s="9"/>
      <c r="Z836" s="9"/>
      <c r="AA836" s="19"/>
      <c r="AB836" s="20"/>
    </row>
    <row r="837" spans="1:28" s="15" customFormat="1" x14ac:dyDescent="0.2">
      <c r="A837" s="1">
        <v>272</v>
      </c>
      <c r="B837" s="49" t="s">
        <v>31</v>
      </c>
      <c r="C837" s="22" t="s">
        <v>36</v>
      </c>
      <c r="D837" s="22" t="s">
        <v>37</v>
      </c>
      <c r="E837" s="23">
        <v>43084</v>
      </c>
      <c r="F837" s="22">
        <v>22.4</v>
      </c>
      <c r="G837" s="22">
        <v>33.9</v>
      </c>
      <c r="H837" s="22">
        <v>17.513300000000001</v>
      </c>
      <c r="I837" s="24">
        <v>2.3163</v>
      </c>
      <c r="J837" s="22">
        <f t="shared" si="254"/>
        <v>-3.4499999999999975E-2</v>
      </c>
      <c r="K837" s="25">
        <f t="shared" si="255"/>
        <v>997.70875840054271</v>
      </c>
      <c r="L837" s="25">
        <f t="shared" si="256"/>
        <v>0.76331529351628813</v>
      </c>
      <c r="M837" s="25">
        <f t="shared" si="257"/>
        <v>-4.263364096E-3</v>
      </c>
      <c r="N837" s="25">
        <f t="shared" si="258"/>
        <v>1023.2988803351535</v>
      </c>
      <c r="O837" s="121">
        <f t="shared" si="259"/>
        <v>1.0232716511762492</v>
      </c>
      <c r="P837" s="26">
        <f t="shared" si="252"/>
        <v>5.2185455577053874</v>
      </c>
      <c r="Q837" s="120">
        <f t="shared" si="260"/>
        <v>5.218371575001779</v>
      </c>
      <c r="R837" s="4">
        <f t="shared" si="261"/>
        <v>20.082041296722565</v>
      </c>
      <c r="S837" s="50">
        <f t="shared" si="253"/>
        <v>7.4596500000000008</v>
      </c>
      <c r="T837" s="17"/>
      <c r="U837" s="18"/>
      <c r="V837" s="18"/>
      <c r="W837" s="18"/>
      <c r="X837" s="9"/>
      <c r="Y837" s="9"/>
      <c r="Z837" s="9"/>
      <c r="AA837" s="19"/>
      <c r="AB837" s="20"/>
    </row>
    <row r="838" spans="1:28" s="15" customFormat="1" x14ac:dyDescent="0.2">
      <c r="A838" s="1">
        <v>104</v>
      </c>
      <c r="B838" s="49" t="s">
        <v>32</v>
      </c>
      <c r="C838" s="22" t="s">
        <v>36</v>
      </c>
      <c r="D838" s="22" t="s">
        <v>37</v>
      </c>
      <c r="E838" s="23">
        <v>43084</v>
      </c>
      <c r="F838" s="22">
        <v>22.4</v>
      </c>
      <c r="G838" s="22">
        <v>33.9</v>
      </c>
      <c r="H838" s="22">
        <v>17.513300000000001</v>
      </c>
      <c r="I838" s="24">
        <v>3.6573000000000002</v>
      </c>
      <c r="J838" s="22">
        <f t="shared" si="254"/>
        <v>-3.7099999999999689E-2</v>
      </c>
      <c r="K838" s="25">
        <f t="shared" si="255"/>
        <v>997.70875840054271</v>
      </c>
      <c r="L838" s="25">
        <f t="shared" si="256"/>
        <v>0.76331529351628813</v>
      </c>
      <c r="M838" s="25">
        <f t="shared" si="257"/>
        <v>-4.263364096E-3</v>
      </c>
      <c r="N838" s="25">
        <f t="shared" si="258"/>
        <v>1023.2988803351535</v>
      </c>
      <c r="O838" s="121">
        <f t="shared" si="259"/>
        <v>1.0232716511762492</v>
      </c>
      <c r="P838" s="26">
        <f t="shared" si="252"/>
        <v>8.2397732021741206</v>
      </c>
      <c r="Q838" s="120">
        <f t="shared" si="260"/>
        <v>8.2394984938280906</v>
      </c>
      <c r="R838" s="4">
        <f t="shared" si="261"/>
        <v>20.082041296722565</v>
      </c>
      <c r="S838" s="50">
        <f t="shared" si="253"/>
        <v>14.835149999999999</v>
      </c>
      <c r="T838" s="17"/>
      <c r="U838" s="18"/>
      <c r="V838" s="18"/>
      <c r="W838" s="18"/>
      <c r="X838" s="9"/>
      <c r="Y838" s="9"/>
      <c r="Z838" s="9"/>
      <c r="AA838" s="19"/>
      <c r="AB838" s="20"/>
    </row>
    <row r="839" spans="1:28" s="15" customFormat="1" x14ac:dyDescent="0.2">
      <c r="A839" s="1">
        <v>110</v>
      </c>
      <c r="B839" s="49" t="s">
        <v>32</v>
      </c>
      <c r="C839" s="22" t="s">
        <v>36</v>
      </c>
      <c r="D839" s="22" t="s">
        <v>37</v>
      </c>
      <c r="E839" s="23">
        <v>43084</v>
      </c>
      <c r="F839" s="22">
        <v>22.4</v>
      </c>
      <c r="G839" s="22">
        <v>33.9</v>
      </c>
      <c r="H839" s="22">
        <v>17.513300000000001</v>
      </c>
      <c r="I839" s="24">
        <v>4.8540999999999999</v>
      </c>
      <c r="J839" s="22">
        <f t="shared" si="254"/>
        <v>-3.6500000000000199E-2</v>
      </c>
      <c r="K839" s="25">
        <f t="shared" si="255"/>
        <v>997.70875840054271</v>
      </c>
      <c r="L839" s="25">
        <f t="shared" si="256"/>
        <v>0.76331529351628813</v>
      </c>
      <c r="M839" s="25">
        <f t="shared" si="257"/>
        <v>-4.263364096E-3</v>
      </c>
      <c r="N839" s="25">
        <f t="shared" si="258"/>
        <v>1023.2988803351535</v>
      </c>
      <c r="O839" s="121">
        <f t="shared" si="259"/>
        <v>1.0232716511762492</v>
      </c>
      <c r="P839" s="26">
        <f t="shared" si="252"/>
        <v>10.936123123799906</v>
      </c>
      <c r="Q839" s="120">
        <f t="shared" si="260"/>
        <v>10.935758521010291</v>
      </c>
      <c r="R839" s="4">
        <f t="shared" si="261"/>
        <v>20.082041296722565</v>
      </c>
      <c r="S839" s="50">
        <f t="shared" si="253"/>
        <v>21.417549999999999</v>
      </c>
      <c r="T839" s="17"/>
      <c r="U839" s="18"/>
      <c r="V839" s="18"/>
      <c r="W839" s="18"/>
      <c r="X839" s="9"/>
      <c r="Y839" s="9"/>
      <c r="Z839" s="9"/>
      <c r="AA839" s="19"/>
      <c r="AB839" s="20"/>
    </row>
    <row r="840" spans="1:28" s="15" customFormat="1" x14ac:dyDescent="0.2">
      <c r="A840" s="1">
        <v>233</v>
      </c>
      <c r="B840" s="49" t="s">
        <v>33</v>
      </c>
      <c r="C840" s="22" t="s">
        <v>36</v>
      </c>
      <c r="D840" s="22" t="s">
        <v>37</v>
      </c>
      <c r="E840" s="23">
        <v>43084</v>
      </c>
      <c r="F840" s="22">
        <v>22.4</v>
      </c>
      <c r="G840" s="22">
        <v>33.9</v>
      </c>
      <c r="H840" s="22">
        <v>17.513300000000001</v>
      </c>
      <c r="I840" s="24">
        <v>4.7683</v>
      </c>
      <c r="J840" s="22">
        <f t="shared" si="254"/>
        <v>-1.2299999999999756E-2</v>
      </c>
      <c r="K840" s="25">
        <f t="shared" si="255"/>
        <v>997.70875840054271</v>
      </c>
      <c r="L840" s="25">
        <f t="shared" si="256"/>
        <v>0.76331529351628813</v>
      </c>
      <c r="M840" s="25">
        <f t="shared" si="257"/>
        <v>-4.263364096E-3</v>
      </c>
      <c r="N840" s="25">
        <f t="shared" si="258"/>
        <v>1023.2988803351535</v>
      </c>
      <c r="O840" s="121">
        <f t="shared" si="259"/>
        <v>1.0232716511762492</v>
      </c>
      <c r="P840" s="26">
        <f t="shared" si="252"/>
        <v>10.742818625742174</v>
      </c>
      <c r="Q840" s="120">
        <f t="shared" si="260"/>
        <v>10.742460467590979</v>
      </c>
      <c r="R840" s="4">
        <f t="shared" si="261"/>
        <v>20.082041296722565</v>
      </c>
      <c r="S840" s="50">
        <f t="shared" si="253"/>
        <v>20.945650000000001</v>
      </c>
      <c r="T840" s="17"/>
      <c r="U840" s="18"/>
      <c r="V840" s="18"/>
      <c r="W840" s="18"/>
      <c r="X840" s="9"/>
      <c r="Y840" s="9"/>
      <c r="Z840" s="9"/>
      <c r="AA840" s="19"/>
      <c r="AB840" s="20"/>
    </row>
    <row r="841" spans="1:28" s="15" customFormat="1" x14ac:dyDescent="0.2">
      <c r="A841" s="1">
        <v>235</v>
      </c>
      <c r="B841" s="64" t="s">
        <v>33</v>
      </c>
      <c r="C841" s="65" t="s">
        <v>36</v>
      </c>
      <c r="D841" s="65" t="s">
        <v>37</v>
      </c>
      <c r="E841" s="66">
        <v>43084</v>
      </c>
      <c r="F841" s="65">
        <v>22.5</v>
      </c>
      <c r="G841" s="65">
        <v>34</v>
      </c>
      <c r="H841" s="65">
        <v>17.5122</v>
      </c>
      <c r="I841" s="67">
        <v>2.9197000000000002</v>
      </c>
      <c r="J841" s="65">
        <f t="shared" si="254"/>
        <v>-2.829999999999977E-2</v>
      </c>
      <c r="K841" s="68">
        <f t="shared" si="255"/>
        <v>997.68561710602216</v>
      </c>
      <c r="L841" s="68">
        <f t="shared" si="256"/>
        <v>0.76314911232421867</v>
      </c>
      <c r="M841" s="68">
        <f t="shared" si="257"/>
        <v>-4.2605662500000002E-3</v>
      </c>
      <c r="N841" s="68">
        <f t="shared" si="258"/>
        <v>1023.3465294321949</v>
      </c>
      <c r="O841" s="121">
        <f t="shared" si="259"/>
        <v>1.0233193069760058</v>
      </c>
      <c r="P841" s="69">
        <f t="shared" si="252"/>
        <v>6.5783691536445303</v>
      </c>
      <c r="Q841" s="120">
        <f t="shared" si="260"/>
        <v>6.5781498765542175</v>
      </c>
      <c r="R841" s="4">
        <f t="shared" si="261"/>
        <v>20.080917103167796</v>
      </c>
      <c r="S841" s="70">
        <f t="shared" si="253"/>
        <v>10.77835</v>
      </c>
      <c r="T841" s="17"/>
      <c r="U841" s="18"/>
      <c r="V841" s="18"/>
      <c r="W841" s="18"/>
      <c r="X841" s="9"/>
      <c r="Y841" s="9"/>
      <c r="Z841" s="9"/>
      <c r="AA841" s="19"/>
      <c r="AB841" s="20"/>
    </row>
    <row r="842" spans="1:28" s="15" customFormat="1" x14ac:dyDescent="0.2">
      <c r="A842" s="1">
        <v>176</v>
      </c>
      <c r="B842" s="21" t="s">
        <v>26</v>
      </c>
      <c r="C842" s="22" t="s">
        <v>27</v>
      </c>
      <c r="D842" s="22" t="s">
        <v>28</v>
      </c>
      <c r="E842" s="23">
        <v>43116</v>
      </c>
      <c r="F842" s="22">
        <v>23.4</v>
      </c>
      <c r="G842" s="22">
        <v>34.799999999999997</v>
      </c>
      <c r="H842" s="22">
        <v>17.501000000000001</v>
      </c>
      <c r="I842" s="24">
        <v>1.9903</v>
      </c>
      <c r="J842" s="71"/>
      <c r="K842" s="25">
        <f t="shared" si="255"/>
        <v>997.47287278473425</v>
      </c>
      <c r="L842" s="25">
        <f t="shared" si="256"/>
        <v>0.76168660807426813</v>
      </c>
      <c r="M842" s="25">
        <f t="shared" si="257"/>
        <v>-4.2368747760000002E-3</v>
      </c>
      <c r="N842" s="25">
        <f t="shared" si="258"/>
        <v>1023.6948784431858</v>
      </c>
      <c r="O842" s="121">
        <f t="shared" si="259"/>
        <v>1.0236677223378798</v>
      </c>
      <c r="P842" s="26">
        <f t="shared" si="252"/>
        <v>4.4862538569104364</v>
      </c>
      <c r="Q842" s="120">
        <f t="shared" si="260"/>
        <v>4.4861046172129475</v>
      </c>
      <c r="R842" s="4">
        <f t="shared" si="261"/>
        <v>20.069076332022039</v>
      </c>
      <c r="S842" s="27">
        <f t="shared" si="253"/>
        <v>5.6666499999999997</v>
      </c>
      <c r="T842" s="28">
        <f t="shared" ref="T842:T873" si="262">E842-E722</f>
        <v>32</v>
      </c>
      <c r="U842" s="29">
        <f t="shared" ref="U842:U856" si="263">I842-I722</f>
        <v>0.13019999999999987</v>
      </c>
      <c r="V842" s="29">
        <f t="shared" ref="V842:V856" si="264">(U842/I722)*100</f>
        <v>6.9996236761464363</v>
      </c>
      <c r="W842" s="29">
        <f t="shared" ref="W842:W856" si="265">(U842/T842)/I722*1000</f>
        <v>2.1873823987957617</v>
      </c>
      <c r="X842" s="30">
        <f t="shared" ref="X842:X856" si="266">P842-P722</f>
        <v>0.2977680572780983</v>
      </c>
      <c r="Y842" s="30">
        <f t="shared" ref="Y842:Y856" si="267">(X842/P722)*100</f>
        <v>7.1092053673486522</v>
      </c>
      <c r="Z842" s="30">
        <f t="shared" ref="Z842:Z856" si="268">1000*(X842/T842)/P722</f>
        <v>2.2216266772964537</v>
      </c>
      <c r="AA842" s="31">
        <f t="shared" ref="AA842:AA856" si="269">1000*(X842/T842)/S722</f>
        <v>1.8796399975640223</v>
      </c>
      <c r="AB842" s="32">
        <f t="shared" ref="AB842:AB856" si="270">Z842-W842</f>
        <v>3.4244278500692005E-2</v>
      </c>
    </row>
    <row r="843" spans="1:28" s="15" customFormat="1" x14ac:dyDescent="0.2">
      <c r="A843" s="1">
        <v>182</v>
      </c>
      <c r="B843" s="21" t="s">
        <v>26</v>
      </c>
      <c r="C843" s="22" t="s">
        <v>27</v>
      </c>
      <c r="D843" s="22" t="s">
        <v>28</v>
      </c>
      <c r="E843" s="23">
        <v>43116</v>
      </c>
      <c r="F843" s="22">
        <v>23.4</v>
      </c>
      <c r="G843" s="22">
        <v>34.799999999999997</v>
      </c>
      <c r="H843" s="22">
        <v>17.501000000000001</v>
      </c>
      <c r="I843" s="24">
        <v>4.3956999999999997</v>
      </c>
      <c r="J843" s="71"/>
      <c r="K843" s="25">
        <f t="shared" si="255"/>
        <v>997.47287278473425</v>
      </c>
      <c r="L843" s="25">
        <f t="shared" si="256"/>
        <v>0.76168660807426813</v>
      </c>
      <c r="M843" s="25">
        <f t="shared" si="257"/>
        <v>-4.2368747760000002E-3</v>
      </c>
      <c r="N843" s="25">
        <f t="shared" si="258"/>
        <v>1023.6948784431858</v>
      </c>
      <c r="O843" s="121">
        <f t="shared" si="259"/>
        <v>1.0236677223378798</v>
      </c>
      <c r="P843" s="26">
        <f t="shared" si="252"/>
        <v>9.9081676525253499</v>
      </c>
      <c r="Q843" s="120">
        <f t="shared" si="260"/>
        <v>9.9078380474717136</v>
      </c>
      <c r="R843" s="4">
        <f t="shared" si="261"/>
        <v>20.069076332022039</v>
      </c>
      <c r="S843" s="27">
        <f t="shared" si="253"/>
        <v>18.896349999999998</v>
      </c>
      <c r="T843" s="28">
        <f t="shared" si="262"/>
        <v>32</v>
      </c>
      <c r="U843" s="29">
        <f t="shared" si="263"/>
        <v>0.6216999999999997</v>
      </c>
      <c r="V843" s="29">
        <f t="shared" si="264"/>
        <v>16.47323794382617</v>
      </c>
      <c r="W843" s="29">
        <f t="shared" si="265"/>
        <v>5.1478868574456786</v>
      </c>
      <c r="X843" s="30">
        <f t="shared" si="266"/>
        <v>1.4100517405784423</v>
      </c>
      <c r="Y843" s="30">
        <f t="shared" si="267"/>
        <v>16.592521862359501</v>
      </c>
      <c r="Z843" s="30">
        <f t="shared" si="268"/>
        <v>5.1851630819873451</v>
      </c>
      <c r="AA843" s="31">
        <f t="shared" si="269"/>
        <v>2.8470709370728384</v>
      </c>
      <c r="AB843" s="32">
        <f t="shared" si="270"/>
        <v>3.7276224541666458E-2</v>
      </c>
    </row>
    <row r="844" spans="1:28" s="15" customFormat="1" x14ac:dyDescent="0.2">
      <c r="A844" s="1">
        <v>189</v>
      </c>
      <c r="B844" s="21" t="s">
        <v>26</v>
      </c>
      <c r="C844" s="22" t="s">
        <v>27</v>
      </c>
      <c r="D844" s="22" t="s">
        <v>28</v>
      </c>
      <c r="E844" s="23">
        <v>43116</v>
      </c>
      <c r="F844" s="22">
        <v>23.4</v>
      </c>
      <c r="G844" s="22">
        <v>34.799999999999997</v>
      </c>
      <c r="H844" s="22">
        <v>17.501000000000001</v>
      </c>
      <c r="I844" s="24">
        <v>4.0857999999999999</v>
      </c>
      <c r="J844" s="71"/>
      <c r="K844" s="25">
        <f t="shared" si="255"/>
        <v>997.47287278473425</v>
      </c>
      <c r="L844" s="25">
        <f t="shared" si="256"/>
        <v>0.76168660807426813</v>
      </c>
      <c r="M844" s="25">
        <f t="shared" si="257"/>
        <v>-4.2368747760000002E-3</v>
      </c>
      <c r="N844" s="25">
        <f t="shared" si="258"/>
        <v>1023.6948784431858</v>
      </c>
      <c r="O844" s="121">
        <f t="shared" si="259"/>
        <v>1.0236677223378798</v>
      </c>
      <c r="P844" s="26">
        <f t="shared" si="252"/>
        <v>9.2096347327361006</v>
      </c>
      <c r="Q844" s="120">
        <f t="shared" si="260"/>
        <v>9.2093283650749438</v>
      </c>
      <c r="R844" s="4">
        <f t="shared" si="261"/>
        <v>20.069076332022039</v>
      </c>
      <c r="S844" s="27">
        <f t="shared" si="253"/>
        <v>17.191899999999997</v>
      </c>
      <c r="T844" s="28">
        <f t="shared" si="262"/>
        <v>32</v>
      </c>
      <c r="U844" s="29">
        <f t="shared" si="263"/>
        <v>0.5072000000000001</v>
      </c>
      <c r="V844" s="29">
        <f t="shared" si="264"/>
        <v>14.173140334208911</v>
      </c>
      <c r="W844" s="29">
        <f t="shared" si="265"/>
        <v>4.4291063544402851</v>
      </c>
      <c r="X844" s="30">
        <f t="shared" si="266"/>
        <v>1.1515113616462216</v>
      </c>
      <c r="Y844" s="30">
        <f t="shared" si="267"/>
        <v>14.290068650195872</v>
      </c>
      <c r="Z844" s="30">
        <f t="shared" si="268"/>
        <v>4.4656464531862099</v>
      </c>
      <c r="AA844" s="31">
        <f t="shared" si="269"/>
        <v>2.4985405144625812</v>
      </c>
      <c r="AB844" s="32">
        <f t="shared" si="270"/>
        <v>3.6540098745924787E-2</v>
      </c>
    </row>
    <row r="845" spans="1:28" s="15" customFormat="1" x14ac:dyDescent="0.2">
      <c r="A845" s="1">
        <v>281</v>
      </c>
      <c r="B845" s="21" t="s">
        <v>26</v>
      </c>
      <c r="C845" s="22" t="s">
        <v>27</v>
      </c>
      <c r="D845" s="22" t="s">
        <v>28</v>
      </c>
      <c r="E845" s="23">
        <v>43116</v>
      </c>
      <c r="F845" s="22">
        <v>23.4</v>
      </c>
      <c r="G845" s="22">
        <v>34.799999999999997</v>
      </c>
      <c r="H845" s="22">
        <v>17.501000000000001</v>
      </c>
      <c r="I845" s="24">
        <v>3.96</v>
      </c>
      <c r="J845" s="71"/>
      <c r="K845" s="25">
        <f t="shared" si="255"/>
        <v>997.47287278473425</v>
      </c>
      <c r="L845" s="25">
        <f t="shared" si="256"/>
        <v>0.76168660807426813</v>
      </c>
      <c r="M845" s="25">
        <f t="shared" si="257"/>
        <v>-4.2368747760000002E-3</v>
      </c>
      <c r="N845" s="25">
        <f t="shared" si="258"/>
        <v>1023.6948784431858</v>
      </c>
      <c r="O845" s="121">
        <f t="shared" si="259"/>
        <v>1.0236677223378798</v>
      </c>
      <c r="P845" s="26">
        <f t="shared" si="252"/>
        <v>8.9260740960484988</v>
      </c>
      <c r="Q845" s="120">
        <f t="shared" si="260"/>
        <v>8.9257771613140093</v>
      </c>
      <c r="R845" s="4">
        <f t="shared" si="261"/>
        <v>20.069076332022039</v>
      </c>
      <c r="S845" s="27">
        <f t="shared" si="253"/>
        <v>16.5</v>
      </c>
      <c r="T845" s="28">
        <f t="shared" si="262"/>
        <v>32</v>
      </c>
      <c r="U845" s="29">
        <f t="shared" si="263"/>
        <v>0.47560000000000002</v>
      </c>
      <c r="V845" s="29">
        <f t="shared" si="264"/>
        <v>13.649408793479509</v>
      </c>
      <c r="W845" s="29">
        <f t="shared" si="265"/>
        <v>4.2654402479623466</v>
      </c>
      <c r="X845" s="30">
        <f t="shared" si="266"/>
        <v>1.0800658598037174</v>
      </c>
      <c r="Y845" s="30">
        <f t="shared" si="267"/>
        <v>13.765800739468167</v>
      </c>
      <c r="Z845" s="30">
        <f t="shared" si="268"/>
        <v>4.3018127310838015</v>
      </c>
      <c r="AA845" s="31">
        <f t="shared" si="269"/>
        <v>2.4309688796521347</v>
      </c>
      <c r="AB845" s="32">
        <f t="shared" si="270"/>
        <v>3.6372483121454913E-2</v>
      </c>
    </row>
    <row r="846" spans="1:28" s="15" customFormat="1" x14ac:dyDescent="0.2">
      <c r="A846" s="1">
        <v>287</v>
      </c>
      <c r="B846" s="21" t="s">
        <v>26</v>
      </c>
      <c r="C846" s="22" t="s">
        <v>27</v>
      </c>
      <c r="D846" s="22" t="s">
        <v>28</v>
      </c>
      <c r="E846" s="23">
        <v>43116</v>
      </c>
      <c r="F846" s="22">
        <v>23.4</v>
      </c>
      <c r="G846" s="22">
        <v>34.799999999999997</v>
      </c>
      <c r="H846" s="22">
        <v>17.501000000000001</v>
      </c>
      <c r="I846" s="24">
        <v>2.6839</v>
      </c>
      <c r="J846" s="71"/>
      <c r="K846" s="25">
        <f t="shared" si="255"/>
        <v>997.47287278473425</v>
      </c>
      <c r="L846" s="25">
        <f t="shared" si="256"/>
        <v>0.76168660807426813</v>
      </c>
      <c r="M846" s="25">
        <f t="shared" si="257"/>
        <v>-4.2368747760000002E-3</v>
      </c>
      <c r="N846" s="25">
        <f t="shared" si="258"/>
        <v>1023.6948784431858</v>
      </c>
      <c r="O846" s="121">
        <f t="shared" si="259"/>
        <v>1.0236677223378798</v>
      </c>
      <c r="P846" s="26">
        <f t="shared" si="252"/>
        <v>6.0496692591880219</v>
      </c>
      <c r="Q846" s="120">
        <f t="shared" si="260"/>
        <v>6.0494680109218857</v>
      </c>
      <c r="R846" s="4">
        <f t="shared" si="261"/>
        <v>20.069076332022039</v>
      </c>
      <c r="S846" s="27">
        <f t="shared" si="253"/>
        <v>9.4814499999999988</v>
      </c>
      <c r="T846" s="28">
        <f t="shared" si="262"/>
        <v>32</v>
      </c>
      <c r="U846" s="29">
        <f t="shared" si="263"/>
        <v>0.3035000000000001</v>
      </c>
      <c r="V846" s="29">
        <f t="shared" si="264"/>
        <v>12.749957990253744</v>
      </c>
      <c r="W846" s="29">
        <f t="shared" si="265"/>
        <v>3.9843618719542948</v>
      </c>
      <c r="X846" s="30">
        <f t="shared" si="266"/>
        <v>0.68959636125521317</v>
      </c>
      <c r="Y846" s="30">
        <f t="shared" si="267"/>
        <v>12.865428780290772</v>
      </c>
      <c r="Z846" s="30">
        <f t="shared" si="268"/>
        <v>4.0204464938408666</v>
      </c>
      <c r="AA846" s="31">
        <f t="shared" si="269"/>
        <v>2.7584913710895034</v>
      </c>
      <c r="AB846" s="32">
        <f t="shared" si="270"/>
        <v>3.6084621886571799E-2</v>
      </c>
    </row>
    <row r="847" spans="1:28" s="15" customFormat="1" x14ac:dyDescent="0.2">
      <c r="A847" s="1">
        <v>116</v>
      </c>
      <c r="B847" s="21" t="s">
        <v>29</v>
      </c>
      <c r="C847" s="22" t="s">
        <v>27</v>
      </c>
      <c r="D847" s="22" t="s">
        <v>28</v>
      </c>
      <c r="E847" s="23">
        <v>43116</v>
      </c>
      <c r="F847" s="22">
        <v>23.4</v>
      </c>
      <c r="G847" s="22">
        <v>34.799999999999997</v>
      </c>
      <c r="H847" s="22">
        <v>17.501000000000001</v>
      </c>
      <c r="I847" s="24">
        <v>5.5103</v>
      </c>
      <c r="J847" s="71"/>
      <c r="K847" s="25">
        <f t="shared" si="255"/>
        <v>997.47287278473425</v>
      </c>
      <c r="L847" s="25">
        <f t="shared" si="256"/>
        <v>0.76168660807426813</v>
      </c>
      <c r="M847" s="25">
        <f t="shared" si="257"/>
        <v>-4.2368747760000002E-3</v>
      </c>
      <c r="N847" s="25">
        <f t="shared" si="258"/>
        <v>1023.6948784431858</v>
      </c>
      <c r="O847" s="121">
        <f t="shared" si="259"/>
        <v>1.0236677223378798</v>
      </c>
      <c r="P847" s="26">
        <f t="shared" si="252"/>
        <v>12.42054194228688</v>
      </c>
      <c r="Q847" s="120">
        <f t="shared" si="260"/>
        <v>12.420128760603179</v>
      </c>
      <c r="R847" s="4">
        <f t="shared" si="261"/>
        <v>20.069076332022039</v>
      </c>
      <c r="S847" s="27">
        <f t="shared" si="253"/>
        <v>25.02665</v>
      </c>
      <c r="T847" s="28">
        <f t="shared" si="262"/>
        <v>32</v>
      </c>
      <c r="U847" s="29">
        <f t="shared" si="263"/>
        <v>0.76890000000000036</v>
      </c>
      <c r="V847" s="29">
        <f t="shared" si="264"/>
        <v>16.216729236090615</v>
      </c>
      <c r="W847" s="29">
        <f t="shared" si="265"/>
        <v>5.0677278862783171</v>
      </c>
      <c r="X847" s="30">
        <f t="shared" si="266"/>
        <v>1.7440801550836298</v>
      </c>
      <c r="Y847" s="30">
        <f t="shared" si="267"/>
        <v>16.335750455961684</v>
      </c>
      <c r="Z847" s="30">
        <f t="shared" si="268"/>
        <v>5.1049220174880263</v>
      </c>
      <c r="AA847" s="31">
        <f t="shared" si="269"/>
        <v>2.6206025111605342</v>
      </c>
      <c r="AB847" s="32">
        <f t="shared" si="270"/>
        <v>3.7194131209709269E-2</v>
      </c>
    </row>
    <row r="848" spans="1:28" s="15" customFormat="1" x14ac:dyDescent="0.2">
      <c r="A848" s="1">
        <v>122</v>
      </c>
      <c r="B848" s="21" t="s">
        <v>29</v>
      </c>
      <c r="C848" s="22" t="s">
        <v>27</v>
      </c>
      <c r="D848" s="22" t="s">
        <v>28</v>
      </c>
      <c r="E848" s="23">
        <v>43116</v>
      </c>
      <c r="F848" s="22">
        <v>23.4</v>
      </c>
      <c r="G848" s="22">
        <v>34.799999999999997</v>
      </c>
      <c r="H848" s="22">
        <v>17.501000000000001</v>
      </c>
      <c r="I848" s="24">
        <v>6.7295999999999996</v>
      </c>
      <c r="J848" s="71"/>
      <c r="K848" s="25">
        <f t="shared" si="255"/>
        <v>997.47287278473425</v>
      </c>
      <c r="L848" s="25">
        <f t="shared" si="256"/>
        <v>0.76168660807426813</v>
      </c>
      <c r="M848" s="25">
        <f t="shared" si="257"/>
        <v>-4.2368747760000002E-3</v>
      </c>
      <c r="N848" s="25">
        <f t="shared" si="258"/>
        <v>1023.6948784431858</v>
      </c>
      <c r="O848" s="121">
        <f t="shared" si="259"/>
        <v>1.0236677223378798</v>
      </c>
      <c r="P848" s="26">
        <f t="shared" si="252"/>
        <v>15.168916221406054</v>
      </c>
      <c r="Q848" s="120">
        <f t="shared" si="260"/>
        <v>15.168411612317866</v>
      </c>
      <c r="R848" s="4">
        <f t="shared" si="261"/>
        <v>20.069076332022039</v>
      </c>
      <c r="S848" s="27">
        <f t="shared" si="253"/>
        <v>31.732799999999997</v>
      </c>
      <c r="T848" s="28">
        <f t="shared" si="262"/>
        <v>32</v>
      </c>
      <c r="U848" s="29">
        <f t="shared" si="263"/>
        <v>0.72039999999999971</v>
      </c>
      <c r="V848" s="29">
        <f t="shared" si="264"/>
        <v>11.988284630233636</v>
      </c>
      <c r="W848" s="29">
        <f t="shared" si="265"/>
        <v>3.7463389469480113</v>
      </c>
      <c r="X848" s="30">
        <f t="shared" si="266"/>
        <v>1.6376819505869342</v>
      </c>
      <c r="Y848" s="30">
        <f t="shared" si="267"/>
        <v>12.102975366546486</v>
      </c>
      <c r="Z848" s="30">
        <f t="shared" si="268"/>
        <v>3.7821798020457771</v>
      </c>
      <c r="AA848" s="31">
        <f t="shared" si="269"/>
        <v>1.8428683916026909</v>
      </c>
      <c r="AB848" s="32">
        <f t="shared" si="270"/>
        <v>3.58408550977658E-2</v>
      </c>
    </row>
    <row r="849" spans="1:28" s="15" customFormat="1" x14ac:dyDescent="0.2">
      <c r="A849" s="1">
        <v>129</v>
      </c>
      <c r="B849" s="21" t="s">
        <v>29</v>
      </c>
      <c r="C849" s="22" t="s">
        <v>27</v>
      </c>
      <c r="D849" s="22" t="s">
        <v>28</v>
      </c>
      <c r="E849" s="23">
        <v>43116</v>
      </c>
      <c r="F849" s="22">
        <v>23.4</v>
      </c>
      <c r="G849" s="22">
        <v>34.799999999999997</v>
      </c>
      <c r="H849" s="22">
        <v>17.501000000000001</v>
      </c>
      <c r="I849" s="24">
        <v>6.5308000000000002</v>
      </c>
      <c r="J849" s="71"/>
      <c r="K849" s="25">
        <f t="shared" si="255"/>
        <v>997.47287278473425</v>
      </c>
      <c r="L849" s="25">
        <f t="shared" si="256"/>
        <v>0.76168660807426813</v>
      </c>
      <c r="M849" s="25">
        <f t="shared" si="257"/>
        <v>-4.2368747760000002E-3</v>
      </c>
      <c r="N849" s="25">
        <f t="shared" si="258"/>
        <v>1023.6948784431858</v>
      </c>
      <c r="O849" s="121">
        <f t="shared" si="259"/>
        <v>1.0236677223378798</v>
      </c>
      <c r="P849" s="26">
        <f t="shared" si="252"/>
        <v>14.7208092693115</v>
      </c>
      <c r="Q849" s="120">
        <f t="shared" si="260"/>
        <v>14.720319566946852</v>
      </c>
      <c r="R849" s="4">
        <f t="shared" si="261"/>
        <v>20.069076332022039</v>
      </c>
      <c r="S849" s="27">
        <f t="shared" si="253"/>
        <v>30.639400000000002</v>
      </c>
      <c r="T849" s="28">
        <f t="shared" si="262"/>
        <v>32</v>
      </c>
      <c r="U849" s="29">
        <f t="shared" si="263"/>
        <v>0.71269999999999989</v>
      </c>
      <c r="V849" s="29">
        <f t="shared" si="264"/>
        <v>12.249703511455627</v>
      </c>
      <c r="W849" s="29">
        <f t="shared" si="265"/>
        <v>3.8280323473298834</v>
      </c>
      <c r="X849" s="30">
        <f t="shared" si="266"/>
        <v>1.6198850013469244</v>
      </c>
      <c r="Y849" s="30">
        <f t="shared" si="267"/>
        <v>12.364661975094354</v>
      </c>
      <c r="Z849" s="30">
        <f t="shared" si="268"/>
        <v>3.8639568672169857</v>
      </c>
      <c r="AA849" s="31">
        <f t="shared" si="269"/>
        <v>1.8945456151803224</v>
      </c>
      <c r="AB849" s="32">
        <f t="shared" si="270"/>
        <v>3.5924519887102324E-2</v>
      </c>
    </row>
    <row r="850" spans="1:28" s="15" customFormat="1" x14ac:dyDescent="0.2">
      <c r="A850" s="1">
        <v>220</v>
      </c>
      <c r="B850" s="21" t="s">
        <v>29</v>
      </c>
      <c r="C850" s="22" t="s">
        <v>27</v>
      </c>
      <c r="D850" s="22" t="s">
        <v>28</v>
      </c>
      <c r="E850" s="23">
        <v>43116</v>
      </c>
      <c r="F850" s="22">
        <v>23.4</v>
      </c>
      <c r="G850" s="22">
        <v>34.799999999999997</v>
      </c>
      <c r="H850" s="22">
        <v>17.501000000000001</v>
      </c>
      <c r="I850" s="24">
        <v>4.3624999999999998</v>
      </c>
      <c r="J850" s="71"/>
      <c r="K850" s="25">
        <f t="shared" si="255"/>
        <v>997.47287278473425</v>
      </c>
      <c r="L850" s="25">
        <f t="shared" si="256"/>
        <v>0.76168660807426813</v>
      </c>
      <c r="M850" s="25">
        <f t="shared" si="257"/>
        <v>-4.2368747760000002E-3</v>
      </c>
      <c r="N850" s="25">
        <f t="shared" si="258"/>
        <v>1023.6948784431858</v>
      </c>
      <c r="O850" s="121">
        <f t="shared" si="259"/>
        <v>1.0236677223378798</v>
      </c>
      <c r="P850" s="26">
        <f t="shared" si="252"/>
        <v>9.8333328899019126</v>
      </c>
      <c r="Q850" s="120">
        <f t="shared" si="260"/>
        <v>9.8330057743011015</v>
      </c>
      <c r="R850" s="4">
        <f t="shared" si="261"/>
        <v>20.069076332022039</v>
      </c>
      <c r="S850" s="27">
        <f t="shared" si="253"/>
        <v>18.713749999999997</v>
      </c>
      <c r="T850" s="28">
        <f t="shared" si="262"/>
        <v>32</v>
      </c>
      <c r="U850" s="29">
        <f t="shared" si="263"/>
        <v>0.55869999999999997</v>
      </c>
      <c r="V850" s="29">
        <f t="shared" si="264"/>
        <v>14.687943635312056</v>
      </c>
      <c r="W850" s="29">
        <f t="shared" si="265"/>
        <v>4.5899823860350173</v>
      </c>
      <c r="X850" s="30">
        <f t="shared" si="266"/>
        <v>1.2681147378447726</v>
      </c>
      <c r="Y850" s="30">
        <f t="shared" si="267"/>
        <v>14.805399177605358</v>
      </c>
      <c r="Z850" s="30">
        <f t="shared" si="268"/>
        <v>4.6266872430016743</v>
      </c>
      <c r="AA850" s="31">
        <f t="shared" si="269"/>
        <v>2.5336512321956635</v>
      </c>
      <c r="AB850" s="32">
        <f t="shared" si="270"/>
        <v>3.670485696665704E-2</v>
      </c>
    </row>
    <row r="851" spans="1:28" s="15" customFormat="1" x14ac:dyDescent="0.2">
      <c r="A851" s="1">
        <v>226</v>
      </c>
      <c r="B851" s="21" t="s">
        <v>29</v>
      </c>
      <c r="C851" s="22" t="s">
        <v>27</v>
      </c>
      <c r="D851" s="22" t="s">
        <v>28</v>
      </c>
      <c r="E851" s="23">
        <v>43116</v>
      </c>
      <c r="F851" s="22">
        <v>23.4</v>
      </c>
      <c r="G851" s="22">
        <v>34.799999999999997</v>
      </c>
      <c r="H851" s="22">
        <v>17.501000000000001</v>
      </c>
      <c r="I851" s="24">
        <v>4.2</v>
      </c>
      <c r="J851" s="71"/>
      <c r="K851" s="25">
        <f t="shared" si="255"/>
        <v>997.47287278473425</v>
      </c>
      <c r="L851" s="25">
        <f t="shared" si="256"/>
        <v>0.76168660807426813</v>
      </c>
      <c r="M851" s="25">
        <f t="shared" si="257"/>
        <v>-4.2368747760000002E-3</v>
      </c>
      <c r="N851" s="25">
        <f t="shared" si="258"/>
        <v>1023.6948784431858</v>
      </c>
      <c r="O851" s="121">
        <f t="shared" si="259"/>
        <v>1.0236677223378798</v>
      </c>
      <c r="P851" s="26">
        <f t="shared" si="252"/>
        <v>9.4670482836878023</v>
      </c>
      <c r="Q851" s="120">
        <f t="shared" si="260"/>
        <v>9.4667333529087987</v>
      </c>
      <c r="R851" s="4">
        <f t="shared" si="261"/>
        <v>20.069076332022039</v>
      </c>
      <c r="S851" s="27">
        <f t="shared" si="253"/>
        <v>17.82</v>
      </c>
      <c r="T851" s="28">
        <f t="shared" si="262"/>
        <v>32</v>
      </c>
      <c r="U851" s="29">
        <f t="shared" si="263"/>
        <v>0.49450000000000038</v>
      </c>
      <c r="V851" s="29">
        <f t="shared" si="264"/>
        <v>13.345027661584144</v>
      </c>
      <c r="W851" s="29">
        <f t="shared" si="265"/>
        <v>4.1703211442450447</v>
      </c>
      <c r="X851" s="30">
        <f t="shared" si="266"/>
        <v>1.1231774538734758</v>
      </c>
      <c r="Y851" s="30">
        <f t="shared" si="267"/>
        <v>13.461107881250237</v>
      </c>
      <c r="Z851" s="30">
        <f t="shared" si="268"/>
        <v>4.2065962128906991</v>
      </c>
      <c r="AA851" s="31">
        <f t="shared" si="269"/>
        <v>2.3244181674837252</v>
      </c>
      <c r="AB851" s="32">
        <f t="shared" si="270"/>
        <v>3.6275068645654329E-2</v>
      </c>
    </row>
    <row r="852" spans="1:28" s="15" customFormat="1" x14ac:dyDescent="0.2">
      <c r="A852" s="1">
        <v>149</v>
      </c>
      <c r="B852" s="21" t="s">
        <v>30</v>
      </c>
      <c r="C852" s="22" t="s">
        <v>27</v>
      </c>
      <c r="D852" s="22" t="s">
        <v>28</v>
      </c>
      <c r="E852" s="23">
        <v>43116</v>
      </c>
      <c r="F852" s="22">
        <v>23.4</v>
      </c>
      <c r="G852" s="22">
        <v>34.799999999999997</v>
      </c>
      <c r="H852" s="22">
        <v>17.501000000000001</v>
      </c>
      <c r="I852" s="24">
        <v>2.6389</v>
      </c>
      <c r="J852" s="71"/>
      <c r="K852" s="25">
        <f t="shared" si="255"/>
        <v>997.47287278473425</v>
      </c>
      <c r="L852" s="25">
        <f t="shared" si="256"/>
        <v>0.76168660807426813</v>
      </c>
      <c r="M852" s="25">
        <f t="shared" si="257"/>
        <v>-4.2368747760000002E-3</v>
      </c>
      <c r="N852" s="25">
        <f t="shared" si="258"/>
        <v>1023.6948784431858</v>
      </c>
      <c r="O852" s="121">
        <f t="shared" si="259"/>
        <v>1.0236677223378798</v>
      </c>
      <c r="P852" s="26">
        <f t="shared" si="252"/>
        <v>5.9482365990056527</v>
      </c>
      <c r="Q852" s="120">
        <f t="shared" si="260"/>
        <v>5.948038724997863</v>
      </c>
      <c r="R852" s="4">
        <f t="shared" si="261"/>
        <v>20.069076332022039</v>
      </c>
      <c r="S852" s="27">
        <f t="shared" si="253"/>
        <v>9.2339500000000001</v>
      </c>
      <c r="T852" s="28">
        <f t="shared" si="262"/>
        <v>32</v>
      </c>
      <c r="U852" s="29">
        <f t="shared" si="263"/>
        <v>0.44490000000000007</v>
      </c>
      <c r="V852" s="29">
        <f t="shared" si="264"/>
        <v>20.278030993618966</v>
      </c>
      <c r="W852" s="29">
        <f t="shared" si="265"/>
        <v>6.3368846855059262</v>
      </c>
      <c r="X852" s="30">
        <f t="shared" si="266"/>
        <v>1.0078904647153726</v>
      </c>
      <c r="Y852" s="30">
        <f t="shared" si="267"/>
        <v>20.401211520782724</v>
      </c>
      <c r="Z852" s="30">
        <f t="shared" si="268"/>
        <v>6.3753786002446011</v>
      </c>
      <c r="AA852" s="31">
        <f t="shared" si="269"/>
        <v>4.6407215297414757</v>
      </c>
      <c r="AB852" s="32">
        <f t="shared" si="270"/>
        <v>3.8493914738674917E-2</v>
      </c>
    </row>
    <row r="853" spans="1:28" s="15" customFormat="1" x14ac:dyDescent="0.2">
      <c r="A853" s="1">
        <v>157</v>
      </c>
      <c r="B853" s="21" t="s">
        <v>30</v>
      </c>
      <c r="C853" s="22" t="s">
        <v>27</v>
      </c>
      <c r="D853" s="22" t="s">
        <v>28</v>
      </c>
      <c r="E853" s="23">
        <v>43116</v>
      </c>
      <c r="F853" s="22">
        <v>23.4</v>
      </c>
      <c r="G853" s="22">
        <v>34.799999999999997</v>
      </c>
      <c r="H853" s="22">
        <v>17.501000000000001</v>
      </c>
      <c r="I853" s="24">
        <v>2.4005000000000001</v>
      </c>
      <c r="J853" s="71"/>
      <c r="K853" s="25">
        <f t="shared" si="255"/>
        <v>997.47287278473425</v>
      </c>
      <c r="L853" s="25">
        <f t="shared" si="256"/>
        <v>0.76168660807426813</v>
      </c>
      <c r="M853" s="25">
        <f t="shared" si="257"/>
        <v>-4.2368747760000002E-3</v>
      </c>
      <c r="N853" s="25">
        <f t="shared" si="258"/>
        <v>1023.6948784431858</v>
      </c>
      <c r="O853" s="121">
        <f t="shared" si="259"/>
        <v>1.0236677223378798</v>
      </c>
      <c r="P853" s="26">
        <f t="shared" si="252"/>
        <v>5.4108689059506121</v>
      </c>
      <c r="Q853" s="120">
        <f t="shared" si="260"/>
        <v>5.4106889080137073</v>
      </c>
      <c r="R853" s="4">
        <f t="shared" si="261"/>
        <v>20.069076332022039</v>
      </c>
      <c r="S853" s="27">
        <f t="shared" si="253"/>
        <v>7.9227499999999997</v>
      </c>
      <c r="T853" s="28">
        <f t="shared" si="262"/>
        <v>32</v>
      </c>
      <c r="U853" s="29">
        <f t="shared" si="263"/>
        <v>0.31159999999999988</v>
      </c>
      <c r="V853" s="29">
        <f t="shared" si="264"/>
        <v>14.916941931159933</v>
      </c>
      <c r="W853" s="29">
        <f t="shared" si="265"/>
        <v>4.6615443534874785</v>
      </c>
      <c r="X853" s="30">
        <f t="shared" si="266"/>
        <v>0.70718201446521256</v>
      </c>
      <c r="Y853" s="30">
        <f t="shared" si="267"/>
        <v>15.034631997834538</v>
      </c>
      <c r="Z853" s="30">
        <f t="shared" si="268"/>
        <v>4.698322499323293</v>
      </c>
      <c r="AA853" s="31">
        <f t="shared" si="269"/>
        <v>3.5592874724450816</v>
      </c>
      <c r="AB853" s="32">
        <f t="shared" si="270"/>
        <v>3.6778145835814513E-2</v>
      </c>
    </row>
    <row r="854" spans="1:28" s="15" customFormat="1" x14ac:dyDescent="0.2">
      <c r="A854" s="1">
        <v>248</v>
      </c>
      <c r="B854" s="21" t="s">
        <v>30</v>
      </c>
      <c r="C854" s="22" t="s">
        <v>27</v>
      </c>
      <c r="D854" s="22" t="s">
        <v>28</v>
      </c>
      <c r="E854" s="23">
        <v>43116</v>
      </c>
      <c r="F854" s="22">
        <v>23.4</v>
      </c>
      <c r="G854" s="22">
        <v>34.799999999999997</v>
      </c>
      <c r="H854" s="22">
        <v>17.501000000000001</v>
      </c>
      <c r="I854" s="24">
        <v>4.0637999999999996</v>
      </c>
      <c r="J854" s="71"/>
      <c r="K854" s="25">
        <f t="shared" si="255"/>
        <v>997.47287278473425</v>
      </c>
      <c r="L854" s="25">
        <f t="shared" si="256"/>
        <v>0.76168660807426813</v>
      </c>
      <c r="M854" s="25">
        <f t="shared" si="257"/>
        <v>-4.2368747760000002E-3</v>
      </c>
      <c r="N854" s="25">
        <f t="shared" si="258"/>
        <v>1023.6948784431858</v>
      </c>
      <c r="O854" s="121">
        <f t="shared" si="259"/>
        <v>1.0236677223378798</v>
      </c>
      <c r="P854" s="26">
        <f t="shared" si="252"/>
        <v>9.1600454322024962</v>
      </c>
      <c r="Q854" s="120">
        <f t="shared" si="260"/>
        <v>9.1597407141787546</v>
      </c>
      <c r="R854" s="4">
        <f t="shared" si="261"/>
        <v>20.069076332022039</v>
      </c>
      <c r="S854" s="27">
        <f t="shared" si="253"/>
        <v>17.070899999999998</v>
      </c>
      <c r="T854" s="28">
        <f t="shared" si="262"/>
        <v>32</v>
      </c>
      <c r="U854" s="29">
        <f t="shared" si="263"/>
        <v>0.55539999999999967</v>
      </c>
      <c r="V854" s="29">
        <f t="shared" si="264"/>
        <v>15.830578041272366</v>
      </c>
      <c r="W854" s="29">
        <f t="shared" si="265"/>
        <v>4.9470556378976145</v>
      </c>
      <c r="X854" s="30">
        <f t="shared" si="266"/>
        <v>1.259995123385715</v>
      </c>
      <c r="Y854" s="30">
        <f t="shared" si="267"/>
        <v>15.949203791519004</v>
      </c>
      <c r="Z854" s="30">
        <f t="shared" si="268"/>
        <v>4.9841261848496892</v>
      </c>
      <c r="AA854" s="31">
        <f t="shared" si="269"/>
        <v>2.8092384245233086</v>
      </c>
      <c r="AB854" s="32">
        <f t="shared" si="270"/>
        <v>3.7070546952074679E-2</v>
      </c>
    </row>
    <row r="855" spans="1:28" s="15" customFormat="1" x14ac:dyDescent="0.2">
      <c r="A855" s="1">
        <v>162</v>
      </c>
      <c r="B855" s="21" t="s">
        <v>31</v>
      </c>
      <c r="C855" s="22" t="s">
        <v>27</v>
      </c>
      <c r="D855" s="22" t="s">
        <v>28</v>
      </c>
      <c r="E855" s="23">
        <v>43116</v>
      </c>
      <c r="F855" s="22">
        <v>23.4</v>
      </c>
      <c r="G855" s="22">
        <v>34.799999999999997</v>
      </c>
      <c r="H855" s="22">
        <v>17.501000000000001</v>
      </c>
      <c r="I855" s="24">
        <v>7.1952999999999996</v>
      </c>
      <c r="J855" s="71"/>
      <c r="K855" s="25">
        <f t="shared" si="255"/>
        <v>997.47287278473425</v>
      </c>
      <c r="L855" s="25">
        <f t="shared" si="256"/>
        <v>0.76168660807426813</v>
      </c>
      <c r="M855" s="25">
        <f t="shared" si="257"/>
        <v>-4.2368747760000002E-3</v>
      </c>
      <c r="N855" s="25">
        <f t="shared" si="258"/>
        <v>1023.6948784431858</v>
      </c>
      <c r="O855" s="121">
        <f t="shared" si="259"/>
        <v>1.0236677223378798</v>
      </c>
      <c r="P855" s="26">
        <f t="shared" si="252"/>
        <v>16.218631551337818</v>
      </c>
      <c r="Q855" s="120">
        <f t="shared" si="260"/>
        <v>16.218092022424919</v>
      </c>
      <c r="R855" s="4">
        <f t="shared" si="261"/>
        <v>20.069076332022039</v>
      </c>
      <c r="S855" s="27">
        <f t="shared" si="253"/>
        <v>34.294149999999995</v>
      </c>
      <c r="T855" s="28">
        <f t="shared" si="262"/>
        <v>32</v>
      </c>
      <c r="U855" s="29">
        <f t="shared" si="263"/>
        <v>0.60929999999999929</v>
      </c>
      <c r="V855" s="29">
        <f t="shared" si="264"/>
        <v>9.2514424536896325</v>
      </c>
      <c r="W855" s="29">
        <f t="shared" si="265"/>
        <v>2.8910757667780103</v>
      </c>
      <c r="X855" s="30">
        <f t="shared" si="266"/>
        <v>1.3885861363716447</v>
      </c>
      <c r="Y855" s="30">
        <f t="shared" si="267"/>
        <v>9.3633303035627424</v>
      </c>
      <c r="Z855" s="30">
        <f t="shared" si="268"/>
        <v>2.9260407198633569</v>
      </c>
      <c r="AA855" s="31">
        <f t="shared" si="269"/>
        <v>1.4023629499923698</v>
      </c>
      <c r="AB855" s="32">
        <f t="shared" si="270"/>
        <v>3.4964953085346639E-2</v>
      </c>
    </row>
    <row r="856" spans="1:28" s="15" customFormat="1" x14ac:dyDescent="0.2">
      <c r="A856" s="1">
        <v>169</v>
      </c>
      <c r="B856" s="21" t="s">
        <v>31</v>
      </c>
      <c r="C856" s="22" t="s">
        <v>27</v>
      </c>
      <c r="D856" s="22" t="s">
        <v>28</v>
      </c>
      <c r="E856" s="23">
        <v>43116</v>
      </c>
      <c r="F856" s="22">
        <v>23.4</v>
      </c>
      <c r="G856" s="22">
        <v>34.799999999999997</v>
      </c>
      <c r="H856" s="22">
        <v>17.501000000000001</v>
      </c>
      <c r="I856" s="24">
        <v>4.4249999999999998</v>
      </c>
      <c r="J856" s="71"/>
      <c r="K856" s="25">
        <f t="shared" si="255"/>
        <v>997.47287278473425</v>
      </c>
      <c r="L856" s="25">
        <f t="shared" si="256"/>
        <v>0.76168660807426813</v>
      </c>
      <c r="M856" s="25">
        <f t="shared" si="257"/>
        <v>-4.2368747760000002E-3</v>
      </c>
      <c r="N856" s="25">
        <f t="shared" si="258"/>
        <v>1023.6948784431858</v>
      </c>
      <c r="O856" s="121">
        <f t="shared" si="259"/>
        <v>1.0236677223378798</v>
      </c>
      <c r="P856" s="26">
        <f t="shared" ref="P856:P919" si="271">I856*(1/     (1-   (0.001*N856/1.84)))</f>
        <v>9.9742115845996473</v>
      </c>
      <c r="Q856" s="120">
        <f t="shared" si="260"/>
        <v>9.9738797825289112</v>
      </c>
      <c r="R856" s="4">
        <f t="shared" si="261"/>
        <v>20.069076332022039</v>
      </c>
      <c r="S856" s="27">
        <f t="shared" si="253"/>
        <v>19.057499999999997</v>
      </c>
      <c r="T856" s="28">
        <f t="shared" si="262"/>
        <v>32</v>
      </c>
      <c r="U856" s="29">
        <f t="shared" si="263"/>
        <v>0.26919999999999966</v>
      </c>
      <c r="V856" s="29">
        <f t="shared" si="264"/>
        <v>6.4776938254968872</v>
      </c>
      <c r="W856" s="29">
        <f t="shared" si="265"/>
        <v>2.0242793204677771</v>
      </c>
      <c r="X856" s="30">
        <f t="shared" si="266"/>
        <v>0.61637636815318153</v>
      </c>
      <c r="Y856" s="30">
        <f t="shared" si="267"/>
        <v>6.5867409918684547</v>
      </c>
      <c r="Z856" s="30">
        <f t="shared" si="268"/>
        <v>2.058356559958892</v>
      </c>
      <c r="AA856" s="31">
        <f t="shared" si="269"/>
        <v>1.0958565790774779</v>
      </c>
      <c r="AB856" s="32">
        <f t="shared" si="270"/>
        <v>3.4077239491114852E-2</v>
      </c>
    </row>
    <row r="857" spans="1:28" s="15" customFormat="1" x14ac:dyDescent="0.2">
      <c r="A857" s="1">
        <v>261</v>
      </c>
      <c r="B857" s="21" t="s">
        <v>31</v>
      </c>
      <c r="C857" s="22" t="s">
        <v>27</v>
      </c>
      <c r="D857" s="22" t="s">
        <v>28</v>
      </c>
      <c r="E857" s="23">
        <v>43116</v>
      </c>
      <c r="F857" s="22">
        <v>23.4</v>
      </c>
      <c r="G857" s="22">
        <v>34.799999999999997</v>
      </c>
      <c r="H857" s="22">
        <v>17.501000000000001</v>
      </c>
      <c r="I857" s="24" t="s">
        <v>38</v>
      </c>
      <c r="J857" s="24" t="s">
        <v>40</v>
      </c>
      <c r="K857" s="25">
        <f t="shared" si="255"/>
        <v>997.47287278473425</v>
      </c>
      <c r="L857" s="25">
        <f t="shared" si="256"/>
        <v>0.76168660807426813</v>
      </c>
      <c r="M857" s="25">
        <f t="shared" si="257"/>
        <v>-4.2368747760000002E-3</v>
      </c>
      <c r="N857" s="25">
        <f t="shared" si="258"/>
        <v>1023.6948784431858</v>
      </c>
      <c r="O857" s="121">
        <f t="shared" si="259"/>
        <v>1.0236677223378798</v>
      </c>
      <c r="P857" s="26" t="s">
        <v>38</v>
      </c>
      <c r="Q857" s="120" t="e">
        <f t="shared" si="260"/>
        <v>#VALUE!</v>
      </c>
      <c r="R857" s="4">
        <f t="shared" si="261"/>
        <v>20.069076332022039</v>
      </c>
      <c r="S857" s="33" t="s">
        <v>38</v>
      </c>
      <c r="T857" s="28">
        <f t="shared" si="262"/>
        <v>32</v>
      </c>
      <c r="U857" s="78" t="s">
        <v>38</v>
      </c>
      <c r="V857" s="78" t="s">
        <v>38</v>
      </c>
      <c r="W857" s="78" t="s">
        <v>38</v>
      </c>
      <c r="X857" s="33" t="s">
        <v>38</v>
      </c>
      <c r="Y857" s="33" t="s">
        <v>38</v>
      </c>
      <c r="Z857" s="33" t="s">
        <v>38</v>
      </c>
      <c r="AA857" s="79" t="s">
        <v>38</v>
      </c>
      <c r="AB857" s="80" t="s">
        <v>38</v>
      </c>
    </row>
    <row r="858" spans="1:28" s="15" customFormat="1" x14ac:dyDescent="0.2">
      <c r="A858" s="1">
        <v>267</v>
      </c>
      <c r="B858" s="21" t="s">
        <v>31</v>
      </c>
      <c r="C858" s="22" t="s">
        <v>27</v>
      </c>
      <c r="D858" s="22" t="s">
        <v>28</v>
      </c>
      <c r="E858" s="23">
        <v>43116</v>
      </c>
      <c r="F858" s="22">
        <v>23.4</v>
      </c>
      <c r="G858" s="22">
        <v>34.799999999999997</v>
      </c>
      <c r="H858" s="22">
        <v>17.501000000000001</v>
      </c>
      <c r="I858" s="24">
        <v>5.8025000000000002</v>
      </c>
      <c r="J858" s="71"/>
      <c r="K858" s="25">
        <f t="shared" si="255"/>
        <v>997.47287278473425</v>
      </c>
      <c r="L858" s="25">
        <f t="shared" si="256"/>
        <v>0.76168660807426813</v>
      </c>
      <c r="M858" s="25">
        <f t="shared" si="257"/>
        <v>-4.2368747760000002E-3</v>
      </c>
      <c r="N858" s="25">
        <f t="shared" si="258"/>
        <v>1023.6948784431858</v>
      </c>
      <c r="O858" s="121">
        <f t="shared" si="259"/>
        <v>1.0236677223378798</v>
      </c>
      <c r="P858" s="26">
        <f t="shared" ref="P858:P902" si="272">I858*(1/     (1-   (0.001*N858/1.84)))</f>
        <v>13.079178015737732</v>
      </c>
      <c r="Q858" s="120">
        <f t="shared" si="260"/>
        <v>13.078742923869834</v>
      </c>
      <c r="R858" s="4">
        <f t="shared" si="261"/>
        <v>20.069076332022039</v>
      </c>
      <c r="S858" s="27">
        <f t="shared" ref="S858:S902" si="273">-5.28+5.5*I858</f>
        <v>26.633749999999999</v>
      </c>
      <c r="T858" s="28">
        <f t="shared" si="262"/>
        <v>32</v>
      </c>
      <c r="U858" s="29">
        <f t="shared" ref="U858:U902" si="274">I858-I738</f>
        <v>0.39719999999999978</v>
      </c>
      <c r="V858" s="29">
        <f t="shared" ref="V858:V902" si="275">(U858/I738)*100</f>
        <v>7.3483432926942021</v>
      </c>
      <c r="W858" s="29">
        <f t="shared" ref="W858:W902" si="276">(U858/T858)/I738*1000</f>
        <v>2.2963572789669384</v>
      </c>
      <c r="X858" s="30">
        <f t="shared" ref="X858:X902" si="277">P858-P738</f>
        <v>0.9077773960115465</v>
      </c>
      <c r="Y858" s="30">
        <f t="shared" ref="Y858:Y902" si="278">(X858/P738)*100</f>
        <v>7.4582821186602963</v>
      </c>
      <c r="Z858" s="30">
        <f t="shared" ref="Z858:Z902" si="279">1000*(X858/T858)/P738</f>
        <v>2.3307131620813424</v>
      </c>
      <c r="AA858" s="31">
        <f t="shared" ref="AA858:AA902" si="280">1000*(X858/T858)/S738</f>
        <v>1.1602875202352974</v>
      </c>
      <c r="AB858" s="32">
        <f t="shared" ref="AB858:AB902" si="281">Z858-W858</f>
        <v>3.4355883114403962E-2</v>
      </c>
    </row>
    <row r="859" spans="1:28" s="15" customFormat="1" x14ac:dyDescent="0.2">
      <c r="A859" s="1">
        <v>273</v>
      </c>
      <c r="B859" s="21" t="s">
        <v>31</v>
      </c>
      <c r="C859" s="22" t="s">
        <v>27</v>
      </c>
      <c r="D859" s="22" t="s">
        <v>28</v>
      </c>
      <c r="E859" s="23">
        <v>43116</v>
      </c>
      <c r="F859" s="22">
        <v>23.4</v>
      </c>
      <c r="G859" s="22">
        <v>34.799999999999997</v>
      </c>
      <c r="H859" s="22">
        <v>17.501000000000001</v>
      </c>
      <c r="I859" s="24">
        <v>5.7717000000000001</v>
      </c>
      <c r="J859" s="71"/>
      <c r="K859" s="25">
        <f t="shared" si="255"/>
        <v>997.47287278473425</v>
      </c>
      <c r="L859" s="25">
        <f t="shared" si="256"/>
        <v>0.76168660807426813</v>
      </c>
      <c r="M859" s="25">
        <f t="shared" si="257"/>
        <v>-4.2368747760000002E-3</v>
      </c>
      <c r="N859" s="25">
        <f t="shared" si="258"/>
        <v>1023.6948784431858</v>
      </c>
      <c r="O859" s="121">
        <f t="shared" si="259"/>
        <v>1.0236677223378798</v>
      </c>
      <c r="P859" s="26">
        <f t="shared" si="272"/>
        <v>13.009752994990688</v>
      </c>
      <c r="Q859" s="120">
        <f t="shared" si="260"/>
        <v>13.009320212615169</v>
      </c>
      <c r="R859" s="4">
        <f t="shared" si="261"/>
        <v>20.069076332022039</v>
      </c>
      <c r="S859" s="27">
        <f t="shared" si="273"/>
        <v>26.46435</v>
      </c>
      <c r="T859" s="28">
        <f t="shared" si="262"/>
        <v>32</v>
      </c>
      <c r="U859" s="29">
        <f t="shared" si="274"/>
        <v>0.49549999999999983</v>
      </c>
      <c r="V859" s="29">
        <f t="shared" si="275"/>
        <v>9.3912285356885601</v>
      </c>
      <c r="W859" s="29">
        <f t="shared" si="276"/>
        <v>2.9347589174026751</v>
      </c>
      <c r="X859" s="30">
        <f t="shared" si="277"/>
        <v>1.1290536906413831</v>
      </c>
      <c r="Y859" s="30">
        <f t="shared" si="278"/>
        <v>9.5032595448994943</v>
      </c>
      <c r="Z859" s="30">
        <f t="shared" si="279"/>
        <v>2.9697686077810919</v>
      </c>
      <c r="AA859" s="31">
        <f t="shared" si="280"/>
        <v>1.4862790852451535</v>
      </c>
      <c r="AB859" s="32">
        <f t="shared" si="281"/>
        <v>3.5009690378416725E-2</v>
      </c>
    </row>
    <row r="860" spans="1:28" s="15" customFormat="1" x14ac:dyDescent="0.2">
      <c r="A860" s="1">
        <v>105</v>
      </c>
      <c r="B860" s="21" t="s">
        <v>32</v>
      </c>
      <c r="C860" s="22" t="s">
        <v>27</v>
      </c>
      <c r="D860" s="22" t="s">
        <v>28</v>
      </c>
      <c r="E860" s="23">
        <v>43116</v>
      </c>
      <c r="F860" s="22">
        <v>22.6</v>
      </c>
      <c r="G860" s="22">
        <v>34.799999999999997</v>
      </c>
      <c r="H860" s="22">
        <v>17.5106</v>
      </c>
      <c r="I860" s="24">
        <v>4.319</v>
      </c>
      <c r="J860" s="71"/>
      <c r="K860" s="25">
        <f t="shared" si="255"/>
        <v>997.6623758889441</v>
      </c>
      <c r="L860" s="25">
        <f t="shared" si="256"/>
        <v>0.76298367266434808</v>
      </c>
      <c r="M860" s="25">
        <f t="shared" si="257"/>
        <v>-4.257801496E-3</v>
      </c>
      <c r="N860" s="25">
        <f t="shared" si="258"/>
        <v>1023.9252233381852</v>
      </c>
      <c r="O860" s="121">
        <f t="shared" si="259"/>
        <v>1.0238980073178678</v>
      </c>
      <c r="P860" s="26">
        <f t="shared" si="272"/>
        <v>9.7380291944659092</v>
      </c>
      <c r="Q860" s="120">
        <f t="shared" si="260"/>
        <v>9.7377044428995809</v>
      </c>
      <c r="R860" s="4">
        <f t="shared" si="261"/>
        <v>20.080748054571924</v>
      </c>
      <c r="S860" s="27">
        <f t="shared" si="273"/>
        <v>18.474499999999999</v>
      </c>
      <c r="T860" s="28">
        <f t="shared" si="262"/>
        <v>32</v>
      </c>
      <c r="U860" s="29">
        <f t="shared" si="274"/>
        <v>0.36299999999999999</v>
      </c>
      <c r="V860" s="29">
        <f t="shared" si="275"/>
        <v>9.1759352881698693</v>
      </c>
      <c r="W860" s="29">
        <f t="shared" si="276"/>
        <v>2.867479777553084</v>
      </c>
      <c r="X860" s="30">
        <f t="shared" si="277"/>
        <v>0.82477496566919761</v>
      </c>
      <c r="Y860" s="30">
        <f t="shared" si="278"/>
        <v>9.2533539883170377</v>
      </c>
      <c r="Z860" s="30">
        <f t="shared" si="279"/>
        <v>2.8916731213490747</v>
      </c>
      <c r="AA860" s="31">
        <f t="shared" si="280"/>
        <v>1.5641593444084494</v>
      </c>
      <c r="AB860" s="32">
        <f t="shared" si="281"/>
        <v>2.4193343795990696E-2</v>
      </c>
    </row>
    <row r="861" spans="1:28" s="15" customFormat="1" x14ac:dyDescent="0.2">
      <c r="A861" s="1">
        <v>204</v>
      </c>
      <c r="B861" s="21" t="s">
        <v>32</v>
      </c>
      <c r="C861" s="22" t="s">
        <v>27</v>
      </c>
      <c r="D861" s="22" t="s">
        <v>28</v>
      </c>
      <c r="E861" s="23">
        <v>43116</v>
      </c>
      <c r="F861" s="22">
        <v>22.6</v>
      </c>
      <c r="G861" s="22">
        <v>34.799999999999997</v>
      </c>
      <c r="H861" s="22">
        <v>17.5106</v>
      </c>
      <c r="I861" s="24">
        <v>4.9432</v>
      </c>
      <c r="J861" s="71"/>
      <c r="K861" s="25">
        <f t="shared" si="255"/>
        <v>997.6623758889441</v>
      </c>
      <c r="L861" s="25">
        <f t="shared" si="256"/>
        <v>0.76298367266434808</v>
      </c>
      <c r="M861" s="25">
        <f t="shared" si="257"/>
        <v>-4.257801496E-3</v>
      </c>
      <c r="N861" s="25">
        <f t="shared" si="258"/>
        <v>1023.9252233381852</v>
      </c>
      <c r="O861" s="121">
        <f t="shared" si="259"/>
        <v>1.0238980073178678</v>
      </c>
      <c r="P861" s="26">
        <f t="shared" si="272"/>
        <v>11.145410028729771</v>
      </c>
      <c r="Q861" s="120">
        <f t="shared" si="260"/>
        <v>11.145038342704611</v>
      </c>
      <c r="R861" s="4">
        <f t="shared" si="261"/>
        <v>20.080748054571924</v>
      </c>
      <c r="S861" s="27">
        <f t="shared" si="273"/>
        <v>21.907599999999999</v>
      </c>
      <c r="T861" s="28">
        <f t="shared" si="262"/>
        <v>32</v>
      </c>
      <c r="U861" s="29">
        <f t="shared" si="274"/>
        <v>0.4549000000000003</v>
      </c>
      <c r="V861" s="29">
        <f t="shared" si="275"/>
        <v>10.135240514225883</v>
      </c>
      <c r="W861" s="29">
        <f t="shared" si="276"/>
        <v>3.1672626606955885</v>
      </c>
      <c r="X861" s="30">
        <f t="shared" si="277"/>
        <v>1.0328319308763128</v>
      </c>
      <c r="Y861" s="30">
        <f t="shared" si="278"/>
        <v>10.213339475672839</v>
      </c>
      <c r="Z861" s="30">
        <f t="shared" si="279"/>
        <v>3.1916685861477623</v>
      </c>
      <c r="AA861" s="31">
        <f t="shared" si="280"/>
        <v>1.6632268354775428</v>
      </c>
      <c r="AB861" s="32">
        <f t="shared" si="281"/>
        <v>2.4405925452173793E-2</v>
      </c>
    </row>
    <row r="862" spans="1:28" s="15" customFormat="1" x14ac:dyDescent="0.2">
      <c r="A862" s="1">
        <v>143</v>
      </c>
      <c r="B862" s="21" t="s">
        <v>33</v>
      </c>
      <c r="C862" s="22" t="s">
        <v>27</v>
      </c>
      <c r="D862" s="22" t="s">
        <v>28</v>
      </c>
      <c r="E862" s="23">
        <v>43116</v>
      </c>
      <c r="F862" s="22">
        <v>22.6</v>
      </c>
      <c r="G862" s="22">
        <v>34.799999999999997</v>
      </c>
      <c r="H862" s="22">
        <v>17.5106</v>
      </c>
      <c r="I862" s="24">
        <v>5.2202000000000002</v>
      </c>
      <c r="J862" s="71"/>
      <c r="K862" s="25">
        <f t="shared" si="255"/>
        <v>997.6623758889441</v>
      </c>
      <c r="L862" s="25">
        <f t="shared" si="256"/>
        <v>0.76298367266434808</v>
      </c>
      <c r="M862" s="25">
        <f t="shared" si="257"/>
        <v>-4.257801496E-3</v>
      </c>
      <c r="N862" s="25">
        <f t="shared" si="258"/>
        <v>1023.9252233381852</v>
      </c>
      <c r="O862" s="121">
        <f t="shared" si="259"/>
        <v>1.0238980073178678</v>
      </c>
      <c r="P862" s="26">
        <f t="shared" si="272"/>
        <v>11.76996063925699</v>
      </c>
      <c r="Q862" s="120">
        <f t="shared" si="260"/>
        <v>11.769568125219818</v>
      </c>
      <c r="R862" s="4">
        <f t="shared" si="261"/>
        <v>20.080748054571924</v>
      </c>
      <c r="S862" s="27">
        <f t="shared" si="273"/>
        <v>23.431100000000001</v>
      </c>
      <c r="T862" s="28">
        <f t="shared" si="262"/>
        <v>32</v>
      </c>
      <c r="U862" s="29">
        <f t="shared" si="274"/>
        <v>0.33499999999999996</v>
      </c>
      <c r="V862" s="29">
        <f t="shared" si="275"/>
        <v>6.8574469827233271</v>
      </c>
      <c r="W862" s="29">
        <f t="shared" si="276"/>
        <v>2.1429521821010398</v>
      </c>
      <c r="X862" s="30">
        <f t="shared" si="277"/>
        <v>0.76312809160337558</v>
      </c>
      <c r="Y862" s="30">
        <f t="shared" si="278"/>
        <v>6.9332215993969646</v>
      </c>
      <c r="Z862" s="30">
        <f t="shared" si="279"/>
        <v>2.1666317498115513</v>
      </c>
      <c r="AA862" s="31">
        <f t="shared" si="280"/>
        <v>1.104645639949116</v>
      </c>
      <c r="AB862" s="32">
        <f t="shared" si="281"/>
        <v>2.3679567710511495E-2</v>
      </c>
    </row>
    <row r="863" spans="1:28" s="15" customFormat="1" x14ac:dyDescent="0.2">
      <c r="A863" s="1">
        <v>177</v>
      </c>
      <c r="B863" s="21" t="s">
        <v>26</v>
      </c>
      <c r="C863" s="22" t="s">
        <v>34</v>
      </c>
      <c r="D863" s="22" t="s">
        <v>28</v>
      </c>
      <c r="E863" s="23">
        <v>43116</v>
      </c>
      <c r="F863" s="22">
        <v>23.1</v>
      </c>
      <c r="G863" s="22">
        <v>34.799999999999997</v>
      </c>
      <c r="H863" s="22">
        <v>17.513100000000001</v>
      </c>
      <c r="I863" s="24">
        <v>5.8856999999999999</v>
      </c>
      <c r="J863" s="71"/>
      <c r="K863" s="25">
        <f t="shared" si="255"/>
        <v>997.54467794270215</v>
      </c>
      <c r="L863" s="25">
        <f t="shared" si="256"/>
        <v>0.76216752628932682</v>
      </c>
      <c r="M863" s="25">
        <f t="shared" si="257"/>
        <v>-4.2444741059999994E-3</v>
      </c>
      <c r="N863" s="25">
        <f t="shared" si="258"/>
        <v>1023.7818594847341</v>
      </c>
      <c r="O863" s="121">
        <f t="shared" si="259"/>
        <v>1.0237546801486865</v>
      </c>
      <c r="P863" s="26">
        <f t="shared" si="272"/>
        <v>13.268129513959815</v>
      </c>
      <c r="Q863" s="120">
        <f t="shared" si="260"/>
        <v>13.26768771179322</v>
      </c>
      <c r="R863" s="4">
        <f t="shared" si="261"/>
        <v>20.083202270629087</v>
      </c>
      <c r="S863" s="27">
        <f t="shared" si="273"/>
        <v>27.091349999999998</v>
      </c>
      <c r="T863" s="28">
        <f t="shared" si="262"/>
        <v>32</v>
      </c>
      <c r="U863" s="29">
        <f t="shared" si="274"/>
        <v>0.52770000000000028</v>
      </c>
      <c r="V863" s="29">
        <f t="shared" si="275"/>
        <v>9.848824188129905</v>
      </c>
      <c r="W863" s="29">
        <f t="shared" si="276"/>
        <v>3.0777575587905952</v>
      </c>
      <c r="X863" s="30">
        <f t="shared" si="277"/>
        <v>1.1932468929638702</v>
      </c>
      <c r="Y863" s="30">
        <f t="shared" si="278"/>
        <v>9.8820579082817641</v>
      </c>
      <c r="Z863" s="30">
        <f t="shared" si="279"/>
        <v>3.0881430963380518</v>
      </c>
      <c r="AA863" s="31">
        <f t="shared" si="280"/>
        <v>1.5415670513506534</v>
      </c>
      <c r="AB863" s="32">
        <f t="shared" si="281"/>
        <v>1.0385537547456636E-2</v>
      </c>
    </row>
    <row r="864" spans="1:28" s="15" customFormat="1" x14ac:dyDescent="0.2">
      <c r="A864" s="1">
        <v>183</v>
      </c>
      <c r="B864" s="21" t="s">
        <v>26</v>
      </c>
      <c r="C864" s="22" t="s">
        <v>34</v>
      </c>
      <c r="D864" s="22" t="s">
        <v>28</v>
      </c>
      <c r="E864" s="23">
        <v>43116</v>
      </c>
      <c r="F864" s="22">
        <v>23.1</v>
      </c>
      <c r="G864" s="22">
        <v>34.799999999999997</v>
      </c>
      <c r="H864" s="22">
        <v>17.513100000000001</v>
      </c>
      <c r="I864" s="24">
        <v>4.4763000000000002</v>
      </c>
      <c r="J864" s="71"/>
      <c r="K864" s="25">
        <f t="shared" si="255"/>
        <v>997.54467794270215</v>
      </c>
      <c r="L864" s="25">
        <f t="shared" si="256"/>
        <v>0.76216752628932682</v>
      </c>
      <c r="M864" s="25">
        <f t="shared" si="257"/>
        <v>-4.2444741059999994E-3</v>
      </c>
      <c r="N864" s="25">
        <f t="shared" si="258"/>
        <v>1023.7818594847341</v>
      </c>
      <c r="O864" s="121">
        <f t="shared" si="259"/>
        <v>1.0237546801486865</v>
      </c>
      <c r="P864" s="26">
        <f t="shared" si="272"/>
        <v>10.090920050858577</v>
      </c>
      <c r="Q864" s="120">
        <f t="shared" si="260"/>
        <v>10.090584043410297</v>
      </c>
      <c r="R864" s="4">
        <f t="shared" si="261"/>
        <v>20.083202270629087</v>
      </c>
      <c r="S864" s="27">
        <f t="shared" si="273"/>
        <v>19.339649999999999</v>
      </c>
      <c r="T864" s="28">
        <f t="shared" si="262"/>
        <v>32</v>
      </c>
      <c r="U864" s="29">
        <f t="shared" si="274"/>
        <v>0.39820000000000011</v>
      </c>
      <c r="V864" s="29">
        <f t="shared" si="275"/>
        <v>9.7643510458301694</v>
      </c>
      <c r="W864" s="29">
        <f t="shared" si="276"/>
        <v>3.0513597018219278</v>
      </c>
      <c r="X864" s="30">
        <f t="shared" si="277"/>
        <v>0.90044248148874395</v>
      </c>
      <c r="Y864" s="30">
        <f t="shared" si="278"/>
        <v>9.7975592094338246</v>
      </c>
      <c r="Z864" s="30">
        <f t="shared" si="279"/>
        <v>3.0617372529480704</v>
      </c>
      <c r="AA864" s="31">
        <f t="shared" si="280"/>
        <v>1.6407910147218587</v>
      </c>
      <c r="AB864" s="32">
        <f t="shared" si="281"/>
        <v>1.0377551126142581E-2</v>
      </c>
    </row>
    <row r="865" spans="1:28" s="15" customFormat="1" x14ac:dyDescent="0.2">
      <c r="A865" s="1">
        <v>190</v>
      </c>
      <c r="B865" s="21" t="s">
        <v>26</v>
      </c>
      <c r="C865" s="22" t="s">
        <v>34</v>
      </c>
      <c r="D865" s="22" t="s">
        <v>28</v>
      </c>
      <c r="E865" s="23">
        <v>43116</v>
      </c>
      <c r="F865" s="22">
        <v>23.1</v>
      </c>
      <c r="G865" s="22">
        <v>34.799999999999997</v>
      </c>
      <c r="H865" s="22">
        <v>17.513100000000001</v>
      </c>
      <c r="I865" s="24">
        <v>4.6111000000000004</v>
      </c>
      <c r="J865" s="71"/>
      <c r="K865" s="25">
        <f t="shared" si="255"/>
        <v>997.54467794270215</v>
      </c>
      <c r="L865" s="25">
        <f t="shared" si="256"/>
        <v>0.76216752628932682</v>
      </c>
      <c r="M865" s="25">
        <f t="shared" si="257"/>
        <v>-4.2444741059999994E-3</v>
      </c>
      <c r="N865" s="25">
        <f t="shared" si="258"/>
        <v>1023.7818594847341</v>
      </c>
      <c r="O865" s="121">
        <f t="shared" si="259"/>
        <v>1.0237546801486865</v>
      </c>
      <c r="P865" s="26">
        <f t="shared" si="272"/>
        <v>10.394799599337395</v>
      </c>
      <c r="Q865" s="120">
        <f t="shared" si="260"/>
        <v>10.39445347330814</v>
      </c>
      <c r="R865" s="4">
        <f t="shared" si="261"/>
        <v>20.083202270629087</v>
      </c>
      <c r="S865" s="27">
        <f t="shared" si="273"/>
        <v>20.081050000000001</v>
      </c>
      <c r="T865" s="28">
        <f t="shared" si="262"/>
        <v>32</v>
      </c>
      <c r="U865" s="29">
        <f t="shared" si="274"/>
        <v>0.36250000000000071</v>
      </c>
      <c r="V865" s="29">
        <f t="shared" si="275"/>
        <v>8.5322223791366731</v>
      </c>
      <c r="W865" s="29">
        <f t="shared" si="276"/>
        <v>2.6663194934802106</v>
      </c>
      <c r="X865" s="30">
        <f t="shared" si="277"/>
        <v>0.82008024443568317</v>
      </c>
      <c r="Y865" s="30">
        <f t="shared" si="278"/>
        <v>8.5650577738954699</v>
      </c>
      <c r="Z865" s="30">
        <f t="shared" si="279"/>
        <v>2.6765805543423342</v>
      </c>
      <c r="AA865" s="31">
        <f t="shared" si="280"/>
        <v>1.4168785633353294</v>
      </c>
      <c r="AB865" s="32">
        <f t="shared" si="281"/>
        <v>1.0261060862123639E-2</v>
      </c>
    </row>
    <row r="866" spans="1:28" s="15" customFormat="1" x14ac:dyDescent="0.2">
      <c r="A866" s="1">
        <v>282</v>
      </c>
      <c r="B866" s="21" t="s">
        <v>26</v>
      </c>
      <c r="C866" s="22" t="s">
        <v>34</v>
      </c>
      <c r="D866" s="22" t="s">
        <v>28</v>
      </c>
      <c r="E866" s="23">
        <v>43116</v>
      </c>
      <c r="F866" s="22">
        <v>23.1</v>
      </c>
      <c r="G866" s="22">
        <v>34.799999999999997</v>
      </c>
      <c r="H866" s="22">
        <v>17.513100000000001</v>
      </c>
      <c r="I866" s="24">
        <v>2.1135000000000002</v>
      </c>
      <c r="J866" s="71"/>
      <c r="K866" s="25">
        <f t="shared" si="255"/>
        <v>997.54467794270215</v>
      </c>
      <c r="L866" s="25">
        <f t="shared" si="256"/>
        <v>0.76216752628932682</v>
      </c>
      <c r="M866" s="25">
        <f t="shared" si="257"/>
        <v>-4.2444741059999994E-3</v>
      </c>
      <c r="N866" s="25">
        <f t="shared" si="258"/>
        <v>1023.7818594847341</v>
      </c>
      <c r="O866" s="121">
        <f t="shared" si="259"/>
        <v>1.0237546801486865</v>
      </c>
      <c r="P866" s="26">
        <f t="shared" si="272"/>
        <v>4.7644616150592238</v>
      </c>
      <c r="Q866" s="120">
        <f t="shared" si="260"/>
        <v>4.7643029680199422</v>
      </c>
      <c r="R866" s="4">
        <f t="shared" si="261"/>
        <v>20.083202270629087</v>
      </c>
      <c r="S866" s="27">
        <f t="shared" si="273"/>
        <v>6.3442499999999997</v>
      </c>
      <c r="T866" s="28">
        <f t="shared" si="262"/>
        <v>32</v>
      </c>
      <c r="U866" s="29">
        <f t="shared" si="274"/>
        <v>0.20520000000000005</v>
      </c>
      <c r="V866" s="29">
        <f t="shared" si="275"/>
        <v>10.753026253733692</v>
      </c>
      <c r="W866" s="29">
        <f t="shared" si="276"/>
        <v>3.3603207042917784</v>
      </c>
      <c r="X866" s="30">
        <f t="shared" si="277"/>
        <v>0.46388331986576237</v>
      </c>
      <c r="Y866" s="30">
        <f t="shared" si="278"/>
        <v>10.786533531646691</v>
      </c>
      <c r="Z866" s="30">
        <f t="shared" si="279"/>
        <v>3.370791728639591</v>
      </c>
      <c r="AA866" s="31">
        <f t="shared" si="280"/>
        <v>2.779395424502233</v>
      </c>
      <c r="AB866" s="32">
        <f t="shared" si="281"/>
        <v>1.0471024347812552E-2</v>
      </c>
    </row>
    <row r="867" spans="1:28" s="15" customFormat="1" x14ac:dyDescent="0.2">
      <c r="A867" s="1">
        <v>288</v>
      </c>
      <c r="B867" s="21" t="s">
        <v>26</v>
      </c>
      <c r="C867" s="22" t="s">
        <v>34</v>
      </c>
      <c r="D867" s="22" t="s">
        <v>28</v>
      </c>
      <c r="E867" s="23">
        <v>43116</v>
      </c>
      <c r="F867" s="22">
        <v>23.1</v>
      </c>
      <c r="G867" s="22">
        <v>34.799999999999997</v>
      </c>
      <c r="H867" s="22">
        <v>17.513100000000001</v>
      </c>
      <c r="I867" s="24">
        <v>7.2603999999999997</v>
      </c>
      <c r="J867" s="71"/>
      <c r="K867" s="25">
        <f t="shared" si="255"/>
        <v>997.54467794270215</v>
      </c>
      <c r="L867" s="25">
        <f t="shared" si="256"/>
        <v>0.76216752628932682</v>
      </c>
      <c r="M867" s="25">
        <f t="shared" si="257"/>
        <v>-4.2444741059999994E-3</v>
      </c>
      <c r="N867" s="25">
        <f t="shared" si="258"/>
        <v>1023.7818594847341</v>
      </c>
      <c r="O867" s="121">
        <f t="shared" si="259"/>
        <v>1.0237546801486865</v>
      </c>
      <c r="P867" s="26">
        <f t="shared" si="272"/>
        <v>16.367114790620288</v>
      </c>
      <c r="Q867" s="120">
        <f t="shared" si="260"/>
        <v>16.366569798444278</v>
      </c>
      <c r="R867" s="4">
        <f t="shared" si="261"/>
        <v>20.083202270629087</v>
      </c>
      <c r="S867" s="27">
        <f t="shared" si="273"/>
        <v>34.652200000000001</v>
      </c>
      <c r="T867" s="28">
        <f t="shared" si="262"/>
        <v>32</v>
      </c>
      <c r="U867" s="29">
        <f t="shared" si="274"/>
        <v>0.54939999999999944</v>
      </c>
      <c r="V867" s="29">
        <f t="shared" si="275"/>
        <v>8.1865593801221781</v>
      </c>
      <c r="W867" s="29">
        <f t="shared" si="276"/>
        <v>2.5582998062881805</v>
      </c>
      <c r="X867" s="30">
        <f t="shared" si="277"/>
        <v>1.2430876779842688</v>
      </c>
      <c r="Y867" s="30">
        <f t="shared" si="278"/>
        <v>8.219290197818264</v>
      </c>
      <c r="Z867" s="30">
        <f t="shared" si="279"/>
        <v>2.5685281868182073</v>
      </c>
      <c r="AA867" s="31">
        <f t="shared" si="280"/>
        <v>1.2281339193818752</v>
      </c>
      <c r="AB867" s="32">
        <f t="shared" si="281"/>
        <v>1.0228380530026726E-2</v>
      </c>
    </row>
    <row r="868" spans="1:28" s="15" customFormat="1" x14ac:dyDescent="0.2">
      <c r="A868" s="1">
        <v>117</v>
      </c>
      <c r="B868" s="21" t="s">
        <v>29</v>
      </c>
      <c r="C868" s="22" t="s">
        <v>34</v>
      </c>
      <c r="D868" s="22" t="s">
        <v>28</v>
      </c>
      <c r="E868" s="23">
        <v>43116</v>
      </c>
      <c r="F868" s="22">
        <v>23.1</v>
      </c>
      <c r="G868" s="22">
        <v>34.799999999999997</v>
      </c>
      <c r="H868" s="22">
        <v>17.513100000000001</v>
      </c>
      <c r="I868" s="24">
        <v>3.3369</v>
      </c>
      <c r="J868" s="71"/>
      <c r="K868" s="25">
        <f t="shared" si="255"/>
        <v>997.54467794270215</v>
      </c>
      <c r="L868" s="25">
        <f t="shared" si="256"/>
        <v>0.76216752628932682</v>
      </c>
      <c r="M868" s="25">
        <f t="shared" si="257"/>
        <v>-4.2444741059999994E-3</v>
      </c>
      <c r="N868" s="25">
        <f t="shared" si="258"/>
        <v>1023.7818594847341</v>
      </c>
      <c r="O868" s="121">
        <f t="shared" si="259"/>
        <v>1.0237546801486865</v>
      </c>
      <c r="P868" s="26">
        <f t="shared" si="272"/>
        <v>7.5223714044433976</v>
      </c>
      <c r="Q868" s="120">
        <f t="shared" si="260"/>
        <v>7.5221209245260194</v>
      </c>
      <c r="R868" s="4">
        <f t="shared" si="261"/>
        <v>20.083202270629087</v>
      </c>
      <c r="S868" s="27">
        <f t="shared" si="273"/>
        <v>13.072949999999999</v>
      </c>
      <c r="T868" s="28">
        <f t="shared" si="262"/>
        <v>32</v>
      </c>
      <c r="U868" s="29">
        <f t="shared" si="274"/>
        <v>0.25879999999999992</v>
      </c>
      <c r="V868" s="29">
        <f t="shared" si="275"/>
        <v>8.4077840226113487</v>
      </c>
      <c r="W868" s="29">
        <f t="shared" si="276"/>
        <v>2.6274325070660467</v>
      </c>
      <c r="X868" s="30">
        <f t="shared" si="277"/>
        <v>0.58551134552446893</v>
      </c>
      <c r="Y868" s="30">
        <f t="shared" si="278"/>
        <v>8.4405817697253305</v>
      </c>
      <c r="Z868" s="30">
        <f t="shared" si="279"/>
        <v>2.6376818030391656</v>
      </c>
      <c r="AA868" s="31">
        <f t="shared" si="280"/>
        <v>1.5706383120068721</v>
      </c>
      <c r="AB868" s="32">
        <f t="shared" si="281"/>
        <v>1.0249295973118855E-2</v>
      </c>
    </row>
    <row r="869" spans="1:28" s="15" customFormat="1" x14ac:dyDescent="0.2">
      <c r="A869" s="1">
        <v>123</v>
      </c>
      <c r="B869" s="21" t="s">
        <v>29</v>
      </c>
      <c r="C869" s="22" t="s">
        <v>34</v>
      </c>
      <c r="D869" s="22" t="s">
        <v>28</v>
      </c>
      <c r="E869" s="23">
        <v>43116</v>
      </c>
      <c r="F869" s="22">
        <v>23.1</v>
      </c>
      <c r="G869" s="22">
        <v>34.799999999999997</v>
      </c>
      <c r="H869" s="22">
        <v>17.513100000000001</v>
      </c>
      <c r="I869" s="24">
        <v>5.9511000000000003</v>
      </c>
      <c r="J869" s="71"/>
      <c r="K869" s="25">
        <f t="shared" si="255"/>
        <v>997.54467794270215</v>
      </c>
      <c r="L869" s="25">
        <f t="shared" si="256"/>
        <v>0.76216752628932682</v>
      </c>
      <c r="M869" s="25">
        <f t="shared" si="257"/>
        <v>-4.2444741059999994E-3</v>
      </c>
      <c r="N869" s="25">
        <f t="shared" si="258"/>
        <v>1023.7818594847341</v>
      </c>
      <c r="O869" s="121">
        <f t="shared" si="259"/>
        <v>1.0237546801486865</v>
      </c>
      <c r="P869" s="26">
        <f t="shared" si="272"/>
        <v>13.415560689557106</v>
      </c>
      <c r="Q869" s="120">
        <f t="shared" si="260"/>
        <v>13.415113978227337</v>
      </c>
      <c r="R869" s="4">
        <f t="shared" si="261"/>
        <v>20.083202270629087</v>
      </c>
      <c r="S869" s="27">
        <f t="shared" si="273"/>
        <v>27.451050000000002</v>
      </c>
      <c r="T869" s="28">
        <f t="shared" si="262"/>
        <v>32</v>
      </c>
      <c r="U869" s="29">
        <f t="shared" si="274"/>
        <v>0.51850000000000041</v>
      </c>
      <c r="V869" s="29">
        <f t="shared" si="275"/>
        <v>9.5442329639583345</v>
      </c>
      <c r="W869" s="29">
        <f t="shared" si="276"/>
        <v>2.9825728012369792</v>
      </c>
      <c r="X869" s="30">
        <f t="shared" si="277"/>
        <v>1.1725582022815235</v>
      </c>
      <c r="Y869" s="30">
        <f t="shared" si="278"/>
        <v>9.5773745329235105</v>
      </c>
      <c r="Z869" s="30">
        <f t="shared" si="279"/>
        <v>2.9929295415385968</v>
      </c>
      <c r="AA869" s="31">
        <f t="shared" si="280"/>
        <v>1.4895726228509596</v>
      </c>
      <c r="AB869" s="32">
        <f t="shared" si="281"/>
        <v>1.0356740301617595E-2</v>
      </c>
    </row>
    <row r="870" spans="1:28" s="15" customFormat="1" x14ac:dyDescent="0.2">
      <c r="A870" s="1">
        <v>130</v>
      </c>
      <c r="B870" s="21" t="s">
        <v>29</v>
      </c>
      <c r="C870" s="22" t="s">
        <v>34</v>
      </c>
      <c r="D870" s="22" t="s">
        <v>28</v>
      </c>
      <c r="E870" s="23">
        <v>43116</v>
      </c>
      <c r="F870" s="22">
        <v>23.1</v>
      </c>
      <c r="G870" s="22">
        <v>34.799999999999997</v>
      </c>
      <c r="H870" s="22">
        <v>17.513100000000001</v>
      </c>
      <c r="I870" s="24">
        <v>5.0730000000000004</v>
      </c>
      <c r="J870" s="71"/>
      <c r="K870" s="25">
        <f t="shared" si="255"/>
        <v>997.54467794270215</v>
      </c>
      <c r="L870" s="25">
        <f t="shared" si="256"/>
        <v>0.76216752628932682</v>
      </c>
      <c r="M870" s="25">
        <f t="shared" si="257"/>
        <v>-4.2444741059999994E-3</v>
      </c>
      <c r="N870" s="25">
        <f t="shared" si="258"/>
        <v>1023.7818594847341</v>
      </c>
      <c r="O870" s="121">
        <f t="shared" si="259"/>
        <v>1.0237546801486865</v>
      </c>
      <c r="P870" s="26">
        <f t="shared" si="272"/>
        <v>11.436060455734772</v>
      </c>
      <c r="Q870" s="120">
        <f t="shared" si="260"/>
        <v>11.435679657802302</v>
      </c>
      <c r="R870" s="4">
        <f t="shared" si="261"/>
        <v>20.083202270629087</v>
      </c>
      <c r="S870" s="27">
        <f t="shared" si="273"/>
        <v>22.621500000000001</v>
      </c>
      <c r="T870" s="28">
        <f t="shared" si="262"/>
        <v>32</v>
      </c>
      <c r="U870" s="29">
        <f t="shared" si="274"/>
        <v>0.31380000000000052</v>
      </c>
      <c r="V870" s="29">
        <f t="shared" si="275"/>
        <v>6.5935451336359172</v>
      </c>
      <c r="W870" s="29">
        <f t="shared" si="276"/>
        <v>2.0604828542612239</v>
      </c>
      <c r="X870" s="30">
        <f t="shared" si="277"/>
        <v>0.7106439999968277</v>
      </c>
      <c r="Y870" s="30">
        <f t="shared" si="278"/>
        <v>6.6257939999769739</v>
      </c>
      <c r="Z870" s="30">
        <f t="shared" si="279"/>
        <v>2.0705606249928041</v>
      </c>
      <c r="AA870" s="31">
        <f t="shared" si="280"/>
        <v>1.0627895346341272</v>
      </c>
      <c r="AB870" s="32">
        <f t="shared" si="281"/>
        <v>1.0077770731580227E-2</v>
      </c>
    </row>
    <row r="871" spans="1:28" s="15" customFormat="1" x14ac:dyDescent="0.2">
      <c r="A871" s="1">
        <v>221</v>
      </c>
      <c r="B871" s="21" t="s">
        <v>29</v>
      </c>
      <c r="C871" s="22" t="s">
        <v>34</v>
      </c>
      <c r="D871" s="22" t="s">
        <v>28</v>
      </c>
      <c r="E871" s="23">
        <v>43116</v>
      </c>
      <c r="F871" s="22">
        <v>23.1</v>
      </c>
      <c r="G871" s="22">
        <v>34.799999999999997</v>
      </c>
      <c r="H871" s="22">
        <v>17.513100000000001</v>
      </c>
      <c r="I871" s="24">
        <v>5.1498999999999997</v>
      </c>
      <c r="J871" s="71"/>
      <c r="K871" s="25">
        <f t="shared" si="255"/>
        <v>997.54467794270215</v>
      </c>
      <c r="L871" s="25">
        <f t="shared" si="256"/>
        <v>0.76216752628932682</v>
      </c>
      <c r="M871" s="25">
        <f t="shared" si="257"/>
        <v>-4.2444741059999994E-3</v>
      </c>
      <c r="N871" s="25">
        <f t="shared" si="258"/>
        <v>1023.7818594847341</v>
      </c>
      <c r="O871" s="121">
        <f t="shared" si="259"/>
        <v>1.0237546801486865</v>
      </c>
      <c r="P871" s="26">
        <f t="shared" si="272"/>
        <v>11.609416073524244</v>
      </c>
      <c r="Q871" s="120">
        <f t="shared" si="260"/>
        <v>11.609029503196544</v>
      </c>
      <c r="R871" s="4">
        <f t="shared" si="261"/>
        <v>20.083202270629087</v>
      </c>
      <c r="S871" s="27">
        <f t="shared" si="273"/>
        <v>23.044449999999998</v>
      </c>
      <c r="T871" s="28">
        <f t="shared" si="262"/>
        <v>32</v>
      </c>
      <c r="U871" s="29">
        <f t="shared" si="274"/>
        <v>0.41080000000000005</v>
      </c>
      <c r="V871" s="29">
        <f t="shared" si="275"/>
        <v>8.6683125487961874</v>
      </c>
      <c r="W871" s="29">
        <f t="shared" si="276"/>
        <v>2.7088476714988081</v>
      </c>
      <c r="X871" s="30">
        <f t="shared" si="277"/>
        <v>0.92929732974636359</v>
      </c>
      <c r="Y871" s="30">
        <f t="shared" si="278"/>
        <v>8.7011891163453772</v>
      </c>
      <c r="Z871" s="30">
        <f t="shared" si="279"/>
        <v>2.7191215988579307</v>
      </c>
      <c r="AA871" s="31">
        <f t="shared" si="280"/>
        <v>1.397184108509427</v>
      </c>
      <c r="AB871" s="32">
        <f t="shared" si="281"/>
        <v>1.0273927359122581E-2</v>
      </c>
    </row>
    <row r="872" spans="1:28" s="15" customFormat="1" x14ac:dyDescent="0.2">
      <c r="A872" s="1">
        <v>227</v>
      </c>
      <c r="B872" s="21" t="s">
        <v>29</v>
      </c>
      <c r="C872" s="22" t="s">
        <v>34</v>
      </c>
      <c r="D872" s="22" t="s">
        <v>28</v>
      </c>
      <c r="E872" s="23">
        <v>43116</v>
      </c>
      <c r="F872" s="22">
        <v>23.1</v>
      </c>
      <c r="G872" s="22">
        <v>34.799999999999997</v>
      </c>
      <c r="H872" s="22">
        <v>17.513100000000001</v>
      </c>
      <c r="I872" s="24">
        <v>5.6105</v>
      </c>
      <c r="J872" s="71"/>
      <c r="K872" s="25">
        <f t="shared" si="255"/>
        <v>997.54467794270215</v>
      </c>
      <c r="L872" s="25">
        <f t="shared" si="256"/>
        <v>0.76216752628932682</v>
      </c>
      <c r="M872" s="25">
        <f t="shared" si="257"/>
        <v>-4.2444741059999994E-3</v>
      </c>
      <c r="N872" s="25">
        <f t="shared" si="258"/>
        <v>1023.7818594847341</v>
      </c>
      <c r="O872" s="121">
        <f t="shared" si="259"/>
        <v>1.0237546801486865</v>
      </c>
      <c r="P872" s="26">
        <f t="shared" si="272"/>
        <v>12.647746340804245</v>
      </c>
      <c r="Q872" s="120">
        <f t="shared" si="260"/>
        <v>12.647325196156084</v>
      </c>
      <c r="R872" s="4">
        <f t="shared" si="261"/>
        <v>20.083202270629087</v>
      </c>
      <c r="S872" s="27">
        <f t="shared" si="273"/>
        <v>25.577749999999998</v>
      </c>
      <c r="T872" s="28">
        <f t="shared" si="262"/>
        <v>32</v>
      </c>
      <c r="U872" s="29">
        <f t="shared" si="274"/>
        <v>0.39690000000000047</v>
      </c>
      <c r="V872" s="29">
        <f t="shared" si="275"/>
        <v>7.612781954887228</v>
      </c>
      <c r="W872" s="29">
        <f t="shared" si="276"/>
        <v>2.3789943609022588</v>
      </c>
      <c r="X872" s="30">
        <f t="shared" si="277"/>
        <v>0.89828608831741086</v>
      </c>
      <c r="Y872" s="30">
        <f t="shared" si="278"/>
        <v>7.6453391816639735</v>
      </c>
      <c r="Z872" s="30">
        <f t="shared" si="279"/>
        <v>2.3891684942699922</v>
      </c>
      <c r="AA872" s="31">
        <f t="shared" si="280"/>
        <v>1.1999008437737912</v>
      </c>
      <c r="AB872" s="32">
        <f t="shared" si="281"/>
        <v>1.0174133367733429E-2</v>
      </c>
    </row>
    <row r="873" spans="1:28" s="15" customFormat="1" x14ac:dyDescent="0.2">
      <c r="A873" s="1">
        <v>150</v>
      </c>
      <c r="B873" s="21" t="s">
        <v>30</v>
      </c>
      <c r="C873" s="22" t="s">
        <v>34</v>
      </c>
      <c r="D873" s="22" t="s">
        <v>28</v>
      </c>
      <c r="E873" s="23">
        <v>43116</v>
      </c>
      <c r="F873" s="22">
        <v>23.1</v>
      </c>
      <c r="G873" s="22">
        <v>34.799999999999997</v>
      </c>
      <c r="H873" s="22">
        <v>17.513100000000001</v>
      </c>
      <c r="I873" s="24">
        <v>1.9255</v>
      </c>
      <c r="J873" s="71"/>
      <c r="K873" s="25">
        <f t="shared" si="255"/>
        <v>997.54467794270215</v>
      </c>
      <c r="L873" s="25">
        <f t="shared" si="256"/>
        <v>0.76216752628932682</v>
      </c>
      <c r="M873" s="25">
        <f t="shared" si="257"/>
        <v>-4.2444741059999994E-3</v>
      </c>
      <c r="N873" s="25">
        <f t="shared" si="258"/>
        <v>1023.7818594847341</v>
      </c>
      <c r="O873" s="121">
        <f t="shared" si="259"/>
        <v>1.0237546801486865</v>
      </c>
      <c r="P873" s="26">
        <f t="shared" si="272"/>
        <v>4.3406533427000396</v>
      </c>
      <c r="Q873" s="120">
        <f t="shared" si="260"/>
        <v>4.3405088076282929</v>
      </c>
      <c r="R873" s="4">
        <f t="shared" si="261"/>
        <v>20.083202270629087</v>
      </c>
      <c r="S873" s="27">
        <f t="shared" si="273"/>
        <v>5.310249999999999</v>
      </c>
      <c r="T873" s="28">
        <f t="shared" si="262"/>
        <v>32</v>
      </c>
      <c r="U873" s="29">
        <f t="shared" si="274"/>
        <v>0.16090000000000004</v>
      </c>
      <c r="V873" s="29">
        <f t="shared" si="275"/>
        <v>9.1182137594922388</v>
      </c>
      <c r="W873" s="29">
        <f t="shared" si="276"/>
        <v>2.8494417998413244</v>
      </c>
      <c r="X873" s="30">
        <f t="shared" si="277"/>
        <v>0.3639198837583737</v>
      </c>
      <c r="Y873" s="30">
        <f t="shared" si="278"/>
        <v>9.1512264403866848</v>
      </c>
      <c r="Z873" s="30">
        <f t="shared" si="279"/>
        <v>2.8597582626208391</v>
      </c>
      <c r="AA873" s="31">
        <f t="shared" si="280"/>
        <v>2.5698814470090574</v>
      </c>
      <c r="AB873" s="32">
        <f t="shared" si="281"/>
        <v>1.0316462779514701E-2</v>
      </c>
    </row>
    <row r="874" spans="1:28" s="15" customFormat="1" x14ac:dyDescent="0.2">
      <c r="A874" s="1">
        <v>158</v>
      </c>
      <c r="B874" s="21" t="s">
        <v>30</v>
      </c>
      <c r="C874" s="22" t="s">
        <v>34</v>
      </c>
      <c r="D874" s="22" t="s">
        <v>28</v>
      </c>
      <c r="E874" s="23">
        <v>43116</v>
      </c>
      <c r="F874" s="22">
        <v>23.1</v>
      </c>
      <c r="G874" s="22">
        <v>34.799999999999997</v>
      </c>
      <c r="H874" s="22">
        <v>17.513100000000001</v>
      </c>
      <c r="I874" s="24">
        <v>5.8440000000000003</v>
      </c>
      <c r="J874" s="71"/>
      <c r="K874" s="25">
        <f t="shared" si="255"/>
        <v>997.54467794270215</v>
      </c>
      <c r="L874" s="25">
        <f t="shared" si="256"/>
        <v>0.76216752628932682</v>
      </c>
      <c r="M874" s="25">
        <f t="shared" si="257"/>
        <v>-4.2444741059999994E-3</v>
      </c>
      <c r="N874" s="25">
        <f t="shared" si="258"/>
        <v>1023.7818594847341</v>
      </c>
      <c r="O874" s="121">
        <f t="shared" si="259"/>
        <v>1.0237546801486865</v>
      </c>
      <c r="P874" s="26">
        <f t="shared" si="272"/>
        <v>13.174125232271635</v>
      </c>
      <c r="Q874" s="120">
        <f t="shared" si="260"/>
        <v>13.173686560259542</v>
      </c>
      <c r="R874" s="4">
        <f t="shared" si="261"/>
        <v>20.083202270629087</v>
      </c>
      <c r="S874" s="27">
        <f t="shared" si="273"/>
        <v>26.862000000000002</v>
      </c>
      <c r="T874" s="28">
        <f t="shared" ref="T874:T905" si="282">E874-E754</f>
        <v>32</v>
      </c>
      <c r="U874" s="29">
        <f t="shared" si="274"/>
        <v>0.35530000000000062</v>
      </c>
      <c r="V874" s="29">
        <f t="shared" si="275"/>
        <v>6.4732996884508287</v>
      </c>
      <c r="W874" s="29">
        <f t="shared" si="276"/>
        <v>2.0229061526408838</v>
      </c>
      <c r="X874" s="30">
        <f t="shared" si="277"/>
        <v>0.8046948026597569</v>
      </c>
      <c r="Y874" s="30">
        <f t="shared" si="278"/>
        <v>6.5055121756726368</v>
      </c>
      <c r="Z874" s="30">
        <f t="shared" si="279"/>
        <v>2.0329725548976989</v>
      </c>
      <c r="AA874" s="31">
        <f t="shared" si="280"/>
        <v>1.0095898515173893</v>
      </c>
      <c r="AB874" s="32">
        <f t="shared" si="281"/>
        <v>1.0066402256815099E-2</v>
      </c>
    </row>
    <row r="875" spans="1:28" s="15" customFormat="1" x14ac:dyDescent="0.2">
      <c r="A875" s="1">
        <v>249</v>
      </c>
      <c r="B875" s="21" t="s">
        <v>30</v>
      </c>
      <c r="C875" s="22" t="s">
        <v>34</v>
      </c>
      <c r="D875" s="22" t="s">
        <v>28</v>
      </c>
      <c r="E875" s="23">
        <v>43116</v>
      </c>
      <c r="F875" s="22">
        <v>23.1</v>
      </c>
      <c r="G875" s="22">
        <v>34.799999999999997</v>
      </c>
      <c r="H875" s="22">
        <v>17.513100000000001</v>
      </c>
      <c r="I875" s="24">
        <v>3.4279000000000002</v>
      </c>
      <c r="J875" s="71"/>
      <c r="K875" s="25">
        <f t="shared" si="255"/>
        <v>997.54467794270215</v>
      </c>
      <c r="L875" s="25">
        <f t="shared" si="256"/>
        <v>0.76216752628932682</v>
      </c>
      <c r="M875" s="25">
        <f t="shared" si="257"/>
        <v>-4.2444741059999994E-3</v>
      </c>
      <c r="N875" s="25">
        <f t="shared" si="258"/>
        <v>1023.7818594847341</v>
      </c>
      <c r="O875" s="121">
        <f t="shared" si="259"/>
        <v>1.0237546801486865</v>
      </c>
      <c r="P875" s="26">
        <f t="shared" si="272"/>
        <v>7.7275126426598115</v>
      </c>
      <c r="Q875" s="120">
        <f t="shared" si="260"/>
        <v>7.7272553319496371</v>
      </c>
      <c r="R875" s="4">
        <f t="shared" si="261"/>
        <v>20.083202270629087</v>
      </c>
      <c r="S875" s="27">
        <f t="shared" si="273"/>
        <v>13.573450000000001</v>
      </c>
      <c r="T875" s="28">
        <f t="shared" si="282"/>
        <v>32</v>
      </c>
      <c r="U875" s="29">
        <f t="shared" si="274"/>
        <v>0.2421000000000002</v>
      </c>
      <c r="V875" s="29">
        <f t="shared" si="275"/>
        <v>7.599347102768542</v>
      </c>
      <c r="W875" s="29">
        <f t="shared" si="276"/>
        <v>2.3747959696151693</v>
      </c>
      <c r="X875" s="30">
        <f t="shared" si="277"/>
        <v>0.54793797786532039</v>
      </c>
      <c r="Y875" s="30">
        <f t="shared" si="278"/>
        <v>7.6319002649581691</v>
      </c>
      <c r="Z875" s="30">
        <f t="shared" si="279"/>
        <v>2.3849688327994278</v>
      </c>
      <c r="AA875" s="31">
        <f t="shared" si="280"/>
        <v>1.3987258357192318</v>
      </c>
      <c r="AB875" s="32">
        <f t="shared" si="281"/>
        <v>1.0172863184258585E-2</v>
      </c>
    </row>
    <row r="876" spans="1:28" s="15" customFormat="1" x14ac:dyDescent="0.2">
      <c r="A876" s="1">
        <v>164</v>
      </c>
      <c r="B876" s="21" t="s">
        <v>31</v>
      </c>
      <c r="C876" s="22" t="s">
        <v>34</v>
      </c>
      <c r="D876" s="22" t="s">
        <v>28</v>
      </c>
      <c r="E876" s="23">
        <v>43116</v>
      </c>
      <c r="F876" s="22">
        <v>23.1</v>
      </c>
      <c r="G876" s="22">
        <v>34.799999999999997</v>
      </c>
      <c r="H876" s="22">
        <v>17.513100000000001</v>
      </c>
      <c r="I876" s="24">
        <v>2.0916999999999999</v>
      </c>
      <c r="J876" s="71"/>
      <c r="K876" s="25">
        <f t="shared" si="255"/>
        <v>997.54467794270215</v>
      </c>
      <c r="L876" s="25">
        <f t="shared" si="256"/>
        <v>0.76216752628932682</v>
      </c>
      <c r="M876" s="25">
        <f t="shared" si="257"/>
        <v>-4.2444741059999994E-3</v>
      </c>
      <c r="N876" s="25">
        <f t="shared" si="258"/>
        <v>1023.7818594847341</v>
      </c>
      <c r="O876" s="121">
        <f t="shared" si="259"/>
        <v>1.0237546801486865</v>
      </c>
      <c r="P876" s="26">
        <f t="shared" si="272"/>
        <v>4.7153178898601258</v>
      </c>
      <c r="Q876" s="120">
        <f t="shared" si="260"/>
        <v>4.7151608792085691</v>
      </c>
      <c r="R876" s="4">
        <f t="shared" si="261"/>
        <v>20.083202270629087</v>
      </c>
      <c r="S876" s="27">
        <f t="shared" si="273"/>
        <v>6.2243499999999985</v>
      </c>
      <c r="T876" s="28">
        <f t="shared" si="282"/>
        <v>32</v>
      </c>
      <c r="U876" s="29">
        <f t="shared" si="274"/>
        <v>5.5800000000000072E-2</v>
      </c>
      <c r="V876" s="29">
        <f t="shared" si="275"/>
        <v>2.740802593447619</v>
      </c>
      <c r="W876" s="29">
        <f t="shared" si="276"/>
        <v>0.85650081045238091</v>
      </c>
      <c r="X876" s="30">
        <f t="shared" si="277"/>
        <v>0.12717800033312976</v>
      </c>
      <c r="Y876" s="30">
        <f t="shared" si="278"/>
        <v>2.7718858490655323</v>
      </c>
      <c r="Z876" s="30">
        <f t="shared" si="279"/>
        <v>0.86621432783297891</v>
      </c>
      <c r="AA876" s="31">
        <f t="shared" si="280"/>
        <v>0.67162587101036852</v>
      </c>
      <c r="AB876" s="32">
        <f t="shared" si="281"/>
        <v>9.7135173805980024E-3</v>
      </c>
    </row>
    <row r="877" spans="1:28" s="15" customFormat="1" x14ac:dyDescent="0.2">
      <c r="A877" s="1">
        <v>170</v>
      </c>
      <c r="B877" s="21" t="s">
        <v>31</v>
      </c>
      <c r="C877" s="22" t="s">
        <v>34</v>
      </c>
      <c r="D877" s="22" t="s">
        <v>28</v>
      </c>
      <c r="E877" s="23">
        <v>43116</v>
      </c>
      <c r="F877" s="22">
        <v>23.1</v>
      </c>
      <c r="G877" s="22">
        <v>34.799999999999997</v>
      </c>
      <c r="H877" s="22">
        <v>17.513100000000001</v>
      </c>
      <c r="I877" s="24">
        <v>4.617</v>
      </c>
      <c r="J877" s="71"/>
      <c r="K877" s="25">
        <f t="shared" si="255"/>
        <v>997.54467794270215</v>
      </c>
      <c r="L877" s="25">
        <f t="shared" si="256"/>
        <v>0.76216752628932682</v>
      </c>
      <c r="M877" s="25">
        <f t="shared" si="257"/>
        <v>-4.2444741059999994E-3</v>
      </c>
      <c r="N877" s="25">
        <f t="shared" si="258"/>
        <v>1023.7818594847341</v>
      </c>
      <c r="O877" s="121">
        <f t="shared" si="259"/>
        <v>1.0237546801486865</v>
      </c>
      <c r="P877" s="26">
        <f t="shared" si="272"/>
        <v>10.408099965331646</v>
      </c>
      <c r="Q877" s="120">
        <f t="shared" si="260"/>
        <v>10.407753396426813</v>
      </c>
      <c r="R877" s="4">
        <f t="shared" si="261"/>
        <v>20.083202270629087</v>
      </c>
      <c r="S877" s="27">
        <f t="shared" si="273"/>
        <v>20.113499999999998</v>
      </c>
      <c r="T877" s="28">
        <f t="shared" si="282"/>
        <v>32</v>
      </c>
      <c r="U877" s="29">
        <f t="shared" si="274"/>
        <v>0.19029999999999969</v>
      </c>
      <c r="V877" s="29">
        <f t="shared" si="275"/>
        <v>4.2989134117965904</v>
      </c>
      <c r="W877" s="29">
        <f t="shared" si="276"/>
        <v>1.3434104411864345</v>
      </c>
      <c r="X877" s="30">
        <f t="shared" si="277"/>
        <v>0.43201133181862694</v>
      </c>
      <c r="Y877" s="30">
        <f t="shared" si="278"/>
        <v>4.3304680590683242</v>
      </c>
      <c r="Z877" s="30">
        <f t="shared" si="279"/>
        <v>1.3532712684588515</v>
      </c>
      <c r="AA877" s="31">
        <f t="shared" si="280"/>
        <v>0.70805372252533016</v>
      </c>
      <c r="AB877" s="32">
        <f t="shared" si="281"/>
        <v>9.8608272724169943E-3</v>
      </c>
    </row>
    <row r="878" spans="1:28" s="15" customFormat="1" x14ac:dyDescent="0.2">
      <c r="A878" s="1">
        <v>262</v>
      </c>
      <c r="B878" s="21" t="s">
        <v>31</v>
      </c>
      <c r="C878" s="22" t="s">
        <v>34</v>
      </c>
      <c r="D878" s="22" t="s">
        <v>28</v>
      </c>
      <c r="E878" s="23">
        <v>43116</v>
      </c>
      <c r="F878" s="22">
        <v>23.1</v>
      </c>
      <c r="G878" s="22">
        <v>34.799999999999997</v>
      </c>
      <c r="H878" s="22">
        <v>17.513100000000001</v>
      </c>
      <c r="I878" s="24">
        <v>4.6654999999999998</v>
      </c>
      <c r="J878" s="71"/>
      <c r="K878" s="25">
        <f t="shared" si="255"/>
        <v>997.54467794270215</v>
      </c>
      <c r="L878" s="25">
        <f t="shared" si="256"/>
        <v>0.76216752628932682</v>
      </c>
      <c r="M878" s="25">
        <f t="shared" si="257"/>
        <v>-4.2444741059999994E-3</v>
      </c>
      <c r="N878" s="25">
        <f t="shared" si="258"/>
        <v>1023.7818594847341</v>
      </c>
      <c r="O878" s="121">
        <f t="shared" si="259"/>
        <v>1.0237546801486865</v>
      </c>
      <c r="P878" s="26">
        <f t="shared" si="272"/>
        <v>10.51743348240303</v>
      </c>
      <c r="Q878" s="120">
        <f t="shared" si="260"/>
        <v>10.517083272910829</v>
      </c>
      <c r="R878" s="4">
        <f t="shared" si="261"/>
        <v>20.083202270629087</v>
      </c>
      <c r="S878" s="27">
        <f t="shared" si="273"/>
        <v>20.380249999999997</v>
      </c>
      <c r="T878" s="28">
        <f t="shared" si="282"/>
        <v>32</v>
      </c>
      <c r="U878" s="29">
        <f t="shared" si="274"/>
        <v>0.1545999999999994</v>
      </c>
      <c r="V878" s="29">
        <f t="shared" si="275"/>
        <v>3.4272539847923786</v>
      </c>
      <c r="W878" s="29">
        <f t="shared" si="276"/>
        <v>1.0710168702476182</v>
      </c>
      <c r="X878" s="30">
        <f t="shared" si="277"/>
        <v>0.35159025451004489</v>
      </c>
      <c r="Y878" s="30">
        <f t="shared" si="278"/>
        <v>3.4585449197696994</v>
      </c>
      <c r="Z878" s="30">
        <f t="shared" si="279"/>
        <v>1.0807952874280311</v>
      </c>
      <c r="AA878" s="31">
        <f t="shared" si="280"/>
        <v>0.56258185266418514</v>
      </c>
      <c r="AB878" s="32">
        <f t="shared" si="281"/>
        <v>9.7784171804129461E-3</v>
      </c>
    </row>
    <row r="879" spans="1:28" s="15" customFormat="1" x14ac:dyDescent="0.2">
      <c r="A879" s="1">
        <v>268</v>
      </c>
      <c r="B879" s="21" t="s">
        <v>31</v>
      </c>
      <c r="C879" s="22" t="s">
        <v>34</v>
      </c>
      <c r="D879" s="22" t="s">
        <v>28</v>
      </c>
      <c r="E879" s="23">
        <v>43116</v>
      </c>
      <c r="F879" s="22">
        <v>23.1</v>
      </c>
      <c r="G879" s="22">
        <v>34.799999999999997</v>
      </c>
      <c r="H879" s="22">
        <v>17.513100000000001</v>
      </c>
      <c r="I879" s="24">
        <v>10.1036</v>
      </c>
      <c r="J879" s="71"/>
      <c r="K879" s="25">
        <f t="shared" si="255"/>
        <v>997.54467794270215</v>
      </c>
      <c r="L879" s="25">
        <f t="shared" si="256"/>
        <v>0.76216752628932682</v>
      </c>
      <c r="M879" s="25">
        <f t="shared" si="257"/>
        <v>-4.2444741059999994E-3</v>
      </c>
      <c r="N879" s="25">
        <f t="shared" si="258"/>
        <v>1023.7818594847341</v>
      </c>
      <c r="O879" s="121">
        <f t="shared" si="259"/>
        <v>1.0237546801486865</v>
      </c>
      <c r="P879" s="26">
        <f t="shared" si="272"/>
        <v>22.77653862025662</v>
      </c>
      <c r="Q879" s="120">
        <f t="shared" si="260"/>
        <v>22.77578020709074</v>
      </c>
      <c r="R879" s="4">
        <f t="shared" si="261"/>
        <v>20.083202270629087</v>
      </c>
      <c r="S879" s="27">
        <f t="shared" si="273"/>
        <v>50.2898</v>
      </c>
      <c r="T879" s="28">
        <f t="shared" si="282"/>
        <v>32</v>
      </c>
      <c r="U879" s="29">
        <f t="shared" si="274"/>
        <v>0.392100000000001</v>
      </c>
      <c r="V879" s="29">
        <f t="shared" si="275"/>
        <v>4.0374813365597593</v>
      </c>
      <c r="W879" s="29">
        <f t="shared" si="276"/>
        <v>1.2617129176749249</v>
      </c>
      <c r="X879" s="30">
        <f t="shared" si="277"/>
        <v>0.89053216751266362</v>
      </c>
      <c r="Y879" s="30">
        <f t="shared" si="278"/>
        <v>4.068956890036068</v>
      </c>
      <c r="Z879" s="30">
        <f t="shared" si="279"/>
        <v>1.2715490281362711</v>
      </c>
      <c r="AA879" s="31">
        <f t="shared" si="280"/>
        <v>0.57816852663742302</v>
      </c>
      <c r="AB879" s="32">
        <f t="shared" si="281"/>
        <v>9.836110461346248E-3</v>
      </c>
    </row>
    <row r="880" spans="1:28" s="15" customFormat="1" x14ac:dyDescent="0.2">
      <c r="A880" s="1">
        <v>274</v>
      </c>
      <c r="B880" s="21" t="s">
        <v>31</v>
      </c>
      <c r="C880" s="22" t="s">
        <v>34</v>
      </c>
      <c r="D880" s="22" t="s">
        <v>28</v>
      </c>
      <c r="E880" s="23">
        <v>43116</v>
      </c>
      <c r="F880" s="22">
        <v>23.1</v>
      </c>
      <c r="G880" s="22">
        <v>34.799999999999997</v>
      </c>
      <c r="H880" s="22">
        <v>17.513100000000001</v>
      </c>
      <c r="I880" s="24">
        <v>2.2422</v>
      </c>
      <c r="J880" s="71"/>
      <c r="K880" s="25">
        <f t="shared" si="255"/>
        <v>997.54467794270215</v>
      </c>
      <c r="L880" s="25">
        <f t="shared" si="256"/>
        <v>0.76216752628932682</v>
      </c>
      <c r="M880" s="25">
        <f t="shared" si="257"/>
        <v>-4.2444741059999994E-3</v>
      </c>
      <c r="N880" s="25">
        <f t="shared" si="258"/>
        <v>1023.7818594847341</v>
      </c>
      <c r="O880" s="121">
        <f t="shared" si="259"/>
        <v>1.0237546801486865</v>
      </c>
      <c r="P880" s="26">
        <f t="shared" si="272"/>
        <v>5.0545899376795784</v>
      </c>
      <c r="Q880" s="120">
        <f t="shared" si="260"/>
        <v>5.0544216299476288</v>
      </c>
      <c r="R880" s="4">
        <f t="shared" si="261"/>
        <v>20.083202270629087</v>
      </c>
      <c r="S880" s="27">
        <f t="shared" si="273"/>
        <v>7.0521000000000003</v>
      </c>
      <c r="T880" s="28">
        <f t="shared" si="282"/>
        <v>32</v>
      </c>
      <c r="U880" s="29">
        <f t="shared" si="274"/>
        <v>0.11759999999999993</v>
      </c>
      <c r="V880" s="29">
        <f t="shared" si="275"/>
        <v>5.5351595594464804</v>
      </c>
      <c r="W880" s="29">
        <f t="shared" si="276"/>
        <v>1.7297373623270251</v>
      </c>
      <c r="X880" s="30">
        <f t="shared" si="277"/>
        <v>0.26655417497558709</v>
      </c>
      <c r="Y880" s="30">
        <f t="shared" si="278"/>
        <v>5.567088221267869</v>
      </c>
      <c r="Z880" s="30">
        <f t="shared" si="279"/>
        <v>1.7397150691462093</v>
      </c>
      <c r="AA880" s="31">
        <f t="shared" si="280"/>
        <v>1.3004571164484251</v>
      </c>
      <c r="AB880" s="32">
        <f t="shared" si="281"/>
        <v>9.9777068191841956E-3</v>
      </c>
    </row>
    <row r="881" spans="1:28" s="15" customFormat="1" x14ac:dyDescent="0.2">
      <c r="A881" s="1">
        <v>106</v>
      </c>
      <c r="B881" s="21" t="s">
        <v>32</v>
      </c>
      <c r="C881" s="22" t="s">
        <v>34</v>
      </c>
      <c r="D881" s="22" t="s">
        <v>28</v>
      </c>
      <c r="E881" s="23">
        <v>43116</v>
      </c>
      <c r="F881" s="22">
        <v>23.1</v>
      </c>
      <c r="G881" s="22">
        <v>34.799999999999997</v>
      </c>
      <c r="H881" s="22">
        <v>17.513100000000001</v>
      </c>
      <c r="I881" s="24">
        <v>3.1993</v>
      </c>
      <c r="J881" s="71"/>
      <c r="K881" s="25">
        <f t="shared" si="255"/>
        <v>997.54467794270215</v>
      </c>
      <c r="L881" s="25">
        <f t="shared" si="256"/>
        <v>0.76216752628932682</v>
      </c>
      <c r="M881" s="25">
        <f t="shared" si="257"/>
        <v>-4.2444741059999994E-3</v>
      </c>
      <c r="N881" s="25">
        <f t="shared" si="258"/>
        <v>1023.7818594847341</v>
      </c>
      <c r="O881" s="121">
        <f t="shared" si="259"/>
        <v>1.0237546801486865</v>
      </c>
      <c r="P881" s="26">
        <f t="shared" si="272"/>
        <v>7.2121798178656125</v>
      </c>
      <c r="Q881" s="120">
        <f t="shared" si="260"/>
        <v>7.211939666707452</v>
      </c>
      <c r="R881" s="4">
        <f t="shared" si="261"/>
        <v>20.083202270629087</v>
      </c>
      <c r="S881" s="27">
        <f t="shared" si="273"/>
        <v>12.31615</v>
      </c>
      <c r="T881" s="28">
        <f t="shared" si="282"/>
        <v>32</v>
      </c>
      <c r="U881" s="29">
        <f t="shared" si="274"/>
        <v>7.4199999999999822E-2</v>
      </c>
      <c r="V881" s="29">
        <f t="shared" si="275"/>
        <v>2.3743240216313017</v>
      </c>
      <c r="W881" s="29">
        <f t="shared" si="276"/>
        <v>0.74197625675978185</v>
      </c>
      <c r="X881" s="30">
        <f t="shared" si="277"/>
        <v>0.17102441078456998</v>
      </c>
      <c r="Y881" s="30">
        <f t="shared" si="278"/>
        <v>2.4289253808057802</v>
      </c>
      <c r="Z881" s="30">
        <f t="shared" si="279"/>
        <v>0.75903918150180616</v>
      </c>
      <c r="AA881" s="31">
        <f t="shared" si="280"/>
        <v>0.44881511557457449</v>
      </c>
      <c r="AB881" s="32">
        <f t="shared" si="281"/>
        <v>1.706292474202431E-2</v>
      </c>
    </row>
    <row r="882" spans="1:28" s="15" customFormat="1" x14ac:dyDescent="0.2">
      <c r="A882" s="1">
        <v>206</v>
      </c>
      <c r="B882" s="21" t="s">
        <v>32</v>
      </c>
      <c r="C882" s="22" t="s">
        <v>34</v>
      </c>
      <c r="D882" s="22" t="s">
        <v>28</v>
      </c>
      <c r="E882" s="23">
        <v>43116</v>
      </c>
      <c r="F882" s="22">
        <v>22.6</v>
      </c>
      <c r="G882" s="22">
        <v>34.799999999999997</v>
      </c>
      <c r="H882" s="22">
        <v>17.5106</v>
      </c>
      <c r="I882" s="24">
        <v>2.3814000000000002</v>
      </c>
      <c r="J882" s="71"/>
      <c r="K882" s="25">
        <f t="shared" si="255"/>
        <v>997.6623758889441</v>
      </c>
      <c r="L882" s="25">
        <f t="shared" si="256"/>
        <v>0.76298367266434808</v>
      </c>
      <c r="M882" s="25">
        <f t="shared" si="257"/>
        <v>-4.257801496E-3</v>
      </c>
      <c r="N882" s="25">
        <f t="shared" si="258"/>
        <v>1023.9252233381852</v>
      </c>
      <c r="O882" s="121">
        <f t="shared" si="259"/>
        <v>1.0238980073178678</v>
      </c>
      <c r="P882" s="26">
        <f t="shared" si="272"/>
        <v>5.3693314942581889</v>
      </c>
      <c r="Q882" s="120">
        <f t="shared" si="260"/>
        <v>5.3691524335080034</v>
      </c>
      <c r="R882" s="4">
        <f t="shared" si="261"/>
        <v>20.080748054571924</v>
      </c>
      <c r="S882" s="27">
        <f t="shared" si="273"/>
        <v>7.8177000000000012</v>
      </c>
      <c r="T882" s="28">
        <f t="shared" si="282"/>
        <v>32</v>
      </c>
      <c r="U882" s="29">
        <f t="shared" si="274"/>
        <v>1.7700000000000049E-2</v>
      </c>
      <c r="V882" s="29">
        <f t="shared" si="275"/>
        <v>0.74882599314634046</v>
      </c>
      <c r="W882" s="29">
        <f t="shared" si="276"/>
        <v>0.23400812285823139</v>
      </c>
      <c r="X882" s="30">
        <f t="shared" si="277"/>
        <v>4.3684623528465139E-2</v>
      </c>
      <c r="Y882" s="30">
        <f t="shared" si="278"/>
        <v>0.82026887228592082</v>
      </c>
      <c r="Z882" s="30">
        <f t="shared" si="279"/>
        <v>0.25633402258935029</v>
      </c>
      <c r="AA882" s="31">
        <f t="shared" si="280"/>
        <v>0.17682417057057459</v>
      </c>
      <c r="AB882" s="32">
        <f t="shared" si="281"/>
        <v>2.2325899731118898E-2</v>
      </c>
    </row>
    <row r="883" spans="1:28" s="15" customFormat="1" x14ac:dyDescent="0.2">
      <c r="A883" s="1">
        <v>144</v>
      </c>
      <c r="B883" s="21" t="s">
        <v>33</v>
      </c>
      <c r="C883" s="22" t="s">
        <v>34</v>
      </c>
      <c r="D883" s="22" t="s">
        <v>28</v>
      </c>
      <c r="E883" s="23">
        <v>43116</v>
      </c>
      <c r="F883" s="22">
        <v>22.6</v>
      </c>
      <c r="G883" s="22">
        <v>34.799999999999997</v>
      </c>
      <c r="H883" s="22">
        <v>17.5106</v>
      </c>
      <c r="I883" s="24">
        <v>4.8493000000000004</v>
      </c>
      <c r="J883" s="71"/>
      <c r="K883" s="25">
        <f t="shared" si="255"/>
        <v>997.6623758889441</v>
      </c>
      <c r="L883" s="25">
        <f t="shared" si="256"/>
        <v>0.76298367266434808</v>
      </c>
      <c r="M883" s="25">
        <f t="shared" si="257"/>
        <v>-4.257801496E-3</v>
      </c>
      <c r="N883" s="25">
        <f t="shared" si="258"/>
        <v>1023.9252233381852</v>
      </c>
      <c r="O883" s="121">
        <f t="shared" si="259"/>
        <v>1.0238980073178678</v>
      </c>
      <c r="P883" s="26">
        <f t="shared" si="272"/>
        <v>10.933694135847078</v>
      </c>
      <c r="Q883" s="120">
        <f t="shared" si="260"/>
        <v>10.933329510292417</v>
      </c>
      <c r="R883" s="4">
        <f t="shared" si="261"/>
        <v>20.080748054571924</v>
      </c>
      <c r="S883" s="27">
        <f t="shared" si="273"/>
        <v>21.39115</v>
      </c>
      <c r="T883" s="28">
        <f t="shared" si="282"/>
        <v>32</v>
      </c>
      <c r="U883" s="29">
        <f t="shared" si="274"/>
        <v>4.890000000000061E-2</v>
      </c>
      <c r="V883" s="29">
        <f t="shared" si="275"/>
        <v>1.0186651112407428</v>
      </c>
      <c r="W883" s="29">
        <f t="shared" si="276"/>
        <v>0.31833284726273209</v>
      </c>
      <c r="X883" s="30">
        <f t="shared" si="277"/>
        <v>0.11579971533988243</v>
      </c>
      <c r="Y883" s="30">
        <f t="shared" si="278"/>
        <v>1.0704459744066643</v>
      </c>
      <c r="Z883" s="30">
        <f t="shared" si="279"/>
        <v>0.33451436700208259</v>
      </c>
      <c r="AA883" s="31">
        <f t="shared" si="280"/>
        <v>0.17132406209444687</v>
      </c>
      <c r="AB883" s="32">
        <f t="shared" si="281"/>
        <v>1.6181519739350503E-2</v>
      </c>
    </row>
    <row r="884" spans="1:28" s="15" customFormat="1" x14ac:dyDescent="0.2">
      <c r="A884" s="1">
        <v>178</v>
      </c>
      <c r="B884" s="21" t="s">
        <v>26</v>
      </c>
      <c r="C884" s="22" t="s">
        <v>36</v>
      </c>
      <c r="D884" s="22" t="s">
        <v>28</v>
      </c>
      <c r="E884" s="23">
        <v>43116</v>
      </c>
      <c r="F884" s="22">
        <v>23</v>
      </c>
      <c r="G884" s="22">
        <v>34.9</v>
      </c>
      <c r="H884" s="22">
        <v>17.513500000000001</v>
      </c>
      <c r="I884" s="24">
        <v>6.1261999999999999</v>
      </c>
      <c r="J884" s="71"/>
      <c r="K884" s="25">
        <f t="shared" si="255"/>
        <v>997.56841578658123</v>
      </c>
      <c r="L884" s="25">
        <f t="shared" si="256"/>
        <v>0.76232928867750005</v>
      </c>
      <c r="M884" s="25">
        <f t="shared" si="257"/>
        <v>-4.2470733999999998E-3</v>
      </c>
      <c r="N884" s="25">
        <f t="shared" si="258"/>
        <v>1023.8865326454627</v>
      </c>
      <c r="O884" s="121">
        <f t="shared" si="259"/>
        <v>1.0238593457291407</v>
      </c>
      <c r="P884" s="26">
        <f t="shared" si="272"/>
        <v>13.812059782004685</v>
      </c>
      <c r="Q884" s="120">
        <f t="shared" si="260"/>
        <v>13.811599680781249</v>
      </c>
      <c r="R884" s="4">
        <f t="shared" si="261"/>
        <v>20.083962317363422</v>
      </c>
      <c r="S884" s="27">
        <f t="shared" si="273"/>
        <v>28.414099999999998</v>
      </c>
      <c r="T884" s="28">
        <f t="shared" si="282"/>
        <v>32</v>
      </c>
      <c r="U884" s="29">
        <f t="shared" si="274"/>
        <v>0.52890000000000015</v>
      </c>
      <c r="V884" s="29">
        <f t="shared" si="275"/>
        <v>9.4491987208118235</v>
      </c>
      <c r="W884" s="29">
        <f t="shared" si="276"/>
        <v>2.9528746002536947</v>
      </c>
      <c r="X884" s="30">
        <f t="shared" si="277"/>
        <v>1.1983191687422625</v>
      </c>
      <c r="Y884" s="30">
        <f t="shared" si="278"/>
        <v>9.5001094876036856</v>
      </c>
      <c r="Z884" s="30">
        <f t="shared" si="279"/>
        <v>2.9687842148761514</v>
      </c>
      <c r="AA884" s="31">
        <f t="shared" si="280"/>
        <v>1.4682318678069217</v>
      </c>
      <c r="AB884" s="32">
        <f t="shared" si="281"/>
        <v>1.5909614622456658E-2</v>
      </c>
    </row>
    <row r="885" spans="1:28" s="15" customFormat="1" x14ac:dyDescent="0.2">
      <c r="A885" s="1">
        <v>184</v>
      </c>
      <c r="B885" s="21" t="s">
        <v>26</v>
      </c>
      <c r="C885" s="22" t="s">
        <v>36</v>
      </c>
      <c r="D885" s="22" t="s">
        <v>28</v>
      </c>
      <c r="E885" s="23">
        <v>43116</v>
      </c>
      <c r="F885" s="22">
        <v>23</v>
      </c>
      <c r="G885" s="22">
        <v>34.9</v>
      </c>
      <c r="H885" s="22">
        <v>17.513500000000001</v>
      </c>
      <c r="I885" s="24">
        <v>3.0876999999999999</v>
      </c>
      <c r="J885" s="71"/>
      <c r="K885" s="25">
        <f t="shared" si="255"/>
        <v>997.56841578658123</v>
      </c>
      <c r="L885" s="25">
        <f t="shared" si="256"/>
        <v>0.76232928867750005</v>
      </c>
      <c r="M885" s="25">
        <f t="shared" si="257"/>
        <v>-4.2470733999999998E-3</v>
      </c>
      <c r="N885" s="25">
        <f t="shared" si="258"/>
        <v>1023.8865326454627</v>
      </c>
      <c r="O885" s="121">
        <f t="shared" si="259"/>
        <v>1.0238593457291407</v>
      </c>
      <c r="P885" s="26">
        <f t="shared" si="272"/>
        <v>6.961492766951106</v>
      </c>
      <c r="Q885" s="120">
        <f t="shared" si="260"/>
        <v>6.9612608687846071</v>
      </c>
      <c r="R885" s="4">
        <f t="shared" si="261"/>
        <v>20.083962317363422</v>
      </c>
      <c r="S885" s="27">
        <f t="shared" si="273"/>
        <v>11.702349999999999</v>
      </c>
      <c r="T885" s="28">
        <f t="shared" si="282"/>
        <v>32</v>
      </c>
      <c r="U885" s="29">
        <f t="shared" si="274"/>
        <v>0.17539999999999978</v>
      </c>
      <c r="V885" s="29">
        <f t="shared" si="275"/>
        <v>6.0227311746729306</v>
      </c>
      <c r="W885" s="29">
        <f t="shared" si="276"/>
        <v>1.8821034920852908</v>
      </c>
      <c r="X885" s="30">
        <f t="shared" si="277"/>
        <v>0.39850761553807512</v>
      </c>
      <c r="Y885" s="30">
        <f t="shared" si="278"/>
        <v>6.0720481053088351</v>
      </c>
      <c r="Z885" s="30">
        <f t="shared" si="279"/>
        <v>1.8975150329090109</v>
      </c>
      <c r="AA885" s="31">
        <f t="shared" si="280"/>
        <v>1.1597847746541234</v>
      </c>
      <c r="AB885" s="32">
        <f t="shared" si="281"/>
        <v>1.5411540823720093E-2</v>
      </c>
    </row>
    <row r="886" spans="1:28" s="15" customFormat="1" x14ac:dyDescent="0.2">
      <c r="A886" s="1">
        <v>276</v>
      </c>
      <c r="B886" s="21" t="s">
        <v>26</v>
      </c>
      <c r="C886" s="22" t="s">
        <v>36</v>
      </c>
      <c r="D886" s="22" t="s">
        <v>28</v>
      </c>
      <c r="E886" s="23">
        <v>43116</v>
      </c>
      <c r="F886" s="22">
        <v>23</v>
      </c>
      <c r="G886" s="22">
        <v>34.9</v>
      </c>
      <c r="H886" s="22">
        <v>17.513500000000001</v>
      </c>
      <c r="I886" s="24">
        <v>4.8794000000000004</v>
      </c>
      <c r="J886" s="71"/>
      <c r="K886" s="25">
        <f t="shared" si="255"/>
        <v>997.56841578658123</v>
      </c>
      <c r="L886" s="25">
        <f t="shared" si="256"/>
        <v>0.76232928867750005</v>
      </c>
      <c r="M886" s="25">
        <f t="shared" si="257"/>
        <v>-4.2470733999999998E-3</v>
      </c>
      <c r="N886" s="25">
        <f t="shared" si="258"/>
        <v>1023.8865326454627</v>
      </c>
      <c r="O886" s="121">
        <f t="shared" si="259"/>
        <v>1.0238593457291407</v>
      </c>
      <c r="P886" s="26">
        <f t="shared" si="272"/>
        <v>11.00103889855272</v>
      </c>
      <c r="Q886" s="120">
        <f t="shared" si="260"/>
        <v>11.000672436813037</v>
      </c>
      <c r="R886" s="4">
        <f t="shared" si="261"/>
        <v>20.083962317363422</v>
      </c>
      <c r="S886" s="27">
        <f t="shared" si="273"/>
        <v>21.556699999999999</v>
      </c>
      <c r="T886" s="28">
        <f t="shared" si="282"/>
        <v>32</v>
      </c>
      <c r="U886" s="29">
        <f t="shared" si="274"/>
        <v>0.36000000000000032</v>
      </c>
      <c r="V886" s="29">
        <f t="shared" si="275"/>
        <v>7.965659158295356</v>
      </c>
      <c r="W886" s="29">
        <f t="shared" si="276"/>
        <v>2.4892684869672985</v>
      </c>
      <c r="X886" s="30">
        <f t="shared" si="277"/>
        <v>0.81638927684614693</v>
      </c>
      <c r="Y886" s="30">
        <f t="shared" si="278"/>
        <v>8.0158798502618502</v>
      </c>
      <c r="Z886" s="30">
        <f t="shared" si="279"/>
        <v>2.504962453206828</v>
      </c>
      <c r="AA886" s="31">
        <f t="shared" si="280"/>
        <v>1.3031902670747415</v>
      </c>
      <c r="AB886" s="32">
        <f t="shared" si="281"/>
        <v>1.5693966239529455E-2</v>
      </c>
    </row>
    <row r="887" spans="1:28" s="15" customFormat="1" x14ac:dyDescent="0.2">
      <c r="A887" s="1">
        <v>283</v>
      </c>
      <c r="B887" s="21" t="s">
        <v>26</v>
      </c>
      <c r="C887" s="22" t="s">
        <v>36</v>
      </c>
      <c r="D887" s="22" t="s">
        <v>28</v>
      </c>
      <c r="E887" s="23">
        <v>43116</v>
      </c>
      <c r="F887" s="22">
        <v>23</v>
      </c>
      <c r="G887" s="22">
        <v>34.9</v>
      </c>
      <c r="H887" s="22">
        <v>17.513500000000001</v>
      </c>
      <c r="I887" s="24">
        <v>5.5247999999999999</v>
      </c>
      <c r="J887" s="71"/>
      <c r="K887" s="25">
        <f t="shared" si="255"/>
        <v>997.56841578658123</v>
      </c>
      <c r="L887" s="25">
        <f t="shared" si="256"/>
        <v>0.76232928867750005</v>
      </c>
      <c r="M887" s="25">
        <f t="shared" si="257"/>
        <v>-4.2470733999999998E-3</v>
      </c>
      <c r="N887" s="25">
        <f t="shared" si="258"/>
        <v>1023.8865326454627</v>
      </c>
      <c r="O887" s="121">
        <f t="shared" si="259"/>
        <v>1.0238593457291407</v>
      </c>
      <c r="P887" s="26">
        <f t="shared" si="272"/>
        <v>12.456150286249141</v>
      </c>
      <c r="Q887" s="120">
        <f t="shared" si="260"/>
        <v>12.455735352482819</v>
      </c>
      <c r="R887" s="4">
        <f t="shared" si="261"/>
        <v>20.083962317363422</v>
      </c>
      <c r="S887" s="27">
        <f t="shared" si="273"/>
        <v>25.106399999999997</v>
      </c>
      <c r="T887" s="28">
        <f t="shared" si="282"/>
        <v>32</v>
      </c>
      <c r="U887" s="29">
        <f t="shared" si="274"/>
        <v>0.5022000000000002</v>
      </c>
      <c r="V887" s="29">
        <f t="shared" si="275"/>
        <v>9.9988053995938415</v>
      </c>
      <c r="W887" s="29">
        <f t="shared" si="276"/>
        <v>3.1246266873730755</v>
      </c>
      <c r="X887" s="30">
        <f t="shared" si="277"/>
        <v>1.1375192312455074</v>
      </c>
      <c r="Y887" s="30">
        <f t="shared" si="278"/>
        <v>10.049971818302565</v>
      </c>
      <c r="Z887" s="30">
        <f t="shared" si="279"/>
        <v>3.1406161932195515</v>
      </c>
      <c r="AA887" s="31">
        <f t="shared" si="280"/>
        <v>1.5908968272186692</v>
      </c>
      <c r="AB887" s="32">
        <f t="shared" si="281"/>
        <v>1.5989505846476071E-2</v>
      </c>
    </row>
    <row r="888" spans="1:28" s="15" customFormat="1" x14ac:dyDescent="0.2">
      <c r="A888" s="1">
        <v>289</v>
      </c>
      <c r="B888" s="21" t="s">
        <v>26</v>
      </c>
      <c r="C888" s="22" t="s">
        <v>36</v>
      </c>
      <c r="D888" s="22" t="s">
        <v>28</v>
      </c>
      <c r="E888" s="23">
        <v>43116</v>
      </c>
      <c r="F888" s="22">
        <v>23</v>
      </c>
      <c r="G888" s="22">
        <v>34.9</v>
      </c>
      <c r="H888" s="22">
        <v>17.513500000000001</v>
      </c>
      <c r="I888" s="24">
        <v>5.3198999999999996</v>
      </c>
      <c r="J888" s="71"/>
      <c r="K888" s="25">
        <f t="shared" si="255"/>
        <v>997.56841578658123</v>
      </c>
      <c r="L888" s="25">
        <f t="shared" si="256"/>
        <v>0.76232928867750005</v>
      </c>
      <c r="M888" s="25">
        <f t="shared" si="257"/>
        <v>-4.2470733999999998E-3</v>
      </c>
      <c r="N888" s="25">
        <f t="shared" si="258"/>
        <v>1023.8865326454627</v>
      </c>
      <c r="O888" s="121">
        <f t="shared" si="259"/>
        <v>1.0238593457291407</v>
      </c>
      <c r="P888" s="26">
        <f t="shared" si="272"/>
        <v>11.994185112188097</v>
      </c>
      <c r="Q888" s="120">
        <f t="shared" si="260"/>
        <v>11.993785567201227</v>
      </c>
      <c r="R888" s="4">
        <f t="shared" si="261"/>
        <v>20.083962317363422</v>
      </c>
      <c r="S888" s="27">
        <f t="shared" si="273"/>
        <v>23.979449999999996</v>
      </c>
      <c r="T888" s="28">
        <f t="shared" si="282"/>
        <v>32</v>
      </c>
      <c r="U888" s="29">
        <f t="shared" si="274"/>
        <v>0.43119999999999958</v>
      </c>
      <c r="V888" s="29">
        <f t="shared" si="275"/>
        <v>8.8203407858939915</v>
      </c>
      <c r="W888" s="29">
        <f t="shared" si="276"/>
        <v>2.7563564955918722</v>
      </c>
      <c r="X888" s="30">
        <f t="shared" si="277"/>
        <v>0.97730309120369263</v>
      </c>
      <c r="Y888" s="30">
        <f t="shared" si="278"/>
        <v>8.8709590367054378</v>
      </c>
      <c r="Z888" s="30">
        <f t="shared" si="279"/>
        <v>2.7721746989704492</v>
      </c>
      <c r="AA888" s="31">
        <f t="shared" si="280"/>
        <v>1.4134086269626731</v>
      </c>
      <c r="AB888" s="32">
        <f t="shared" si="281"/>
        <v>1.5818203378576978E-2</v>
      </c>
    </row>
    <row r="889" spans="1:28" s="15" customFormat="1" x14ac:dyDescent="0.2">
      <c r="A889" s="1">
        <v>118</v>
      </c>
      <c r="B889" s="21" t="s">
        <v>29</v>
      </c>
      <c r="C889" s="22" t="s">
        <v>36</v>
      </c>
      <c r="D889" s="22" t="s">
        <v>28</v>
      </c>
      <c r="E889" s="23">
        <v>43116</v>
      </c>
      <c r="F889" s="22">
        <v>23</v>
      </c>
      <c r="G889" s="22">
        <v>34.9</v>
      </c>
      <c r="H889" s="22">
        <v>17.513500000000001</v>
      </c>
      <c r="I889" s="24">
        <v>5.6007999999999996</v>
      </c>
      <c r="J889" s="71"/>
      <c r="K889" s="25">
        <f t="shared" si="255"/>
        <v>997.56841578658123</v>
      </c>
      <c r="L889" s="25">
        <f t="shared" si="256"/>
        <v>0.76232928867750005</v>
      </c>
      <c r="M889" s="25">
        <f t="shared" si="257"/>
        <v>-4.2470733999999998E-3</v>
      </c>
      <c r="N889" s="25">
        <f t="shared" si="258"/>
        <v>1023.8865326454627</v>
      </c>
      <c r="O889" s="121">
        <f t="shared" si="259"/>
        <v>1.0238593457291407</v>
      </c>
      <c r="P889" s="26">
        <f t="shared" si="272"/>
        <v>12.627499008692475</v>
      </c>
      <c r="Q889" s="120">
        <f t="shared" si="260"/>
        <v>12.627078367033334</v>
      </c>
      <c r="R889" s="4">
        <f t="shared" si="261"/>
        <v>20.083962317363422</v>
      </c>
      <c r="S889" s="27">
        <f t="shared" si="273"/>
        <v>25.524399999999996</v>
      </c>
      <c r="T889" s="28">
        <f t="shared" si="282"/>
        <v>32</v>
      </c>
      <c r="U889" s="29">
        <f t="shared" si="274"/>
        <v>0.46819999999999951</v>
      </c>
      <c r="V889" s="29">
        <f t="shared" si="275"/>
        <v>9.1220823754042684</v>
      </c>
      <c r="W889" s="29">
        <f t="shared" si="276"/>
        <v>2.8506507423138339</v>
      </c>
      <c r="X889" s="30">
        <f t="shared" si="277"/>
        <v>1.0609785306708019</v>
      </c>
      <c r="Y889" s="30">
        <f t="shared" si="278"/>
        <v>9.172840982617366</v>
      </c>
      <c r="Z889" s="30">
        <f t="shared" si="279"/>
        <v>2.8665128070679269</v>
      </c>
      <c r="AA889" s="31">
        <f t="shared" si="280"/>
        <v>1.4447316076508896</v>
      </c>
      <c r="AB889" s="32">
        <f t="shared" si="281"/>
        <v>1.5862064754093019E-2</v>
      </c>
    </row>
    <row r="890" spans="1:28" s="15" customFormat="1" x14ac:dyDescent="0.2">
      <c r="A890" s="1">
        <v>124</v>
      </c>
      <c r="B890" s="21" t="s">
        <v>29</v>
      </c>
      <c r="C890" s="22" t="s">
        <v>36</v>
      </c>
      <c r="D890" s="22" t="s">
        <v>28</v>
      </c>
      <c r="E890" s="23">
        <v>43116</v>
      </c>
      <c r="F890" s="22">
        <v>23</v>
      </c>
      <c r="G890" s="22">
        <v>34.9</v>
      </c>
      <c r="H890" s="22">
        <v>17.513500000000001</v>
      </c>
      <c r="I890" s="24">
        <v>4.3300999999999998</v>
      </c>
      <c r="J890" s="71"/>
      <c r="K890" s="25">
        <f t="shared" si="255"/>
        <v>997.56841578658123</v>
      </c>
      <c r="L890" s="25">
        <f t="shared" si="256"/>
        <v>0.76232928867750005</v>
      </c>
      <c r="M890" s="25">
        <f t="shared" si="257"/>
        <v>-4.2470733999999998E-3</v>
      </c>
      <c r="N890" s="25">
        <f t="shared" si="258"/>
        <v>1023.8865326454627</v>
      </c>
      <c r="O890" s="121">
        <f t="shared" si="259"/>
        <v>1.0238593457291407</v>
      </c>
      <c r="P890" s="26">
        <f t="shared" si="272"/>
        <v>9.7625934612089846</v>
      </c>
      <c r="Q890" s="120">
        <f t="shared" si="260"/>
        <v>9.7622682540156838</v>
      </c>
      <c r="R890" s="4">
        <f t="shared" si="261"/>
        <v>20.083962317363422</v>
      </c>
      <c r="S890" s="27">
        <f t="shared" si="273"/>
        <v>18.535549999999997</v>
      </c>
      <c r="T890" s="28">
        <f t="shared" si="282"/>
        <v>32</v>
      </c>
      <c r="U890" s="29">
        <f t="shared" si="274"/>
        <v>0.33040000000000003</v>
      </c>
      <c r="V890" s="29">
        <f t="shared" si="275"/>
        <v>8.2606195464659855</v>
      </c>
      <c r="W890" s="29">
        <f t="shared" si="276"/>
        <v>2.5814436082706207</v>
      </c>
      <c r="X890" s="30">
        <f t="shared" si="277"/>
        <v>0.74910868625218185</v>
      </c>
      <c r="Y890" s="30">
        <f t="shared" si="278"/>
        <v>8.3109774405290651</v>
      </c>
      <c r="Z890" s="30">
        <f t="shared" si="279"/>
        <v>2.5971804501653328</v>
      </c>
      <c r="AA890" s="31">
        <f t="shared" si="280"/>
        <v>1.4002366528623151</v>
      </c>
      <c r="AB890" s="32">
        <f t="shared" si="281"/>
        <v>1.5736841894712139E-2</v>
      </c>
    </row>
    <row r="891" spans="1:28" s="15" customFormat="1" x14ac:dyDescent="0.2">
      <c r="A891" s="1">
        <v>216</v>
      </c>
      <c r="B891" s="21" t="s">
        <v>29</v>
      </c>
      <c r="C891" s="22" t="s">
        <v>36</v>
      </c>
      <c r="D891" s="22" t="s">
        <v>28</v>
      </c>
      <c r="E891" s="23">
        <v>43116</v>
      </c>
      <c r="F891" s="22">
        <v>23</v>
      </c>
      <c r="G891" s="22">
        <v>34.9</v>
      </c>
      <c r="H891" s="22">
        <v>17.513500000000001</v>
      </c>
      <c r="I891" s="24">
        <v>4.7542</v>
      </c>
      <c r="J891" s="71"/>
      <c r="K891" s="25">
        <f t="shared" si="255"/>
        <v>997.56841578658123</v>
      </c>
      <c r="L891" s="25">
        <f t="shared" si="256"/>
        <v>0.76232928867750005</v>
      </c>
      <c r="M891" s="25">
        <f t="shared" si="257"/>
        <v>-4.2470733999999998E-3</v>
      </c>
      <c r="N891" s="25">
        <f t="shared" si="258"/>
        <v>1023.8865326454627</v>
      </c>
      <c r="O891" s="121">
        <f t="shared" si="259"/>
        <v>1.0238593457291407</v>
      </c>
      <c r="P891" s="26">
        <f t="shared" si="272"/>
        <v>10.718764424211857</v>
      </c>
      <c r="Q891" s="120">
        <f t="shared" si="260"/>
        <v>10.718407365474555</v>
      </c>
      <c r="R891" s="4">
        <f t="shared" si="261"/>
        <v>20.083962317363422</v>
      </c>
      <c r="S891" s="27">
        <f t="shared" si="273"/>
        <v>20.868099999999998</v>
      </c>
      <c r="T891" s="28">
        <f t="shared" si="282"/>
        <v>32</v>
      </c>
      <c r="U891" s="29">
        <f t="shared" si="274"/>
        <v>0.33800000000000008</v>
      </c>
      <c r="V891" s="29">
        <f t="shared" si="275"/>
        <v>7.6536388750509516</v>
      </c>
      <c r="W891" s="29">
        <f t="shared" si="276"/>
        <v>2.3917621484534224</v>
      </c>
      <c r="X891" s="30">
        <f t="shared" si="277"/>
        <v>0.76668015210039009</v>
      </c>
      <c r="Y891" s="30">
        <f t="shared" si="278"/>
        <v>7.7037144294370874</v>
      </c>
      <c r="Z891" s="30">
        <f t="shared" si="279"/>
        <v>2.4074107591990899</v>
      </c>
      <c r="AA891" s="31">
        <f t="shared" si="280"/>
        <v>1.2603834349410121</v>
      </c>
      <c r="AB891" s="32">
        <f t="shared" si="281"/>
        <v>1.5648610745667479E-2</v>
      </c>
    </row>
    <row r="892" spans="1:28" s="15" customFormat="1" x14ac:dyDescent="0.2">
      <c r="A892" s="1">
        <v>222</v>
      </c>
      <c r="B892" s="21" t="s">
        <v>29</v>
      </c>
      <c r="C892" s="22" t="s">
        <v>36</v>
      </c>
      <c r="D892" s="22" t="s">
        <v>28</v>
      </c>
      <c r="E892" s="23">
        <v>43116</v>
      </c>
      <c r="F892" s="22">
        <v>23</v>
      </c>
      <c r="G892" s="22">
        <v>34.9</v>
      </c>
      <c r="H892" s="22">
        <v>17.513500000000001</v>
      </c>
      <c r="I892" s="24">
        <v>2.3104</v>
      </c>
      <c r="J892" s="71"/>
      <c r="K892" s="25">
        <f t="shared" si="255"/>
        <v>997.56841578658123</v>
      </c>
      <c r="L892" s="25">
        <f t="shared" si="256"/>
        <v>0.76232928867750005</v>
      </c>
      <c r="M892" s="25">
        <f t="shared" si="257"/>
        <v>-4.2470733999999998E-3</v>
      </c>
      <c r="N892" s="25">
        <f t="shared" si="258"/>
        <v>1023.8865326454627</v>
      </c>
      <c r="O892" s="121">
        <f t="shared" si="259"/>
        <v>1.0238593457291407</v>
      </c>
      <c r="P892" s="26">
        <f t="shared" si="272"/>
        <v>5.20900116227737</v>
      </c>
      <c r="Q892" s="120">
        <f t="shared" si="260"/>
        <v>5.2088276423357049</v>
      </c>
      <c r="R892" s="4">
        <f t="shared" si="261"/>
        <v>20.083962317363422</v>
      </c>
      <c r="S892" s="27">
        <f t="shared" si="273"/>
        <v>7.4272</v>
      </c>
      <c r="T892" s="28">
        <f t="shared" si="282"/>
        <v>32</v>
      </c>
      <c r="U892" s="29">
        <f t="shared" si="274"/>
        <v>0.16360000000000019</v>
      </c>
      <c r="V892" s="29">
        <f t="shared" si="275"/>
        <v>7.6206446804546397</v>
      </c>
      <c r="W892" s="29">
        <f t="shared" si="276"/>
        <v>2.3814514626420751</v>
      </c>
      <c r="X892" s="30">
        <f t="shared" si="277"/>
        <v>0.37110104104896191</v>
      </c>
      <c r="Y892" s="30">
        <f t="shared" si="278"/>
        <v>7.6707048874488617</v>
      </c>
      <c r="Z892" s="30">
        <f t="shared" si="279"/>
        <v>2.3970952773277694</v>
      </c>
      <c r="AA892" s="31">
        <f t="shared" si="280"/>
        <v>1.7766503558507309</v>
      </c>
      <c r="AB892" s="32">
        <f t="shared" si="281"/>
        <v>1.5643814685694313E-2</v>
      </c>
    </row>
    <row r="893" spans="1:28" s="15" customFormat="1" x14ac:dyDescent="0.2">
      <c r="A893" s="1">
        <v>228</v>
      </c>
      <c r="B893" s="21" t="s">
        <v>29</v>
      </c>
      <c r="C893" s="22" t="s">
        <v>36</v>
      </c>
      <c r="D893" s="22" t="s">
        <v>28</v>
      </c>
      <c r="E893" s="23">
        <v>43116</v>
      </c>
      <c r="F893" s="22">
        <v>23</v>
      </c>
      <c r="G893" s="22">
        <v>34.9</v>
      </c>
      <c r="H893" s="22">
        <v>17.513500000000001</v>
      </c>
      <c r="I893" s="24">
        <v>3.4558</v>
      </c>
      <c r="J893" s="71"/>
      <c r="K893" s="25">
        <f t="shared" si="255"/>
        <v>997.56841578658123</v>
      </c>
      <c r="L893" s="25">
        <f t="shared" si="256"/>
        <v>0.76232928867750005</v>
      </c>
      <c r="M893" s="25">
        <f t="shared" si="257"/>
        <v>-4.2470733999999998E-3</v>
      </c>
      <c r="N893" s="25">
        <f t="shared" si="258"/>
        <v>1023.8865326454627</v>
      </c>
      <c r="O893" s="121">
        <f t="shared" si="259"/>
        <v>1.0238593457291407</v>
      </c>
      <c r="P893" s="26">
        <f t="shared" si="272"/>
        <v>7.7914067765746777</v>
      </c>
      <c r="Q893" s="120">
        <f t="shared" si="260"/>
        <v>7.7911472326799389</v>
      </c>
      <c r="R893" s="4">
        <f t="shared" si="261"/>
        <v>20.083962317363422</v>
      </c>
      <c r="S893" s="27">
        <f t="shared" si="273"/>
        <v>13.726900000000001</v>
      </c>
      <c r="T893" s="28">
        <f t="shared" si="282"/>
        <v>32</v>
      </c>
      <c r="U893" s="29">
        <f t="shared" si="274"/>
        <v>0.25559999999999983</v>
      </c>
      <c r="V893" s="29">
        <f t="shared" si="275"/>
        <v>7.9870008124492156</v>
      </c>
      <c r="W893" s="29">
        <f t="shared" si="276"/>
        <v>2.49593775389038</v>
      </c>
      <c r="X893" s="30">
        <f t="shared" si="277"/>
        <v>0.57962739891716275</v>
      </c>
      <c r="Y893" s="30">
        <f t="shared" si="278"/>
        <v>8.0372314315781761</v>
      </c>
      <c r="Z893" s="30">
        <f t="shared" si="279"/>
        <v>2.5116348223681797</v>
      </c>
      <c r="AA893" s="31">
        <f t="shared" si="280"/>
        <v>1.4701086929057741</v>
      </c>
      <c r="AB893" s="32">
        <f t="shared" si="281"/>
        <v>1.5697068477799725E-2</v>
      </c>
    </row>
    <row r="894" spans="1:28" s="15" customFormat="1" x14ac:dyDescent="0.2">
      <c r="A894" s="1">
        <v>151</v>
      </c>
      <c r="B894" s="21" t="s">
        <v>30</v>
      </c>
      <c r="C894" s="22" t="s">
        <v>36</v>
      </c>
      <c r="D894" s="22" t="s">
        <v>28</v>
      </c>
      <c r="E894" s="23">
        <v>43116</v>
      </c>
      <c r="F894" s="22">
        <v>23</v>
      </c>
      <c r="G894" s="22">
        <v>34.9</v>
      </c>
      <c r="H894" s="22">
        <v>17.513500000000001</v>
      </c>
      <c r="I894" s="24">
        <v>1.7905</v>
      </c>
      <c r="J894" s="71"/>
      <c r="K894" s="25">
        <f t="shared" si="255"/>
        <v>997.56841578658123</v>
      </c>
      <c r="L894" s="25">
        <f t="shared" si="256"/>
        <v>0.76232928867750005</v>
      </c>
      <c r="M894" s="25">
        <f t="shared" si="257"/>
        <v>-4.2470733999999998E-3</v>
      </c>
      <c r="N894" s="25">
        <f t="shared" si="258"/>
        <v>1023.8865326454627</v>
      </c>
      <c r="O894" s="121">
        <f t="shared" si="259"/>
        <v>1.0238593457291407</v>
      </c>
      <c r="P894" s="26">
        <f t="shared" si="272"/>
        <v>4.0368406254577698</v>
      </c>
      <c r="Q894" s="120">
        <f t="shared" si="260"/>
        <v>4.0367061520092102</v>
      </c>
      <c r="R894" s="4">
        <f t="shared" si="261"/>
        <v>20.083962317363422</v>
      </c>
      <c r="S894" s="27">
        <f t="shared" si="273"/>
        <v>4.5677499999999993</v>
      </c>
      <c r="T894" s="28">
        <f t="shared" si="282"/>
        <v>32</v>
      </c>
      <c r="U894" s="29">
        <f t="shared" si="274"/>
        <v>1.1099999999999888E-2</v>
      </c>
      <c r="V894" s="29">
        <f t="shared" si="275"/>
        <v>0.6238057772282728</v>
      </c>
      <c r="W894" s="29">
        <f t="shared" si="276"/>
        <v>0.19493930538383525</v>
      </c>
      <c r="X894" s="30">
        <f t="shared" si="277"/>
        <v>2.6891177109609643E-2</v>
      </c>
      <c r="Y894" s="30">
        <f t="shared" si="278"/>
        <v>0.67061137443234031</v>
      </c>
      <c r="Z894" s="30">
        <f t="shared" si="279"/>
        <v>0.20956605451010632</v>
      </c>
      <c r="AA894" s="31">
        <f t="shared" si="280"/>
        <v>0.18646665734912496</v>
      </c>
      <c r="AB894" s="32">
        <f t="shared" si="281"/>
        <v>1.4626749126271071E-2</v>
      </c>
    </row>
    <row r="895" spans="1:28" s="15" customFormat="1" x14ac:dyDescent="0.2">
      <c r="A895" s="1">
        <v>159</v>
      </c>
      <c r="B895" s="21" t="s">
        <v>30</v>
      </c>
      <c r="C895" s="22" t="s">
        <v>36</v>
      </c>
      <c r="D895" s="22" t="s">
        <v>28</v>
      </c>
      <c r="E895" s="23">
        <v>43116</v>
      </c>
      <c r="F895" s="22">
        <v>23</v>
      </c>
      <c r="G895" s="22">
        <v>34.9</v>
      </c>
      <c r="H895" s="22">
        <v>17.513500000000001</v>
      </c>
      <c r="I895" s="24">
        <v>4.7447999999999997</v>
      </c>
      <c r="J895" s="71"/>
      <c r="K895" s="25">
        <f t="shared" si="255"/>
        <v>997.56841578658123</v>
      </c>
      <c r="L895" s="25">
        <f t="shared" si="256"/>
        <v>0.76232928867750005</v>
      </c>
      <c r="M895" s="25">
        <f t="shared" si="257"/>
        <v>-4.2470733999999998E-3</v>
      </c>
      <c r="N895" s="25">
        <f t="shared" si="258"/>
        <v>1023.8865326454627</v>
      </c>
      <c r="O895" s="121">
        <f t="shared" si="259"/>
        <v>1.0238593457291407</v>
      </c>
      <c r="P895" s="26">
        <f t="shared" si="272"/>
        <v>10.697571292751759</v>
      </c>
      <c r="Q895" s="120">
        <f t="shared" si="260"/>
        <v>10.697214939990674</v>
      </c>
      <c r="R895" s="4">
        <f t="shared" si="261"/>
        <v>20.083962317363422</v>
      </c>
      <c r="S895" s="27">
        <f t="shared" si="273"/>
        <v>20.816399999999998</v>
      </c>
      <c r="T895" s="28">
        <f t="shared" si="282"/>
        <v>32</v>
      </c>
      <c r="U895" s="29">
        <f t="shared" si="274"/>
        <v>0.11549999999999994</v>
      </c>
      <c r="V895" s="29">
        <f t="shared" si="275"/>
        <v>2.4949776424081382</v>
      </c>
      <c r="W895" s="29">
        <f t="shared" si="276"/>
        <v>0.77968051325254317</v>
      </c>
      <c r="X895" s="30">
        <f t="shared" si="277"/>
        <v>0.26525760204807547</v>
      </c>
      <c r="Y895" s="30">
        <f t="shared" si="278"/>
        <v>2.5426536232748504</v>
      </c>
      <c r="Z895" s="30">
        <f t="shared" si="279"/>
        <v>0.79457925727339074</v>
      </c>
      <c r="AA895" s="31">
        <f t="shared" si="280"/>
        <v>0.4107446832317464</v>
      </c>
      <c r="AB895" s="32">
        <f t="shared" si="281"/>
        <v>1.4898744020847565E-2</v>
      </c>
    </row>
    <row r="896" spans="1:28" s="15" customFormat="1" x14ac:dyDescent="0.2">
      <c r="A896" s="1">
        <v>250</v>
      </c>
      <c r="B896" s="21" t="s">
        <v>30</v>
      </c>
      <c r="C896" s="22" t="s">
        <v>36</v>
      </c>
      <c r="D896" s="22" t="s">
        <v>28</v>
      </c>
      <c r="E896" s="23">
        <v>43116</v>
      </c>
      <c r="F896" s="22">
        <v>23</v>
      </c>
      <c r="G896" s="22">
        <v>34.9</v>
      </c>
      <c r="H896" s="22">
        <v>17.513500000000001</v>
      </c>
      <c r="I896" s="24">
        <v>4.9314999999999998</v>
      </c>
      <c r="J896" s="71"/>
      <c r="K896" s="25">
        <f t="shared" si="255"/>
        <v>997.56841578658123</v>
      </c>
      <c r="L896" s="25">
        <f t="shared" si="256"/>
        <v>0.76232928867750005</v>
      </c>
      <c r="M896" s="25">
        <f t="shared" si="257"/>
        <v>-4.2470733999999998E-3</v>
      </c>
      <c r="N896" s="25">
        <f t="shared" si="258"/>
        <v>1023.8865326454627</v>
      </c>
      <c r="O896" s="121">
        <f t="shared" si="259"/>
        <v>1.0238593457291407</v>
      </c>
      <c r="P896" s="26">
        <f t="shared" si="272"/>
        <v>11.11850295696453</v>
      </c>
      <c r="Q896" s="120">
        <f t="shared" si="260"/>
        <v>11.118132582314114</v>
      </c>
      <c r="R896" s="4">
        <f t="shared" si="261"/>
        <v>20.083962317363422</v>
      </c>
      <c r="S896" s="27">
        <f t="shared" si="273"/>
        <v>21.843249999999998</v>
      </c>
      <c r="T896" s="28">
        <f t="shared" si="282"/>
        <v>32</v>
      </c>
      <c r="U896" s="29">
        <f t="shared" si="274"/>
        <v>0.13859999999999939</v>
      </c>
      <c r="V896" s="29">
        <f t="shared" si="275"/>
        <v>2.8917774207682068</v>
      </c>
      <c r="W896" s="29">
        <f t="shared" si="276"/>
        <v>0.90368044399006453</v>
      </c>
      <c r="X896" s="30">
        <f t="shared" si="277"/>
        <v>0.31751008802674363</v>
      </c>
      <c r="Y896" s="30">
        <f t="shared" si="278"/>
        <v>2.9396379747630448</v>
      </c>
      <c r="Z896" s="30">
        <f t="shared" si="279"/>
        <v>0.91863686711345149</v>
      </c>
      <c r="AA896" s="31">
        <f t="shared" si="280"/>
        <v>0.47067092568578445</v>
      </c>
      <c r="AB896" s="32">
        <f t="shared" si="281"/>
        <v>1.4956423123386964E-2</v>
      </c>
    </row>
    <row r="897" spans="1:28" s="15" customFormat="1" x14ac:dyDescent="0.2">
      <c r="A897" s="1">
        <v>165</v>
      </c>
      <c r="B897" s="21" t="s">
        <v>31</v>
      </c>
      <c r="C897" s="22" t="s">
        <v>36</v>
      </c>
      <c r="D897" s="22" t="s">
        <v>28</v>
      </c>
      <c r="E897" s="23">
        <v>43116</v>
      </c>
      <c r="F897" s="22">
        <v>23</v>
      </c>
      <c r="G897" s="22">
        <v>34.9</v>
      </c>
      <c r="H897" s="22">
        <v>17.513500000000001</v>
      </c>
      <c r="I897" s="24">
        <v>6.5655000000000001</v>
      </c>
      <c r="J897" s="71"/>
      <c r="K897" s="25">
        <f t="shared" si="255"/>
        <v>997.56841578658123</v>
      </c>
      <c r="L897" s="25">
        <f t="shared" si="256"/>
        <v>0.76232928867750005</v>
      </c>
      <c r="M897" s="25">
        <f t="shared" si="257"/>
        <v>-4.2470733999999998E-3</v>
      </c>
      <c r="N897" s="25">
        <f t="shared" si="258"/>
        <v>1023.8865326454627</v>
      </c>
      <c r="O897" s="121">
        <f t="shared" si="259"/>
        <v>1.0238593457291407</v>
      </c>
      <c r="P897" s="26">
        <f t="shared" si="272"/>
        <v>14.802500489496223</v>
      </c>
      <c r="Q897" s="120">
        <f t="shared" si="260"/>
        <v>14.802007395150222</v>
      </c>
      <c r="R897" s="4">
        <f t="shared" si="261"/>
        <v>20.083962317363422</v>
      </c>
      <c r="S897" s="27">
        <f t="shared" si="273"/>
        <v>30.830249999999999</v>
      </c>
      <c r="T897" s="28">
        <f t="shared" si="282"/>
        <v>32</v>
      </c>
      <c r="U897" s="29">
        <f t="shared" si="274"/>
        <v>0.24770000000000003</v>
      </c>
      <c r="V897" s="29">
        <f t="shared" si="275"/>
        <v>3.9206685871664191</v>
      </c>
      <c r="W897" s="29">
        <f t="shared" si="276"/>
        <v>1.225208933489506</v>
      </c>
      <c r="X897" s="30">
        <f t="shared" si="277"/>
        <v>0.56508415546564805</v>
      </c>
      <c r="Y897" s="30">
        <f t="shared" si="278"/>
        <v>3.9690077343244639</v>
      </c>
      <c r="Z897" s="30">
        <f t="shared" si="279"/>
        <v>1.240314916976395</v>
      </c>
      <c r="AA897" s="31">
        <f t="shared" si="280"/>
        <v>0.59925817103700985</v>
      </c>
      <c r="AB897" s="32">
        <f t="shared" si="281"/>
        <v>1.5105983486888963E-2</v>
      </c>
    </row>
    <row r="898" spans="1:28" s="15" customFormat="1" x14ac:dyDescent="0.2">
      <c r="A898" s="1">
        <v>171</v>
      </c>
      <c r="B898" s="21" t="s">
        <v>31</v>
      </c>
      <c r="C898" s="22" t="s">
        <v>36</v>
      </c>
      <c r="D898" s="22" t="s">
        <v>28</v>
      </c>
      <c r="E898" s="23">
        <v>43116</v>
      </c>
      <c r="F898" s="22">
        <v>23</v>
      </c>
      <c r="G898" s="22">
        <v>34.9</v>
      </c>
      <c r="H898" s="22">
        <v>17.513500000000001</v>
      </c>
      <c r="I898" s="24">
        <v>2.1932999999999998</v>
      </c>
      <c r="J898" s="71"/>
      <c r="K898" s="25">
        <f t="shared" ref="K898:K961" si="283">1000*(1-(F898+288.9414)/(508929.2*(F898+68.12963))*(F898-3.9863)^2)</f>
        <v>997.56841578658123</v>
      </c>
      <c r="L898" s="25">
        <f t="shared" ref="L898:L961" si="284">0.824493 - 0.0040899*F898 + 0.000076438*F898^2 -0.00000082467*F898^3 + 0.0000000053675*F898^4</f>
        <v>0.76232928867750005</v>
      </c>
      <c r="M898" s="25">
        <f t="shared" ref="M898:M961" si="285">-0.005724 + 0.00010227*F898 - 0.0000016546*F898^2</f>
        <v>-4.2470733999999998E-3</v>
      </c>
      <c r="N898" s="25">
        <f t="shared" ref="N898:N961" si="286">K898 + (L898*G898) + M898*G898^(3/2) + 0.00048314*G898^2</f>
        <v>1023.8865326454627</v>
      </c>
      <c r="O898" s="121">
        <f t="shared" si="259"/>
        <v>1.0238593457291407</v>
      </c>
      <c r="P898" s="26">
        <f t="shared" si="272"/>
        <v>4.944988854407443</v>
      </c>
      <c r="Q898" s="120">
        <f t="shared" si="260"/>
        <v>4.9448241291269479</v>
      </c>
      <c r="R898" s="4">
        <f t="shared" si="261"/>
        <v>20.083962317363422</v>
      </c>
      <c r="S898" s="27">
        <f t="shared" si="273"/>
        <v>6.7831499999999982</v>
      </c>
      <c r="T898" s="28">
        <f t="shared" si="282"/>
        <v>32</v>
      </c>
      <c r="U898" s="29">
        <f t="shared" si="274"/>
        <v>4.9299999999999677E-2</v>
      </c>
      <c r="V898" s="29">
        <f t="shared" si="275"/>
        <v>2.2994402985074474</v>
      </c>
      <c r="W898" s="29">
        <f t="shared" si="276"/>
        <v>0.71857509328357727</v>
      </c>
      <c r="X898" s="30">
        <f t="shared" si="277"/>
        <v>0.11339864576494829</v>
      </c>
      <c r="Y898" s="30">
        <f t="shared" si="278"/>
        <v>2.3470253243353865</v>
      </c>
      <c r="Z898" s="30">
        <f t="shared" si="279"/>
        <v>0.73344541385480833</v>
      </c>
      <c r="AA898" s="31">
        <f t="shared" si="280"/>
        <v>0.5441811548149007</v>
      </c>
      <c r="AB898" s="32">
        <f t="shared" si="281"/>
        <v>1.4870320571231055E-2</v>
      </c>
    </row>
    <row r="899" spans="1:28" s="15" customFormat="1" x14ac:dyDescent="0.2">
      <c r="A899" s="1">
        <v>263</v>
      </c>
      <c r="B899" s="21" t="s">
        <v>31</v>
      </c>
      <c r="C899" s="22" t="s">
        <v>36</v>
      </c>
      <c r="D899" s="22" t="s">
        <v>28</v>
      </c>
      <c r="E899" s="23">
        <v>43116</v>
      </c>
      <c r="F899" s="22">
        <v>23</v>
      </c>
      <c r="G899" s="22">
        <v>34.9</v>
      </c>
      <c r="H899" s="22">
        <v>17.513500000000001</v>
      </c>
      <c r="I899" s="24">
        <v>1.3758999999999999</v>
      </c>
      <c r="J899" s="71"/>
      <c r="K899" s="25">
        <f t="shared" si="283"/>
        <v>997.56841578658123</v>
      </c>
      <c r="L899" s="25">
        <f t="shared" si="284"/>
        <v>0.76232928867750005</v>
      </c>
      <c r="M899" s="25">
        <f t="shared" si="285"/>
        <v>-4.2470733999999998E-3</v>
      </c>
      <c r="N899" s="25">
        <f t="shared" si="286"/>
        <v>1023.8865326454627</v>
      </c>
      <c r="O899" s="121">
        <f t="shared" ref="O899:O962" si="287">(999.842594+0.06793952*(F899)-0.00909529*(F899)^2+0.0001001685*(F899)^3-0.000001120083*(F899)^4+0.000000006536332*(F899)^5+(0.824493-0.0040899*(F899)+0.000076438*(F899)^2-0.00000082467*(F899)^3+0.0000000053875*(F899)^4)*(G899)+(-0.00572466+0.00010227*(F899)-0.0000016546*(F899)^2)*(G899)^1.5+0.00048314*(G899)^2)*0.001</f>
        <v>1.0238593457291407</v>
      </c>
      <c r="P899" s="26">
        <f t="shared" si="272"/>
        <v>3.1020882527603155</v>
      </c>
      <c r="Q899" s="120">
        <f t="shared" ref="Q899:Q962" si="288">(I899)*(1/(1-(O899)/1.84))</f>
        <v>3.1019849173691552</v>
      </c>
      <c r="R899" s="4">
        <f t="shared" ref="R899:R962" si="289">H899*(1/     (1-   (0.001*N899/8)))</f>
        <v>20.083962317363422</v>
      </c>
      <c r="S899" s="27">
        <f t="shared" si="273"/>
        <v>2.2874499999999989</v>
      </c>
      <c r="T899" s="28">
        <f t="shared" si="282"/>
        <v>32</v>
      </c>
      <c r="U899" s="29">
        <f t="shared" si="274"/>
        <v>5.5899999999999839E-2</v>
      </c>
      <c r="V899" s="29">
        <f t="shared" si="275"/>
        <v>4.2348484848484729</v>
      </c>
      <c r="W899" s="29">
        <f t="shared" si="276"/>
        <v>1.3233901515151476</v>
      </c>
      <c r="X899" s="30">
        <f t="shared" si="277"/>
        <v>0.12741517654385426</v>
      </c>
      <c r="Y899" s="30">
        <f t="shared" si="278"/>
        <v>4.2833337741408499</v>
      </c>
      <c r="Z899" s="30">
        <f t="shared" si="279"/>
        <v>1.3385418044190154</v>
      </c>
      <c r="AA899" s="31">
        <f t="shared" si="280"/>
        <v>2.0109718520179012</v>
      </c>
      <c r="AB899" s="32">
        <f t="shared" si="281"/>
        <v>1.5151652903867774E-2</v>
      </c>
    </row>
    <row r="900" spans="1:28" s="15" customFormat="1" x14ac:dyDescent="0.2">
      <c r="A900" s="1">
        <v>269</v>
      </c>
      <c r="B900" s="21" t="s">
        <v>31</v>
      </c>
      <c r="C900" s="22" t="s">
        <v>36</v>
      </c>
      <c r="D900" s="22" t="s">
        <v>28</v>
      </c>
      <c r="E900" s="23">
        <v>43116</v>
      </c>
      <c r="F900" s="22">
        <v>23</v>
      </c>
      <c r="G900" s="22">
        <v>34.9</v>
      </c>
      <c r="H900" s="22">
        <v>17.513500000000001</v>
      </c>
      <c r="I900" s="24">
        <v>5.5285000000000002</v>
      </c>
      <c r="J900" s="71"/>
      <c r="K900" s="25">
        <f t="shared" si="283"/>
        <v>997.56841578658123</v>
      </c>
      <c r="L900" s="25">
        <f t="shared" si="284"/>
        <v>0.76232928867750005</v>
      </c>
      <c r="M900" s="25">
        <f t="shared" si="285"/>
        <v>-4.2470733999999998E-3</v>
      </c>
      <c r="N900" s="25">
        <f t="shared" si="286"/>
        <v>1023.8865326454627</v>
      </c>
      <c r="O900" s="121">
        <f t="shared" si="287"/>
        <v>1.0238593457291407</v>
      </c>
      <c r="P900" s="26">
        <f t="shared" si="272"/>
        <v>12.464492263525988</v>
      </c>
      <c r="Q900" s="120">
        <f t="shared" si="288"/>
        <v>12.46407705187541</v>
      </c>
      <c r="R900" s="4">
        <f t="shared" si="289"/>
        <v>20.083962317363422</v>
      </c>
      <c r="S900" s="27">
        <f t="shared" si="273"/>
        <v>25.126750000000001</v>
      </c>
      <c r="T900" s="28">
        <f t="shared" si="282"/>
        <v>32</v>
      </c>
      <c r="U900" s="29">
        <f t="shared" si="274"/>
        <v>8.8300000000000267E-2</v>
      </c>
      <c r="V900" s="29">
        <f t="shared" si="275"/>
        <v>1.623102091834864</v>
      </c>
      <c r="W900" s="29">
        <f t="shared" si="276"/>
        <v>0.50721940369839502</v>
      </c>
      <c r="X900" s="30">
        <f t="shared" si="277"/>
        <v>0.20478281713750945</v>
      </c>
      <c r="Y900" s="30">
        <f t="shared" si="278"/>
        <v>1.6703725160292056</v>
      </c>
      <c r="Z900" s="30">
        <f t="shared" si="279"/>
        <v>0.52199141125912685</v>
      </c>
      <c r="AA900" s="31">
        <f t="shared" si="280"/>
        <v>0.25970687329490855</v>
      </c>
      <c r="AB900" s="32">
        <f t="shared" si="281"/>
        <v>1.4772007560731826E-2</v>
      </c>
    </row>
    <row r="901" spans="1:28" s="15" customFormat="1" x14ac:dyDescent="0.2">
      <c r="A901" s="1">
        <v>101</v>
      </c>
      <c r="B901" s="21" t="s">
        <v>32</v>
      </c>
      <c r="C901" s="22" t="s">
        <v>36</v>
      </c>
      <c r="D901" s="22" t="s">
        <v>28</v>
      </c>
      <c r="E901" s="23">
        <v>43116</v>
      </c>
      <c r="F901" s="22">
        <v>22.6</v>
      </c>
      <c r="G901" s="22">
        <v>34.799999999999997</v>
      </c>
      <c r="H901" s="22">
        <v>17.5106</v>
      </c>
      <c r="I901" s="24">
        <v>4.0685000000000002</v>
      </c>
      <c r="J901" s="71"/>
      <c r="K901" s="25">
        <f t="shared" si="283"/>
        <v>997.6623758889441</v>
      </c>
      <c r="L901" s="25">
        <f t="shared" si="284"/>
        <v>0.76298367266434808</v>
      </c>
      <c r="M901" s="25">
        <f t="shared" si="285"/>
        <v>-4.257801496E-3</v>
      </c>
      <c r="N901" s="25">
        <f t="shared" si="286"/>
        <v>1023.9252233381852</v>
      </c>
      <c r="O901" s="121">
        <f t="shared" si="287"/>
        <v>1.0238980073178678</v>
      </c>
      <c r="P901" s="26">
        <f t="shared" si="272"/>
        <v>9.1732280105775761</v>
      </c>
      <c r="Q901" s="120">
        <f t="shared" si="288"/>
        <v>9.1729220944517138</v>
      </c>
      <c r="R901" s="4">
        <f t="shared" si="289"/>
        <v>20.080748054571924</v>
      </c>
      <c r="S901" s="27">
        <f t="shared" si="273"/>
        <v>17.09675</v>
      </c>
      <c r="T901" s="28">
        <f t="shared" si="282"/>
        <v>32</v>
      </c>
      <c r="U901" s="29">
        <f t="shared" si="274"/>
        <v>0.13200000000000012</v>
      </c>
      <c r="V901" s="29">
        <f t="shared" si="275"/>
        <v>3.3532325670011458</v>
      </c>
      <c r="W901" s="29">
        <f t="shared" si="276"/>
        <v>1.0478851771878581</v>
      </c>
      <c r="X901" s="30">
        <f t="shared" si="277"/>
        <v>0.30216697684568317</v>
      </c>
      <c r="Y901" s="30">
        <f t="shared" si="278"/>
        <v>3.4062100992959468</v>
      </c>
      <c r="Z901" s="30">
        <f t="shared" si="279"/>
        <v>1.0644406560299835</v>
      </c>
      <c r="AA901" s="31">
        <f t="shared" si="280"/>
        <v>0.57680424088252513</v>
      </c>
      <c r="AB901" s="32">
        <f t="shared" si="281"/>
        <v>1.6555478842125382E-2</v>
      </c>
    </row>
    <row r="902" spans="1:28" s="15" customFormat="1" x14ac:dyDescent="0.2">
      <c r="A902" s="1">
        <v>107</v>
      </c>
      <c r="B902" s="21" t="s">
        <v>32</v>
      </c>
      <c r="C902" s="22" t="s">
        <v>36</v>
      </c>
      <c r="D902" s="22" t="s">
        <v>28</v>
      </c>
      <c r="E902" s="23">
        <v>43116</v>
      </c>
      <c r="F902" s="22">
        <v>22.6</v>
      </c>
      <c r="G902" s="22">
        <v>34.799999999999997</v>
      </c>
      <c r="H902" s="22">
        <v>17.5106</v>
      </c>
      <c r="I902" s="24">
        <v>3.3734000000000002</v>
      </c>
      <c r="J902" s="71"/>
      <c r="K902" s="25">
        <f t="shared" si="283"/>
        <v>997.6623758889441</v>
      </c>
      <c r="L902" s="25">
        <f t="shared" si="284"/>
        <v>0.76298367266434808</v>
      </c>
      <c r="M902" s="25">
        <f t="shared" si="285"/>
        <v>-4.257801496E-3</v>
      </c>
      <c r="N902" s="25">
        <f t="shared" si="286"/>
        <v>1023.9252233381852</v>
      </c>
      <c r="O902" s="121">
        <f t="shared" si="287"/>
        <v>1.0238980073178678</v>
      </c>
      <c r="P902" s="26">
        <f t="shared" si="272"/>
        <v>7.6059892763628847</v>
      </c>
      <c r="Q902" s="120">
        <f t="shared" si="288"/>
        <v>7.6057356257646331</v>
      </c>
      <c r="R902" s="4">
        <f t="shared" si="289"/>
        <v>20.080748054571924</v>
      </c>
      <c r="S902" s="27">
        <f t="shared" si="273"/>
        <v>13.273699999999998</v>
      </c>
      <c r="T902" s="28">
        <f t="shared" si="282"/>
        <v>32</v>
      </c>
      <c r="U902" s="29">
        <f t="shared" si="274"/>
        <v>6.1800000000000299E-2</v>
      </c>
      <c r="V902" s="29">
        <f t="shared" si="275"/>
        <v>1.8661674115231401</v>
      </c>
      <c r="W902" s="29">
        <f t="shared" si="276"/>
        <v>0.58317731610098122</v>
      </c>
      <c r="X902" s="30">
        <f t="shared" si="277"/>
        <v>0.14463116107390839</v>
      </c>
      <c r="Y902" s="30">
        <f t="shared" si="278"/>
        <v>1.9384026183858736</v>
      </c>
      <c r="Z902" s="30">
        <f t="shared" si="279"/>
        <v>0.60575081824558552</v>
      </c>
      <c r="AA902" s="31">
        <f t="shared" si="280"/>
        <v>0.34945057010001995</v>
      </c>
      <c r="AB902" s="32">
        <f t="shared" si="281"/>
        <v>2.2573502144604296E-2</v>
      </c>
    </row>
    <row r="903" spans="1:28" s="15" customFormat="1" x14ac:dyDescent="0.2">
      <c r="A903" s="1">
        <v>300</v>
      </c>
      <c r="B903" s="21" t="s">
        <v>32</v>
      </c>
      <c r="C903" s="22" t="s">
        <v>36</v>
      </c>
      <c r="D903" s="22" t="s">
        <v>28</v>
      </c>
      <c r="E903" s="23">
        <v>43116</v>
      </c>
      <c r="F903" s="22">
        <v>22.6</v>
      </c>
      <c r="G903" s="22">
        <v>34.799999999999997</v>
      </c>
      <c r="H903" s="22">
        <v>17.5106</v>
      </c>
      <c r="I903" t="s">
        <v>38</v>
      </c>
      <c r="J903" s="22" t="s">
        <v>41</v>
      </c>
      <c r="K903" s="25">
        <f t="shared" si="283"/>
        <v>997.6623758889441</v>
      </c>
      <c r="L903" s="25">
        <f t="shared" si="284"/>
        <v>0.76298367266434808</v>
      </c>
      <c r="M903" s="25">
        <f t="shared" si="285"/>
        <v>-4.257801496E-3</v>
      </c>
      <c r="N903" s="25">
        <f t="shared" si="286"/>
        <v>1023.9252233381852</v>
      </c>
      <c r="O903" s="121">
        <f t="shared" si="287"/>
        <v>1.0238980073178678</v>
      </c>
      <c r="P903" s="26" t="s">
        <v>38</v>
      </c>
      <c r="Q903" s="120" t="e">
        <f t="shared" si="288"/>
        <v>#VALUE!</v>
      </c>
      <c r="R903" s="4">
        <f t="shared" si="289"/>
        <v>20.080748054571924</v>
      </c>
      <c r="S903" s="33" t="s">
        <v>38</v>
      </c>
      <c r="T903" s="34" t="s">
        <v>38</v>
      </c>
      <c r="U903" s="78" t="s">
        <v>38</v>
      </c>
      <c r="V903" s="78" t="s">
        <v>38</v>
      </c>
      <c r="W903" s="78" t="s">
        <v>38</v>
      </c>
      <c r="X903" s="33" t="s">
        <v>38</v>
      </c>
      <c r="Y903" s="33" t="s">
        <v>38</v>
      </c>
      <c r="Z903" s="33" t="s">
        <v>38</v>
      </c>
      <c r="AA903" s="79" t="s">
        <v>38</v>
      </c>
      <c r="AB903" s="80" t="s">
        <v>38</v>
      </c>
    </row>
    <row r="904" spans="1:28" s="15" customFormat="1" x14ac:dyDescent="0.2">
      <c r="A904" s="1">
        <v>145</v>
      </c>
      <c r="B904" s="21" t="s">
        <v>33</v>
      </c>
      <c r="C904" s="22" t="s">
        <v>36</v>
      </c>
      <c r="D904" s="22" t="s">
        <v>28</v>
      </c>
      <c r="E904" s="23">
        <v>43116</v>
      </c>
      <c r="F904" s="22">
        <v>22.6</v>
      </c>
      <c r="G904" s="22">
        <v>34.799999999999997</v>
      </c>
      <c r="H904" s="22">
        <v>17.5106</v>
      </c>
      <c r="I904" s="24">
        <v>1.8392999999999999</v>
      </c>
      <c r="J904" s="71"/>
      <c r="K904" s="25">
        <f t="shared" si="283"/>
        <v>997.6623758889441</v>
      </c>
      <c r="L904" s="25">
        <f t="shared" si="284"/>
        <v>0.76298367266434808</v>
      </c>
      <c r="M904" s="25">
        <f t="shared" si="285"/>
        <v>-4.257801496E-3</v>
      </c>
      <c r="N904" s="25">
        <f t="shared" si="286"/>
        <v>1023.9252233381852</v>
      </c>
      <c r="O904" s="121">
        <f t="shared" si="287"/>
        <v>1.0238980073178678</v>
      </c>
      <c r="P904" s="26">
        <f t="shared" ref="P904:P935" si="290">I904*(1/     (1-   (0.001*N904/1.84)))</f>
        <v>4.1470611478076282</v>
      </c>
      <c r="Q904" s="120">
        <f t="shared" si="288"/>
        <v>4.1469228483040519</v>
      </c>
      <c r="R904" s="4">
        <f t="shared" si="289"/>
        <v>20.080748054571924</v>
      </c>
      <c r="S904" s="27">
        <f t="shared" ref="S904:S935" si="291">-5.28+5.5*I904</f>
        <v>4.8361499999999991</v>
      </c>
      <c r="T904" s="28">
        <f t="shared" ref="T904:T935" si="292">E904-E784</f>
        <v>32</v>
      </c>
      <c r="U904" s="29">
        <f t="shared" ref="U904:U935" si="293">I904-I784</f>
        <v>5.2400000000000002E-2</v>
      </c>
      <c r="V904" s="29">
        <f t="shared" ref="V904:V935" si="294">(U904/I784)*100</f>
        <v>2.9324528513067327</v>
      </c>
      <c r="W904" s="29">
        <f t="shared" ref="W904:W935" si="295">(U904/T904)/I784*1000</f>
        <v>0.916391516033354</v>
      </c>
      <c r="X904" s="30">
        <f t="shared" ref="X904:X935" si="296">P904-P784</f>
        <v>0.12100099072045811</v>
      </c>
      <c r="Y904" s="30">
        <f t="shared" ref="Y904:Y935" si="297">(X904/P784)*100</f>
        <v>3.0054441811421313</v>
      </c>
      <c r="Z904" s="30">
        <f t="shared" ref="Z904:Z935" si="298">1000*(X904/T904)/P784</f>
        <v>0.93920130660691603</v>
      </c>
      <c r="AA904" s="31">
        <f t="shared" ref="AA904:AA935" si="299">1000*(X904/T904)/S784</f>
        <v>0.83142535868123357</v>
      </c>
      <c r="AB904" s="32">
        <f t="shared" ref="AB904:AB935" si="300">Z904-W904</f>
        <v>2.2809790573562028E-2</v>
      </c>
    </row>
    <row r="905" spans="1:28" s="15" customFormat="1" x14ac:dyDescent="0.2">
      <c r="A905" s="1">
        <v>179</v>
      </c>
      <c r="B905" s="21" t="s">
        <v>26</v>
      </c>
      <c r="C905" s="22" t="s">
        <v>27</v>
      </c>
      <c r="D905" s="22" t="s">
        <v>37</v>
      </c>
      <c r="E905" s="23">
        <v>43116</v>
      </c>
      <c r="F905" s="22">
        <v>23</v>
      </c>
      <c r="G905" s="22">
        <v>34.799999999999997</v>
      </c>
      <c r="H905" s="22">
        <v>17.5106</v>
      </c>
      <c r="I905" s="24">
        <v>5.7718999999999996</v>
      </c>
      <c r="J905" s="71"/>
      <c r="K905" s="25">
        <f t="shared" si="283"/>
        <v>997.56841578658123</v>
      </c>
      <c r="L905" s="25">
        <f t="shared" si="284"/>
        <v>0.76232928867750005</v>
      </c>
      <c r="M905" s="25">
        <f t="shared" si="285"/>
        <v>-4.2470733999999998E-3</v>
      </c>
      <c r="N905" s="25">
        <f t="shared" si="286"/>
        <v>1023.81069304934</v>
      </c>
      <c r="O905" s="121">
        <f t="shared" si="287"/>
        <v>1.0237835061577716</v>
      </c>
      <c r="P905" s="26">
        <f t="shared" si="290"/>
        <v>13.012049912388788</v>
      </c>
      <c r="Q905" s="120">
        <f t="shared" si="288"/>
        <v>13.011616501409321</v>
      </c>
      <c r="R905" s="4">
        <f t="shared" si="289"/>
        <v>20.080418382630164</v>
      </c>
      <c r="S905" s="27">
        <f t="shared" si="291"/>
        <v>26.465449999999997</v>
      </c>
      <c r="T905" s="28">
        <f t="shared" si="292"/>
        <v>32</v>
      </c>
      <c r="U905" s="29">
        <f t="shared" si="293"/>
        <v>0.69119999999999937</v>
      </c>
      <c r="V905" s="29">
        <f t="shared" si="294"/>
        <v>13.604424587163171</v>
      </c>
      <c r="W905" s="29">
        <f t="shared" si="295"/>
        <v>4.2513826834884911</v>
      </c>
      <c r="X905" s="30">
        <f t="shared" si="296"/>
        <v>1.5619895131282018</v>
      </c>
      <c r="Y905" s="30">
        <f t="shared" si="297"/>
        <v>13.641757848098957</v>
      </c>
      <c r="Z905" s="30">
        <f t="shared" si="298"/>
        <v>4.2630493275309238</v>
      </c>
      <c r="AA905" s="31">
        <f t="shared" si="299"/>
        <v>2.1537458236467457</v>
      </c>
      <c r="AB905" s="32">
        <f t="shared" si="300"/>
        <v>1.1666644042432672E-2</v>
      </c>
    </row>
    <row r="906" spans="1:28" s="15" customFormat="1" x14ac:dyDescent="0.2">
      <c r="A906" s="1">
        <v>186</v>
      </c>
      <c r="B906" s="21" t="s">
        <v>26</v>
      </c>
      <c r="C906" s="22" t="s">
        <v>27</v>
      </c>
      <c r="D906" s="22" t="s">
        <v>37</v>
      </c>
      <c r="E906" s="23">
        <v>43116</v>
      </c>
      <c r="F906" s="22">
        <v>23</v>
      </c>
      <c r="G906" s="22">
        <v>34.799999999999997</v>
      </c>
      <c r="H906" s="22">
        <v>17.5106</v>
      </c>
      <c r="I906" s="24">
        <v>4.0677000000000003</v>
      </c>
      <c r="J906" s="71"/>
      <c r="K906" s="25">
        <f t="shared" si="283"/>
        <v>997.56841578658123</v>
      </c>
      <c r="L906" s="25">
        <f t="shared" si="284"/>
        <v>0.76232928867750005</v>
      </c>
      <c r="M906" s="25">
        <f t="shared" si="285"/>
        <v>-4.2470733999999998E-3</v>
      </c>
      <c r="N906" s="25">
        <f t="shared" si="286"/>
        <v>1023.81069304934</v>
      </c>
      <c r="O906" s="121">
        <f t="shared" si="287"/>
        <v>1.0237835061577716</v>
      </c>
      <c r="P906" s="26">
        <f t="shared" si="290"/>
        <v>9.1701372907749406</v>
      </c>
      <c r="Q906" s="120">
        <f t="shared" si="288"/>
        <v>9.1698318478807153</v>
      </c>
      <c r="R906" s="4">
        <f t="shared" si="289"/>
        <v>20.080418382630164</v>
      </c>
      <c r="S906" s="27">
        <f t="shared" si="291"/>
        <v>17.09235</v>
      </c>
      <c r="T906" s="28">
        <f t="shared" si="292"/>
        <v>32</v>
      </c>
      <c r="U906" s="29">
        <f t="shared" si="293"/>
        <v>0.4762000000000004</v>
      </c>
      <c r="V906" s="29">
        <f t="shared" si="294"/>
        <v>13.259083948211064</v>
      </c>
      <c r="W906" s="29">
        <f t="shared" si="295"/>
        <v>4.1434637338159579</v>
      </c>
      <c r="X906" s="30">
        <f t="shared" si="296"/>
        <v>1.0761951324218799</v>
      </c>
      <c r="Y906" s="30">
        <f t="shared" si="297"/>
        <v>13.29630372155837</v>
      </c>
      <c r="Z906" s="30">
        <f t="shared" si="298"/>
        <v>4.155094912986991</v>
      </c>
      <c r="AA906" s="31">
        <f t="shared" si="299"/>
        <v>2.3236728370050779</v>
      </c>
      <c r="AB906" s="32">
        <f t="shared" si="300"/>
        <v>1.1631179171033068E-2</v>
      </c>
    </row>
    <row r="907" spans="1:28" s="15" customFormat="1" x14ac:dyDescent="0.2">
      <c r="A907" s="1">
        <v>277</v>
      </c>
      <c r="B907" s="21" t="s">
        <v>26</v>
      </c>
      <c r="C907" s="22" t="s">
        <v>27</v>
      </c>
      <c r="D907" s="22" t="s">
        <v>37</v>
      </c>
      <c r="E907" s="23">
        <v>43116</v>
      </c>
      <c r="F907" s="22">
        <v>23</v>
      </c>
      <c r="G907" s="22">
        <v>34.799999999999997</v>
      </c>
      <c r="H907" s="22">
        <v>17.5106</v>
      </c>
      <c r="I907" s="24">
        <v>5.0941999999999998</v>
      </c>
      <c r="J907" s="71"/>
      <c r="K907" s="25">
        <f t="shared" si="283"/>
        <v>997.56841578658123</v>
      </c>
      <c r="L907" s="25">
        <f t="shared" si="284"/>
        <v>0.76232928867750005</v>
      </c>
      <c r="M907" s="25">
        <f t="shared" si="285"/>
        <v>-4.2470733999999998E-3</v>
      </c>
      <c r="N907" s="25">
        <f t="shared" si="286"/>
        <v>1023.81069304934</v>
      </c>
      <c r="O907" s="121">
        <f t="shared" si="287"/>
        <v>1.0237835061577716</v>
      </c>
      <c r="P907" s="26">
        <f t="shared" si="290"/>
        <v>11.484257291999334</v>
      </c>
      <c r="Q907" s="120">
        <f t="shared" si="288"/>
        <v>11.483874769396449</v>
      </c>
      <c r="R907" s="4">
        <f t="shared" si="289"/>
        <v>20.080418382630164</v>
      </c>
      <c r="S907" s="27">
        <f t="shared" si="291"/>
        <v>22.738099999999999</v>
      </c>
      <c r="T907" s="28">
        <f t="shared" si="292"/>
        <v>32</v>
      </c>
      <c r="U907" s="29">
        <f t="shared" si="293"/>
        <v>0.60349999999999948</v>
      </c>
      <c r="V907" s="29">
        <f t="shared" si="294"/>
        <v>13.438884806377613</v>
      </c>
      <c r="W907" s="29">
        <f t="shared" si="295"/>
        <v>4.1996515019930039</v>
      </c>
      <c r="X907" s="30">
        <f t="shared" si="296"/>
        <v>1.3638435232352819</v>
      </c>
      <c r="Y907" s="30">
        <f t="shared" si="297"/>
        <v>13.476163666792848</v>
      </c>
      <c r="Z907" s="30">
        <f t="shared" si="298"/>
        <v>4.2113011458727652</v>
      </c>
      <c r="AA907" s="31">
        <f t="shared" si="299"/>
        <v>2.1947803346285988</v>
      </c>
      <c r="AB907" s="32">
        <f t="shared" si="300"/>
        <v>1.1649643879761307E-2</v>
      </c>
    </row>
    <row r="908" spans="1:28" s="15" customFormat="1" x14ac:dyDescent="0.2">
      <c r="A908" s="1">
        <v>284</v>
      </c>
      <c r="B908" s="21" t="s">
        <v>26</v>
      </c>
      <c r="C908" s="22" t="s">
        <v>27</v>
      </c>
      <c r="D908" s="22" t="s">
        <v>37</v>
      </c>
      <c r="E908" s="23">
        <v>43116</v>
      </c>
      <c r="F908" s="22">
        <v>23</v>
      </c>
      <c r="G908" s="22">
        <v>34.799999999999997</v>
      </c>
      <c r="H908" s="22">
        <v>17.5106</v>
      </c>
      <c r="I908" s="24">
        <v>5.3480999999999996</v>
      </c>
      <c r="J908" s="71"/>
      <c r="K908" s="25">
        <f t="shared" si="283"/>
        <v>997.56841578658123</v>
      </c>
      <c r="L908" s="25">
        <f t="shared" si="284"/>
        <v>0.76232928867750005</v>
      </c>
      <c r="M908" s="25">
        <f t="shared" si="285"/>
        <v>-4.2470733999999998E-3</v>
      </c>
      <c r="N908" s="25">
        <f t="shared" si="286"/>
        <v>1023.81069304934</v>
      </c>
      <c r="O908" s="121">
        <f t="shared" si="287"/>
        <v>1.0237835061577716</v>
      </c>
      <c r="P908" s="26">
        <f t="shared" si="290"/>
        <v>12.056644109642662</v>
      </c>
      <c r="Q908" s="120">
        <f t="shared" si="288"/>
        <v>12.056242521732392</v>
      </c>
      <c r="R908" s="4">
        <f t="shared" si="289"/>
        <v>20.080418382630164</v>
      </c>
      <c r="S908" s="27">
        <f t="shared" si="291"/>
        <v>24.134549999999997</v>
      </c>
      <c r="T908" s="28">
        <f t="shared" si="292"/>
        <v>32</v>
      </c>
      <c r="U908" s="29">
        <f t="shared" si="293"/>
        <v>0.7068999999999992</v>
      </c>
      <c r="V908" s="29">
        <f t="shared" si="294"/>
        <v>15.230974747910004</v>
      </c>
      <c r="W908" s="29">
        <f t="shared" si="295"/>
        <v>4.7596796087218758</v>
      </c>
      <c r="X908" s="30">
        <f t="shared" si="296"/>
        <v>1.597057768184154</v>
      </c>
      <c r="Y908" s="30">
        <f t="shared" si="297"/>
        <v>15.268842533991233</v>
      </c>
      <c r="Z908" s="30">
        <f t="shared" si="298"/>
        <v>4.7715132918722603</v>
      </c>
      <c r="AA908" s="31">
        <f t="shared" si="299"/>
        <v>2.4650091993596361</v>
      </c>
      <c r="AB908" s="32">
        <f t="shared" si="300"/>
        <v>1.1833683150384466E-2</v>
      </c>
    </row>
    <row r="909" spans="1:28" s="15" customFormat="1" x14ac:dyDescent="0.2">
      <c r="A909" s="1">
        <v>290</v>
      </c>
      <c r="B909" s="21" t="s">
        <v>26</v>
      </c>
      <c r="C909" s="22" t="s">
        <v>27</v>
      </c>
      <c r="D909" s="22" t="s">
        <v>37</v>
      </c>
      <c r="E909" s="23">
        <v>43116</v>
      </c>
      <c r="F909" s="22">
        <v>23</v>
      </c>
      <c r="G909" s="22">
        <v>34.799999999999997</v>
      </c>
      <c r="H909" s="22">
        <v>17.5106</v>
      </c>
      <c r="I909" s="24">
        <v>6.7480000000000002</v>
      </c>
      <c r="J909" s="71"/>
      <c r="K909" s="25">
        <f t="shared" si="283"/>
        <v>997.56841578658123</v>
      </c>
      <c r="L909" s="25">
        <f t="shared" si="284"/>
        <v>0.76232928867750005</v>
      </c>
      <c r="M909" s="25">
        <f t="shared" si="285"/>
        <v>-4.2470733999999998E-3</v>
      </c>
      <c r="N909" s="25">
        <f t="shared" si="286"/>
        <v>1023.81069304934</v>
      </c>
      <c r="O909" s="121">
        <f t="shared" si="287"/>
        <v>1.0237835061577716</v>
      </c>
      <c r="P909" s="26">
        <f t="shared" si="290"/>
        <v>15.21254921408887</v>
      </c>
      <c r="Q909" s="120">
        <f t="shared" si="288"/>
        <v>15.212042507928084</v>
      </c>
      <c r="R909" s="4">
        <f t="shared" si="289"/>
        <v>20.080418382630164</v>
      </c>
      <c r="S909" s="27">
        <f t="shared" si="291"/>
        <v>31.834000000000003</v>
      </c>
      <c r="T909" s="28">
        <f t="shared" si="292"/>
        <v>32</v>
      </c>
      <c r="U909" s="29">
        <f t="shared" si="293"/>
        <v>0.7900999999999998</v>
      </c>
      <c r="V909" s="29">
        <f t="shared" si="294"/>
        <v>13.261384044713736</v>
      </c>
      <c r="W909" s="29">
        <f t="shared" si="295"/>
        <v>4.1441825139730426</v>
      </c>
      <c r="X909" s="30">
        <f t="shared" si="296"/>
        <v>1.7855972482663152</v>
      </c>
      <c r="Y909" s="30">
        <f t="shared" si="297"/>
        <v>13.298604573930392</v>
      </c>
      <c r="Z909" s="30">
        <f t="shared" si="298"/>
        <v>4.1558139293532479</v>
      </c>
      <c r="AA909" s="31">
        <f t="shared" si="299"/>
        <v>2.0299403570707821</v>
      </c>
      <c r="AB909" s="32">
        <f t="shared" si="300"/>
        <v>1.163141538020529E-2</v>
      </c>
    </row>
    <row r="910" spans="1:28" s="15" customFormat="1" x14ac:dyDescent="0.2">
      <c r="A910" s="1">
        <v>119</v>
      </c>
      <c r="B910" s="21" t="s">
        <v>29</v>
      </c>
      <c r="C910" s="22" t="s">
        <v>27</v>
      </c>
      <c r="D910" s="22" t="s">
        <v>37</v>
      </c>
      <c r="E910" s="23">
        <v>43116</v>
      </c>
      <c r="F910" s="22">
        <v>23</v>
      </c>
      <c r="G910" s="22">
        <v>34.799999999999997</v>
      </c>
      <c r="H910" s="22">
        <v>17.5106</v>
      </c>
      <c r="I910" s="24">
        <v>4.7081999999999997</v>
      </c>
      <c r="J910" s="71"/>
      <c r="K910" s="25">
        <f t="shared" si="283"/>
        <v>997.56841578658123</v>
      </c>
      <c r="L910" s="25">
        <f t="shared" si="284"/>
        <v>0.76232928867750005</v>
      </c>
      <c r="M910" s="25">
        <f t="shared" si="285"/>
        <v>-4.2470733999999998E-3</v>
      </c>
      <c r="N910" s="25">
        <f t="shared" si="286"/>
        <v>1023.81069304934</v>
      </c>
      <c r="O910" s="121">
        <f t="shared" si="287"/>
        <v>1.0237835061577716</v>
      </c>
      <c r="P910" s="26">
        <f t="shared" si="290"/>
        <v>10.614067013896445</v>
      </c>
      <c r="Q910" s="120">
        <f t="shared" si="288"/>
        <v>10.61371347596725</v>
      </c>
      <c r="R910" s="4">
        <f t="shared" si="289"/>
        <v>20.080418382630164</v>
      </c>
      <c r="S910" s="27">
        <f t="shared" si="291"/>
        <v>20.615099999999998</v>
      </c>
      <c r="T910" s="28">
        <f t="shared" si="292"/>
        <v>32</v>
      </c>
      <c r="U910" s="29">
        <f t="shared" si="293"/>
        <v>0.48209999999999997</v>
      </c>
      <c r="V910" s="29">
        <f t="shared" si="294"/>
        <v>11.407680840491233</v>
      </c>
      <c r="W910" s="29">
        <f t="shared" si="295"/>
        <v>3.5649002626535102</v>
      </c>
      <c r="X910" s="30">
        <f t="shared" si="296"/>
        <v>1.0899659543347386</v>
      </c>
      <c r="Y910" s="30">
        <f t="shared" si="297"/>
        <v>11.44429219637972</v>
      </c>
      <c r="Z910" s="30">
        <f t="shared" si="298"/>
        <v>3.5763413113686626</v>
      </c>
      <c r="AA910" s="31">
        <f t="shared" si="299"/>
        <v>1.8961416909775954</v>
      </c>
      <c r="AB910" s="32">
        <f t="shared" si="300"/>
        <v>1.1441048715152391E-2</v>
      </c>
    </row>
    <row r="911" spans="1:28" s="15" customFormat="1" x14ac:dyDescent="0.2">
      <c r="A911" s="1">
        <v>125</v>
      </c>
      <c r="B911" s="21" t="s">
        <v>29</v>
      </c>
      <c r="C911" s="22" t="s">
        <v>27</v>
      </c>
      <c r="D911" s="22" t="s">
        <v>37</v>
      </c>
      <c r="E911" s="23">
        <v>43116</v>
      </c>
      <c r="F911" s="22">
        <v>23</v>
      </c>
      <c r="G911" s="22">
        <v>34.799999999999997</v>
      </c>
      <c r="H911" s="22">
        <v>17.5106</v>
      </c>
      <c r="I911" s="24">
        <v>3.9201000000000001</v>
      </c>
      <c r="J911" s="71"/>
      <c r="K911" s="25">
        <f t="shared" si="283"/>
        <v>997.56841578658123</v>
      </c>
      <c r="L911" s="25">
        <f t="shared" si="284"/>
        <v>0.76232928867750005</v>
      </c>
      <c r="M911" s="25">
        <f t="shared" si="285"/>
        <v>-4.2470733999999998E-3</v>
      </c>
      <c r="N911" s="25">
        <f t="shared" si="286"/>
        <v>1023.81069304934</v>
      </c>
      <c r="O911" s="121">
        <f t="shared" si="287"/>
        <v>1.0237835061577716</v>
      </c>
      <c r="P911" s="26">
        <f t="shared" si="290"/>
        <v>8.8373909564537314</v>
      </c>
      <c r="Q911" s="120">
        <f t="shared" si="288"/>
        <v>8.8370965968181512</v>
      </c>
      <c r="R911" s="4">
        <f t="shared" si="289"/>
        <v>20.080418382630164</v>
      </c>
      <c r="S911" s="27">
        <f t="shared" si="291"/>
        <v>16.280549999999998</v>
      </c>
      <c r="T911" s="28">
        <f t="shared" si="292"/>
        <v>32</v>
      </c>
      <c r="U911" s="29">
        <f t="shared" si="293"/>
        <v>0.4346000000000001</v>
      </c>
      <c r="V911" s="29">
        <f t="shared" si="294"/>
        <v>12.468799311433083</v>
      </c>
      <c r="W911" s="29">
        <f t="shared" si="295"/>
        <v>3.8964997848228382</v>
      </c>
      <c r="X911" s="30">
        <f t="shared" si="296"/>
        <v>0.98233446391869172</v>
      </c>
      <c r="Y911" s="30">
        <f t="shared" si="297"/>
        <v>12.505759377443585</v>
      </c>
      <c r="Z911" s="30">
        <f t="shared" si="298"/>
        <v>3.9080498054511197</v>
      </c>
      <c r="AA911" s="31">
        <f t="shared" si="299"/>
        <v>2.2100359602929482</v>
      </c>
      <c r="AB911" s="32">
        <f t="shared" si="300"/>
        <v>1.1550020628281477E-2</v>
      </c>
    </row>
    <row r="912" spans="1:28" s="15" customFormat="1" x14ac:dyDescent="0.2">
      <c r="A912" s="1">
        <v>217</v>
      </c>
      <c r="B912" s="21" t="s">
        <v>29</v>
      </c>
      <c r="C912" s="22" t="s">
        <v>27</v>
      </c>
      <c r="D912" s="22" t="s">
        <v>37</v>
      </c>
      <c r="E912" s="23">
        <v>43116</v>
      </c>
      <c r="F912" s="22">
        <v>23</v>
      </c>
      <c r="G912" s="22">
        <v>34.799999999999997</v>
      </c>
      <c r="H912" s="22">
        <v>17.5106</v>
      </c>
      <c r="I912" s="24">
        <v>3.6192000000000002</v>
      </c>
      <c r="J912" s="71"/>
      <c r="K912" s="25">
        <f t="shared" si="283"/>
        <v>997.56841578658123</v>
      </c>
      <c r="L912" s="25">
        <f t="shared" si="284"/>
        <v>0.76232928867750005</v>
      </c>
      <c r="M912" s="25">
        <f t="shared" si="285"/>
        <v>-4.2470733999999998E-3</v>
      </c>
      <c r="N912" s="25">
        <f t="shared" si="286"/>
        <v>1023.81069304934</v>
      </c>
      <c r="O912" s="121">
        <f t="shared" si="287"/>
        <v>1.0237835061577716</v>
      </c>
      <c r="P912" s="26">
        <f t="shared" si="290"/>
        <v>8.1590483277460635</v>
      </c>
      <c r="Q912" s="120">
        <f t="shared" si="288"/>
        <v>8.1587765626397939</v>
      </c>
      <c r="R912" s="4">
        <f t="shared" si="289"/>
        <v>20.080418382630164</v>
      </c>
      <c r="S912" s="27">
        <f t="shared" si="291"/>
        <v>14.625599999999999</v>
      </c>
      <c r="T912" s="28">
        <f t="shared" si="292"/>
        <v>32</v>
      </c>
      <c r="U912" s="29">
        <f t="shared" si="293"/>
        <v>0.13830000000000009</v>
      </c>
      <c r="V912" s="29">
        <f t="shared" si="294"/>
        <v>3.9731104024821189</v>
      </c>
      <c r="W912" s="29">
        <f t="shared" si="295"/>
        <v>1.2415970007756623</v>
      </c>
      <c r="X912" s="30">
        <f t="shared" si="296"/>
        <v>0.31435857165218373</v>
      </c>
      <c r="Y912" s="30">
        <f t="shared" si="297"/>
        <v>4.00727857220848</v>
      </c>
      <c r="Z912" s="30">
        <f t="shared" si="298"/>
        <v>1.2522745538151501</v>
      </c>
      <c r="AA912" s="31">
        <f t="shared" si="299"/>
        <v>0.70852800508698133</v>
      </c>
      <c r="AB912" s="32">
        <f t="shared" si="300"/>
        <v>1.0677553039487808E-2</v>
      </c>
    </row>
    <row r="913" spans="1:28" s="15" customFormat="1" x14ac:dyDescent="0.2">
      <c r="A913" s="1">
        <v>223</v>
      </c>
      <c r="B913" s="21" t="s">
        <v>29</v>
      </c>
      <c r="C913" s="22" t="s">
        <v>27</v>
      </c>
      <c r="D913" s="22" t="s">
        <v>37</v>
      </c>
      <c r="E913" s="23">
        <v>43116</v>
      </c>
      <c r="F913" s="22">
        <v>23</v>
      </c>
      <c r="G913" s="22">
        <v>34.799999999999997</v>
      </c>
      <c r="H913" s="22">
        <v>17.5106</v>
      </c>
      <c r="I913" s="24">
        <v>4.7557</v>
      </c>
      <c r="J913" s="71"/>
      <c r="K913" s="25">
        <f t="shared" si="283"/>
        <v>997.56841578658123</v>
      </c>
      <c r="L913" s="25">
        <f t="shared" si="284"/>
        <v>0.76232928867750005</v>
      </c>
      <c r="M913" s="25">
        <f t="shared" si="285"/>
        <v>-4.2470733999999998E-3</v>
      </c>
      <c r="N913" s="25">
        <f t="shared" si="286"/>
        <v>1023.81069304934</v>
      </c>
      <c r="O913" s="121">
        <f t="shared" si="287"/>
        <v>1.0237835061577716</v>
      </c>
      <c r="P913" s="26">
        <f t="shared" si="290"/>
        <v>10.721150014440195</v>
      </c>
      <c r="Q913" s="120">
        <f t="shared" si="288"/>
        <v>10.72079290974416</v>
      </c>
      <c r="R913" s="4">
        <f t="shared" si="289"/>
        <v>20.080418382630164</v>
      </c>
      <c r="S913" s="27">
        <f t="shared" si="291"/>
        <v>20.876349999999999</v>
      </c>
      <c r="T913" s="28">
        <f t="shared" si="292"/>
        <v>32</v>
      </c>
      <c r="U913" s="29">
        <f t="shared" si="293"/>
        <v>0.56369999999999987</v>
      </c>
      <c r="V913" s="29">
        <f t="shared" si="294"/>
        <v>13.447041984732822</v>
      </c>
      <c r="W913" s="29">
        <f t="shared" si="295"/>
        <v>4.2022006202290063</v>
      </c>
      <c r="X913" s="30">
        <f t="shared" si="296"/>
        <v>1.2738980228444738</v>
      </c>
      <c r="Y913" s="30">
        <f t="shared" si="297"/>
        <v>13.484323525801303</v>
      </c>
      <c r="Z913" s="30">
        <f t="shared" si="298"/>
        <v>4.2138511018129075</v>
      </c>
      <c r="AA913" s="31">
        <f t="shared" si="299"/>
        <v>2.239497818063108</v>
      </c>
      <c r="AB913" s="32">
        <f t="shared" si="300"/>
        <v>1.165048158390114E-2</v>
      </c>
    </row>
    <row r="914" spans="1:28" s="15" customFormat="1" x14ac:dyDescent="0.2">
      <c r="A914" s="1">
        <v>152</v>
      </c>
      <c r="B914" s="21" t="s">
        <v>30</v>
      </c>
      <c r="C914" s="22" t="s">
        <v>27</v>
      </c>
      <c r="D914" s="22" t="s">
        <v>37</v>
      </c>
      <c r="E914" s="23">
        <v>43116</v>
      </c>
      <c r="F914" s="22">
        <v>23</v>
      </c>
      <c r="G914" s="22">
        <v>34.799999999999997</v>
      </c>
      <c r="H914" s="22">
        <v>17.5106</v>
      </c>
      <c r="I914" s="24">
        <v>6.4245999999999999</v>
      </c>
      <c r="J914" s="71"/>
      <c r="K914" s="25">
        <f t="shared" si="283"/>
        <v>997.56841578658123</v>
      </c>
      <c r="L914" s="25">
        <f t="shared" si="284"/>
        <v>0.76232928867750005</v>
      </c>
      <c r="M914" s="25">
        <f t="shared" si="285"/>
        <v>-4.2470733999999998E-3</v>
      </c>
      <c r="N914" s="25">
        <f t="shared" si="286"/>
        <v>1023.81069304934</v>
      </c>
      <c r="O914" s="121">
        <f t="shared" si="287"/>
        <v>1.0237835061577716</v>
      </c>
      <c r="P914" s="26">
        <f t="shared" si="290"/>
        <v>14.483483058807845</v>
      </c>
      <c r="Q914" s="120">
        <f t="shared" si="288"/>
        <v>14.483000636697506</v>
      </c>
      <c r="R914" s="4">
        <f t="shared" si="289"/>
        <v>20.080418382630164</v>
      </c>
      <c r="S914" s="27">
        <f t="shared" si="291"/>
        <v>30.055299999999995</v>
      </c>
      <c r="T914" s="28">
        <f t="shared" si="292"/>
        <v>32</v>
      </c>
      <c r="U914" s="29">
        <f t="shared" si="293"/>
        <v>0.62190000000000012</v>
      </c>
      <c r="V914" s="29">
        <f t="shared" si="294"/>
        <v>10.71742464714702</v>
      </c>
      <c r="W914" s="29">
        <f t="shared" si="295"/>
        <v>3.3491952022334437</v>
      </c>
      <c r="X914" s="30">
        <f t="shared" si="296"/>
        <v>1.4062957659565836</v>
      </c>
      <c r="Y914" s="30">
        <f t="shared" si="297"/>
        <v>10.753809167551994</v>
      </c>
      <c r="Z914" s="30">
        <f t="shared" si="298"/>
        <v>3.3605653648599985</v>
      </c>
      <c r="AA914" s="31">
        <f t="shared" si="299"/>
        <v>1.649971472944028</v>
      </c>
      <c r="AB914" s="32">
        <f t="shared" si="300"/>
        <v>1.137016262655477E-2</v>
      </c>
    </row>
    <row r="915" spans="1:28" s="15" customFormat="1" x14ac:dyDescent="0.2">
      <c r="A915" s="1">
        <v>160</v>
      </c>
      <c r="B915" s="21" t="s">
        <v>30</v>
      </c>
      <c r="C915" s="22" t="s">
        <v>27</v>
      </c>
      <c r="D915" s="22" t="s">
        <v>37</v>
      </c>
      <c r="E915" s="23">
        <v>43116</v>
      </c>
      <c r="F915" s="22">
        <v>23</v>
      </c>
      <c r="G915" s="22">
        <v>34.799999999999997</v>
      </c>
      <c r="H915" s="22">
        <v>17.5106</v>
      </c>
      <c r="I915" s="24">
        <v>5.2125000000000004</v>
      </c>
      <c r="J915" s="71"/>
      <c r="K915" s="25">
        <f t="shared" si="283"/>
        <v>997.56841578658123</v>
      </c>
      <c r="L915" s="25">
        <f t="shared" si="284"/>
        <v>0.76232928867750005</v>
      </c>
      <c r="M915" s="25">
        <f t="shared" si="285"/>
        <v>-4.2470733999999998E-3</v>
      </c>
      <c r="N915" s="25">
        <f t="shared" si="286"/>
        <v>1023.81069304934</v>
      </c>
      <c r="O915" s="121">
        <f t="shared" si="287"/>
        <v>1.0237835061577716</v>
      </c>
      <c r="P915" s="26">
        <f t="shared" si="290"/>
        <v>11.750950322827244</v>
      </c>
      <c r="Q915" s="120">
        <f t="shared" si="288"/>
        <v>11.750558917097679</v>
      </c>
      <c r="R915" s="4">
        <f t="shared" si="289"/>
        <v>20.080418382630164</v>
      </c>
      <c r="S915" s="27">
        <f t="shared" si="291"/>
        <v>23.388750000000002</v>
      </c>
      <c r="T915" s="28">
        <f t="shared" si="292"/>
        <v>32</v>
      </c>
      <c r="U915" s="29">
        <f t="shared" si="293"/>
        <v>0.56120000000000037</v>
      </c>
      <c r="V915" s="29">
        <f t="shared" si="294"/>
        <v>12.065444069399961</v>
      </c>
      <c r="W915" s="29">
        <f t="shared" si="295"/>
        <v>3.7704512716874876</v>
      </c>
      <c r="X915" s="30">
        <f t="shared" si="296"/>
        <v>1.2686022339653213</v>
      </c>
      <c r="Y915" s="30">
        <f t="shared" si="297"/>
        <v>12.10227158276953</v>
      </c>
      <c r="Z915" s="30">
        <f t="shared" si="298"/>
        <v>3.7819598696154784</v>
      </c>
      <c r="AA915" s="31">
        <f t="shared" si="299"/>
        <v>1.9526907155851128</v>
      </c>
      <c r="AB915" s="32">
        <f t="shared" si="300"/>
        <v>1.1508597927990749E-2</v>
      </c>
    </row>
    <row r="916" spans="1:28" s="15" customFormat="1" x14ac:dyDescent="0.2">
      <c r="A916" s="1">
        <v>166</v>
      </c>
      <c r="B916" s="21" t="s">
        <v>31</v>
      </c>
      <c r="C916" s="22" t="s">
        <v>27</v>
      </c>
      <c r="D916" s="22" t="s">
        <v>37</v>
      </c>
      <c r="E916" s="23">
        <v>43116</v>
      </c>
      <c r="F916" s="22">
        <v>23</v>
      </c>
      <c r="G916" s="22">
        <v>34.799999999999997</v>
      </c>
      <c r="H916" s="22">
        <v>17.5106</v>
      </c>
      <c r="I916" s="24">
        <v>5.0761000000000003</v>
      </c>
      <c r="J916" s="71"/>
      <c r="K916" s="25">
        <f t="shared" si="283"/>
        <v>997.56841578658123</v>
      </c>
      <c r="L916" s="25">
        <f t="shared" si="284"/>
        <v>0.76232928867750005</v>
      </c>
      <c r="M916" s="25">
        <f t="shared" si="285"/>
        <v>-4.2470733999999998E-3</v>
      </c>
      <c r="N916" s="25">
        <f t="shared" si="286"/>
        <v>1023.81069304934</v>
      </c>
      <c r="O916" s="121">
        <f t="shared" si="287"/>
        <v>1.0237835061577716</v>
      </c>
      <c r="P916" s="26">
        <f t="shared" si="290"/>
        <v>11.44345303284477</v>
      </c>
      <c r="Q916" s="120">
        <f t="shared" si="288"/>
        <v>11.443071869367776</v>
      </c>
      <c r="R916" s="4">
        <f t="shared" si="289"/>
        <v>20.080418382630164</v>
      </c>
      <c r="S916" s="27">
        <f t="shared" si="291"/>
        <v>22.638550000000002</v>
      </c>
      <c r="T916" s="28">
        <f t="shared" si="292"/>
        <v>32</v>
      </c>
      <c r="U916" s="29">
        <f t="shared" si="293"/>
        <v>0.39460000000000051</v>
      </c>
      <c r="V916" s="29">
        <f t="shared" si="294"/>
        <v>8.4289223539463958</v>
      </c>
      <c r="W916" s="29">
        <f t="shared" si="295"/>
        <v>2.6340382356082488</v>
      </c>
      <c r="X916" s="30">
        <f t="shared" si="296"/>
        <v>0.89304506560828045</v>
      </c>
      <c r="Y916" s="30">
        <f t="shared" si="297"/>
        <v>8.46455481514616</v>
      </c>
      <c r="Z916" s="30">
        <f t="shared" si="298"/>
        <v>2.6451733797331749</v>
      </c>
      <c r="AA916" s="31">
        <f t="shared" si="299"/>
        <v>1.3634608869961411</v>
      </c>
      <c r="AB916" s="32">
        <f t="shared" si="300"/>
        <v>1.1135144124926111E-2</v>
      </c>
    </row>
    <row r="917" spans="1:28" s="15" customFormat="1" x14ac:dyDescent="0.2">
      <c r="A917" s="1">
        <v>173</v>
      </c>
      <c r="B917" s="21" t="s">
        <v>31</v>
      </c>
      <c r="C917" s="22" t="s">
        <v>27</v>
      </c>
      <c r="D917" s="22" t="s">
        <v>37</v>
      </c>
      <c r="E917" s="23">
        <v>43116</v>
      </c>
      <c r="F917" s="22">
        <v>23</v>
      </c>
      <c r="G917" s="22">
        <v>34.799999999999997</v>
      </c>
      <c r="H917" s="22">
        <v>17.5106</v>
      </c>
      <c r="I917" s="24">
        <v>5.2638999999999996</v>
      </c>
      <c r="J917" s="71"/>
      <c r="K917" s="25">
        <f t="shared" si="283"/>
        <v>997.56841578658123</v>
      </c>
      <c r="L917" s="25">
        <f t="shared" si="284"/>
        <v>0.76232928867750005</v>
      </c>
      <c r="M917" s="25">
        <f t="shared" si="285"/>
        <v>-4.2470733999999998E-3</v>
      </c>
      <c r="N917" s="25">
        <f t="shared" si="286"/>
        <v>1023.81069304934</v>
      </c>
      <c r="O917" s="121">
        <f t="shared" si="287"/>
        <v>1.0237835061577716</v>
      </c>
      <c r="P917" s="26">
        <f t="shared" si="290"/>
        <v>11.866825401310372</v>
      </c>
      <c r="Q917" s="120">
        <f t="shared" si="288"/>
        <v>11.866430135963638</v>
      </c>
      <c r="R917" s="4">
        <f t="shared" si="289"/>
        <v>20.080418382630164</v>
      </c>
      <c r="S917" s="27">
        <f t="shared" si="291"/>
        <v>23.671449999999997</v>
      </c>
      <c r="T917" s="28">
        <f t="shared" si="292"/>
        <v>32</v>
      </c>
      <c r="U917" s="29">
        <f t="shared" si="293"/>
        <v>0.43519999999999914</v>
      </c>
      <c r="V917" s="29">
        <f t="shared" si="294"/>
        <v>9.0127777662724764</v>
      </c>
      <c r="W917" s="29">
        <f t="shared" si="295"/>
        <v>2.816493051960149</v>
      </c>
      <c r="X917" s="30">
        <f t="shared" si="296"/>
        <v>0.98468186795677859</v>
      </c>
      <c r="Y917" s="30">
        <f t="shared" si="297"/>
        <v>9.0486020969926066</v>
      </c>
      <c r="Z917" s="30">
        <f t="shared" si="298"/>
        <v>2.8276881553101894</v>
      </c>
      <c r="AA917" s="31">
        <f t="shared" si="299"/>
        <v>1.4461662420615489</v>
      </c>
      <c r="AB917" s="32">
        <f t="shared" si="300"/>
        <v>1.119510335004037E-2</v>
      </c>
    </row>
    <row r="918" spans="1:28" s="15" customFormat="1" x14ac:dyDescent="0.2">
      <c r="A918" s="1">
        <v>264</v>
      </c>
      <c r="B918" s="21" t="s">
        <v>31</v>
      </c>
      <c r="C918" s="22" t="s">
        <v>27</v>
      </c>
      <c r="D918" s="22" t="s">
        <v>37</v>
      </c>
      <c r="E918" s="23">
        <v>43116</v>
      </c>
      <c r="F918" s="22">
        <v>23</v>
      </c>
      <c r="G918" s="22">
        <v>34.799999999999997</v>
      </c>
      <c r="H918" s="22">
        <v>17.5106</v>
      </c>
      <c r="I918" s="24">
        <v>4.9457000000000004</v>
      </c>
      <c r="J918" s="71"/>
      <c r="K918" s="25">
        <f t="shared" si="283"/>
        <v>997.56841578658123</v>
      </c>
      <c r="L918" s="25">
        <f t="shared" si="284"/>
        <v>0.76232928867750005</v>
      </c>
      <c r="M918" s="25">
        <f t="shared" si="285"/>
        <v>-4.2470733999999998E-3</v>
      </c>
      <c r="N918" s="25">
        <f t="shared" si="286"/>
        <v>1023.81069304934</v>
      </c>
      <c r="O918" s="121">
        <f t="shared" si="287"/>
        <v>1.0237835061577716</v>
      </c>
      <c r="P918" s="26">
        <f t="shared" si="290"/>
        <v>11.149482016615194</v>
      </c>
      <c r="Q918" s="120">
        <f t="shared" si="288"/>
        <v>11.149110644851797</v>
      </c>
      <c r="R918" s="4">
        <f t="shared" si="289"/>
        <v>20.080418382630164</v>
      </c>
      <c r="S918" s="27">
        <f t="shared" si="291"/>
        <v>21.92135</v>
      </c>
      <c r="T918" s="28">
        <f t="shared" si="292"/>
        <v>32</v>
      </c>
      <c r="U918" s="29">
        <f t="shared" si="293"/>
        <v>0.37000000000000011</v>
      </c>
      <c r="V918" s="29">
        <f t="shared" si="294"/>
        <v>8.0861944620495247</v>
      </c>
      <c r="W918" s="29">
        <f t="shared" si="295"/>
        <v>2.5269357693904761</v>
      </c>
      <c r="X918" s="30">
        <f t="shared" si="296"/>
        <v>0.83750898752536962</v>
      </c>
      <c r="Y918" s="30">
        <f t="shared" si="297"/>
        <v>8.1217142942749874</v>
      </c>
      <c r="Z918" s="30">
        <f t="shared" si="298"/>
        <v>2.5380357169609336</v>
      </c>
      <c r="AA918" s="31">
        <f t="shared" si="299"/>
        <v>1.3160864542848638</v>
      </c>
      <c r="AB918" s="32">
        <f t="shared" si="300"/>
        <v>1.1099947570457402E-2</v>
      </c>
    </row>
    <row r="919" spans="1:28" s="15" customFormat="1" x14ac:dyDescent="0.2">
      <c r="A919" s="1">
        <v>270</v>
      </c>
      <c r="B919" s="21" t="s">
        <v>31</v>
      </c>
      <c r="C919" s="22" t="s">
        <v>27</v>
      </c>
      <c r="D919" s="22" t="s">
        <v>37</v>
      </c>
      <c r="E919" s="23">
        <v>43116</v>
      </c>
      <c r="F919" s="22">
        <v>23</v>
      </c>
      <c r="G919" s="22">
        <v>34.799999999999997</v>
      </c>
      <c r="H919" s="22">
        <v>17.5106</v>
      </c>
      <c r="I919" s="24">
        <v>6.6323999999999996</v>
      </c>
      <c r="J919" s="71"/>
      <c r="K919" s="25">
        <f t="shared" si="283"/>
        <v>997.56841578658123</v>
      </c>
      <c r="L919" s="25">
        <f t="shared" si="284"/>
        <v>0.76232928867750005</v>
      </c>
      <c r="M919" s="25">
        <f t="shared" si="285"/>
        <v>-4.2470733999999998E-3</v>
      </c>
      <c r="N919" s="25">
        <f t="shared" si="286"/>
        <v>1023.81069304934</v>
      </c>
      <c r="O919" s="121">
        <f t="shared" si="287"/>
        <v>1.0237835061577716</v>
      </c>
      <c r="P919" s="26">
        <f t="shared" si="290"/>
        <v>14.951943006449765</v>
      </c>
      <c r="Q919" s="120">
        <f t="shared" si="288"/>
        <v>14.95144498067312</v>
      </c>
      <c r="R919" s="4">
        <f t="shared" si="289"/>
        <v>20.080418382630164</v>
      </c>
      <c r="S919" s="27">
        <f t="shared" si="291"/>
        <v>31.1982</v>
      </c>
      <c r="T919" s="28">
        <f t="shared" si="292"/>
        <v>32</v>
      </c>
      <c r="U919" s="29">
        <f t="shared" si="293"/>
        <v>0.51309999999999967</v>
      </c>
      <c r="V919" s="29">
        <f t="shared" si="294"/>
        <v>8.3849459905544688</v>
      </c>
      <c r="W919" s="29">
        <f t="shared" si="295"/>
        <v>2.6202956220482716</v>
      </c>
      <c r="X919" s="30">
        <f t="shared" si="296"/>
        <v>1.161253809843922</v>
      </c>
      <c r="Y919" s="30">
        <f t="shared" si="297"/>
        <v>8.4205640000191515</v>
      </c>
      <c r="Z919" s="30">
        <f t="shared" si="298"/>
        <v>2.6314262500059851</v>
      </c>
      <c r="AA919" s="31">
        <f t="shared" si="299"/>
        <v>1.2788620569606013</v>
      </c>
      <c r="AB919" s="32">
        <f t="shared" si="300"/>
        <v>1.1130627957713468E-2</v>
      </c>
    </row>
    <row r="920" spans="1:28" s="15" customFormat="1" x14ac:dyDescent="0.2">
      <c r="A920" s="1">
        <v>102</v>
      </c>
      <c r="B920" s="21" t="s">
        <v>32</v>
      </c>
      <c r="C920" s="22" t="s">
        <v>27</v>
      </c>
      <c r="D920" s="22" t="s">
        <v>37</v>
      </c>
      <c r="E920" s="23">
        <v>43116</v>
      </c>
      <c r="F920" s="22">
        <v>23</v>
      </c>
      <c r="G920" s="22">
        <v>34.799999999999997</v>
      </c>
      <c r="H920" s="22">
        <v>17.5106</v>
      </c>
      <c r="I920" s="24">
        <v>4.2817999999999996</v>
      </c>
      <c r="J920" s="71"/>
      <c r="K920" s="25">
        <f t="shared" si="283"/>
        <v>997.56841578658123</v>
      </c>
      <c r="L920" s="25">
        <f t="shared" si="284"/>
        <v>0.76232928867750005</v>
      </c>
      <c r="M920" s="25">
        <f t="shared" si="285"/>
        <v>-4.2470733999999998E-3</v>
      </c>
      <c r="N920" s="25">
        <f t="shared" si="286"/>
        <v>1023.81069304934</v>
      </c>
      <c r="O920" s="121">
        <f t="shared" si="287"/>
        <v>1.0237835061577716</v>
      </c>
      <c r="P920" s="26">
        <f t="shared" si="290"/>
        <v>9.6527998258573966</v>
      </c>
      <c r="Q920" s="120">
        <f t="shared" si="288"/>
        <v>9.652478306230952</v>
      </c>
      <c r="R920" s="4">
        <f t="shared" si="289"/>
        <v>20.080418382630164</v>
      </c>
      <c r="S920" s="27">
        <f t="shared" si="291"/>
        <v>18.269899999999996</v>
      </c>
      <c r="T920" s="28">
        <f t="shared" si="292"/>
        <v>32</v>
      </c>
      <c r="U920" s="29">
        <f t="shared" si="293"/>
        <v>0.33119999999999949</v>
      </c>
      <c r="V920" s="29">
        <f t="shared" si="294"/>
        <v>8.3835366779729519</v>
      </c>
      <c r="W920" s="29">
        <f t="shared" si="295"/>
        <v>2.6198552118665477</v>
      </c>
      <c r="X920" s="30">
        <f t="shared" si="296"/>
        <v>0.74957613358686892</v>
      </c>
      <c r="Y920" s="30">
        <f t="shared" si="297"/>
        <v>8.4191542243022059</v>
      </c>
      <c r="Z920" s="30">
        <f t="shared" si="298"/>
        <v>2.6309856950944392</v>
      </c>
      <c r="AA920" s="31">
        <f t="shared" si="299"/>
        <v>1.4241139919985442</v>
      </c>
      <c r="AB920" s="32">
        <f t="shared" si="300"/>
        <v>1.1130483227891563E-2</v>
      </c>
    </row>
    <row r="921" spans="1:28" s="15" customFormat="1" x14ac:dyDescent="0.2">
      <c r="A921" s="1">
        <v>108</v>
      </c>
      <c r="B921" s="21" t="s">
        <v>32</v>
      </c>
      <c r="C921" s="22" t="s">
        <v>27</v>
      </c>
      <c r="D921" s="22" t="s">
        <v>37</v>
      </c>
      <c r="E921" s="23">
        <v>43116</v>
      </c>
      <c r="F921" s="22">
        <v>23</v>
      </c>
      <c r="G921" s="22">
        <v>34.799999999999997</v>
      </c>
      <c r="H921" s="22">
        <v>17.5106</v>
      </c>
      <c r="I921" s="24">
        <v>4.5934999999999997</v>
      </c>
      <c r="J921" s="71"/>
      <c r="K921" s="25">
        <f t="shared" si="283"/>
        <v>997.56841578658123</v>
      </c>
      <c r="L921" s="25">
        <f t="shared" si="284"/>
        <v>0.76232928867750005</v>
      </c>
      <c r="M921" s="25">
        <f t="shared" si="285"/>
        <v>-4.2470733999999998E-3</v>
      </c>
      <c r="N921" s="25">
        <f t="shared" si="286"/>
        <v>1023.81069304934</v>
      </c>
      <c r="O921" s="121">
        <f t="shared" si="287"/>
        <v>1.0237835061577716</v>
      </c>
      <c r="P921" s="26">
        <f t="shared" si="290"/>
        <v>10.355489747320275</v>
      </c>
      <c r="Q921" s="120">
        <f t="shared" si="288"/>
        <v>10.355144822194376</v>
      </c>
      <c r="R921" s="4">
        <f t="shared" si="289"/>
        <v>20.080418382630164</v>
      </c>
      <c r="S921" s="27">
        <f t="shared" si="291"/>
        <v>19.984249999999996</v>
      </c>
      <c r="T921" s="28">
        <f t="shared" si="292"/>
        <v>32</v>
      </c>
      <c r="U921" s="29">
        <f t="shared" si="293"/>
        <v>0.40549999999999997</v>
      </c>
      <c r="V921" s="29">
        <f t="shared" si="294"/>
        <v>9.6824259789875846</v>
      </c>
      <c r="W921" s="29">
        <f t="shared" si="295"/>
        <v>3.02575811843362</v>
      </c>
      <c r="X921" s="30">
        <f t="shared" si="296"/>
        <v>0.91725230915165135</v>
      </c>
      <c r="Y921" s="30">
        <f t="shared" si="297"/>
        <v>9.7184703728923463</v>
      </c>
      <c r="Z921" s="30">
        <f t="shared" si="298"/>
        <v>3.0370219915288583</v>
      </c>
      <c r="AA921" s="31">
        <f t="shared" si="299"/>
        <v>1.6145169911563089</v>
      </c>
      <c r="AB921" s="32">
        <f t="shared" si="300"/>
        <v>1.1263873095238353E-2</v>
      </c>
    </row>
    <row r="922" spans="1:28" s="15" customFormat="1" x14ac:dyDescent="0.2">
      <c r="A922" s="1">
        <v>231</v>
      </c>
      <c r="B922" s="21" t="s">
        <v>33</v>
      </c>
      <c r="C922" s="22" t="s">
        <v>27</v>
      </c>
      <c r="D922" s="22" t="s">
        <v>37</v>
      </c>
      <c r="E922" s="23">
        <v>43116</v>
      </c>
      <c r="F922" s="22">
        <v>22.6</v>
      </c>
      <c r="G922" s="22">
        <v>34.799999999999997</v>
      </c>
      <c r="H922" s="22">
        <v>17.5106</v>
      </c>
      <c r="I922" s="24">
        <v>3.0790999999999999</v>
      </c>
      <c r="J922" s="71"/>
      <c r="K922" s="25">
        <f t="shared" si="283"/>
        <v>997.6623758889441</v>
      </c>
      <c r="L922" s="25">
        <f t="shared" si="284"/>
        <v>0.76298367266434808</v>
      </c>
      <c r="M922" s="25">
        <f t="shared" si="285"/>
        <v>-4.257801496E-3</v>
      </c>
      <c r="N922" s="25">
        <f t="shared" si="286"/>
        <v>1023.9252233381852</v>
      </c>
      <c r="O922" s="121">
        <f t="shared" si="287"/>
        <v>1.0238980073178678</v>
      </c>
      <c r="P922" s="26">
        <f t="shared" si="290"/>
        <v>6.9424324363695247</v>
      </c>
      <c r="Q922" s="120">
        <f t="shared" si="288"/>
        <v>6.9422009145941423</v>
      </c>
      <c r="R922" s="4">
        <f t="shared" si="289"/>
        <v>20.080748054571924</v>
      </c>
      <c r="S922" s="27">
        <f t="shared" si="291"/>
        <v>11.655049999999999</v>
      </c>
      <c r="T922" s="28">
        <f t="shared" si="292"/>
        <v>32</v>
      </c>
      <c r="U922" s="29">
        <f t="shared" si="293"/>
        <v>0.18509999999999982</v>
      </c>
      <c r="V922" s="29">
        <f t="shared" si="294"/>
        <v>6.3959917069799515</v>
      </c>
      <c r="W922" s="29">
        <f t="shared" si="295"/>
        <v>1.9987474084312349</v>
      </c>
      <c r="X922" s="30">
        <f t="shared" si="296"/>
        <v>0.42046336112460736</v>
      </c>
      <c r="Y922" s="30">
        <f t="shared" si="297"/>
        <v>6.4468775652515315</v>
      </c>
      <c r="Z922" s="30">
        <f t="shared" si="298"/>
        <v>2.0146492391411037</v>
      </c>
      <c r="AA922" s="31">
        <f t="shared" si="299"/>
        <v>1.235261825246214</v>
      </c>
      <c r="AB922" s="32">
        <f t="shared" si="300"/>
        <v>1.5901830709868836E-2</v>
      </c>
    </row>
    <row r="923" spans="1:28" s="15" customFormat="1" x14ac:dyDescent="0.2">
      <c r="A923" s="1">
        <v>180</v>
      </c>
      <c r="B923" s="21" t="s">
        <v>26</v>
      </c>
      <c r="C923" s="22" t="s">
        <v>34</v>
      </c>
      <c r="D923" s="22" t="s">
        <v>37</v>
      </c>
      <c r="E923" s="23">
        <v>43116</v>
      </c>
      <c r="F923" s="22">
        <v>22.9</v>
      </c>
      <c r="G923" s="22">
        <v>34.799999999999997</v>
      </c>
      <c r="H923" s="22">
        <v>17.5107</v>
      </c>
      <c r="I923" s="24">
        <v>3.7117</v>
      </c>
      <c r="J923" s="71"/>
      <c r="K923" s="25">
        <f t="shared" si="283"/>
        <v>997.59205470031941</v>
      </c>
      <c r="L923" s="25">
        <f t="shared" si="284"/>
        <v>0.76249178251104666</v>
      </c>
      <c r="M923" s="25">
        <f t="shared" si="285"/>
        <v>-4.2497057859999998E-3</v>
      </c>
      <c r="N923" s="25">
        <f t="shared" si="286"/>
        <v>1023.8394463446308</v>
      </c>
      <c r="O923" s="121">
        <f t="shared" si="287"/>
        <v>1.0238122520011621</v>
      </c>
      <c r="P923" s="26">
        <f t="shared" si="290"/>
        <v>8.3678731708024028</v>
      </c>
      <c r="Q923" s="120">
        <f t="shared" si="288"/>
        <v>8.367594363851838</v>
      </c>
      <c r="R923" s="4">
        <f t="shared" si="289"/>
        <v>20.080615823355433</v>
      </c>
      <c r="S923" s="27">
        <f t="shared" si="291"/>
        <v>15.134349999999998</v>
      </c>
      <c r="T923" s="28">
        <f t="shared" si="292"/>
        <v>32</v>
      </c>
      <c r="U923" s="29">
        <f t="shared" si="293"/>
        <v>0.26960000000000006</v>
      </c>
      <c r="V923" s="29">
        <f t="shared" si="294"/>
        <v>7.8324278783300905</v>
      </c>
      <c r="W923" s="29">
        <f t="shared" si="295"/>
        <v>2.4476337119781535</v>
      </c>
      <c r="X923" s="30">
        <f t="shared" si="296"/>
        <v>0.61069633807934487</v>
      </c>
      <c r="Y923" s="30">
        <f t="shared" si="297"/>
        <v>7.8726623261077284</v>
      </c>
      <c r="Z923" s="30">
        <f t="shared" si="298"/>
        <v>2.460206976908665</v>
      </c>
      <c r="AA923" s="31">
        <f t="shared" si="299"/>
        <v>1.3979555848954535</v>
      </c>
      <c r="AB923" s="32">
        <f t="shared" si="300"/>
        <v>1.2573264930511474E-2</v>
      </c>
    </row>
    <row r="924" spans="1:28" s="15" customFormat="1" x14ac:dyDescent="0.2">
      <c r="A924" s="1">
        <v>187</v>
      </c>
      <c r="B924" s="21" t="s">
        <v>26</v>
      </c>
      <c r="C924" s="22" t="s">
        <v>34</v>
      </c>
      <c r="D924" s="22" t="s">
        <v>37</v>
      </c>
      <c r="E924" s="23">
        <v>43116</v>
      </c>
      <c r="F924" s="22">
        <v>22.9</v>
      </c>
      <c r="G924" s="22">
        <v>34.799999999999997</v>
      </c>
      <c r="H924" s="22">
        <v>17.5107</v>
      </c>
      <c r="I924" s="24">
        <v>0.91620000000000001</v>
      </c>
      <c r="J924" s="71"/>
      <c r="K924" s="25">
        <f t="shared" si="283"/>
        <v>997.59205470031941</v>
      </c>
      <c r="L924" s="25">
        <f t="shared" si="284"/>
        <v>0.76249178251104666</v>
      </c>
      <c r="M924" s="25">
        <f t="shared" si="285"/>
        <v>-4.2497057859999998E-3</v>
      </c>
      <c r="N924" s="25">
        <f t="shared" si="286"/>
        <v>1023.8394463446308</v>
      </c>
      <c r="O924" s="121">
        <f t="shared" si="287"/>
        <v>1.0238122520011621</v>
      </c>
      <c r="P924" s="26">
        <f t="shared" si="290"/>
        <v>2.0655347681895524</v>
      </c>
      <c r="Q924" s="120">
        <f t="shared" si="288"/>
        <v>2.0654659471835153</v>
      </c>
      <c r="R924" s="4">
        <f t="shared" si="289"/>
        <v>20.080615823355433</v>
      </c>
      <c r="S924" s="27">
        <f t="shared" si="291"/>
        <v>-0.24089999999999989</v>
      </c>
      <c r="T924" s="28">
        <f t="shared" si="292"/>
        <v>32</v>
      </c>
      <c r="U924" s="29">
        <f t="shared" si="293"/>
        <v>7.3799999999999977E-2</v>
      </c>
      <c r="V924" s="29">
        <f t="shared" si="294"/>
        <v>8.760683760683758</v>
      </c>
      <c r="W924" s="29">
        <f t="shared" si="295"/>
        <v>2.7377136752136741</v>
      </c>
      <c r="X924" s="30">
        <f t="shared" si="296"/>
        <v>0.16708737738571044</v>
      </c>
      <c r="Y924" s="30">
        <f t="shared" si="297"/>
        <v>8.8012645594019965</v>
      </c>
      <c r="Z924" s="30">
        <f t="shared" si="298"/>
        <v>2.7503951748131237</v>
      </c>
      <c r="AA924" s="31">
        <f t="shared" si="299"/>
        <v>-8.0727899556330449</v>
      </c>
      <c r="AB924" s="32">
        <f t="shared" si="300"/>
        <v>1.2681499599449531E-2</v>
      </c>
    </row>
    <row r="925" spans="1:28" s="15" customFormat="1" x14ac:dyDescent="0.2">
      <c r="A925" s="1">
        <v>278</v>
      </c>
      <c r="B925" s="21" t="s">
        <v>26</v>
      </c>
      <c r="C925" s="22" t="s">
        <v>34</v>
      </c>
      <c r="D925" s="22" t="s">
        <v>37</v>
      </c>
      <c r="E925" s="23">
        <v>43116</v>
      </c>
      <c r="F925" s="22">
        <v>22.9</v>
      </c>
      <c r="G925" s="22">
        <v>34.799999999999997</v>
      </c>
      <c r="H925" s="22">
        <v>17.5107</v>
      </c>
      <c r="I925" s="24">
        <v>4.2474999999999996</v>
      </c>
      <c r="J925" s="71"/>
      <c r="K925" s="25">
        <f t="shared" si="283"/>
        <v>997.59205470031941</v>
      </c>
      <c r="L925" s="25">
        <f t="shared" si="284"/>
        <v>0.76249178251104666</v>
      </c>
      <c r="M925" s="25">
        <f t="shared" si="285"/>
        <v>-4.2497057859999998E-3</v>
      </c>
      <c r="N925" s="25">
        <f t="shared" si="286"/>
        <v>1023.8394463446308</v>
      </c>
      <c r="O925" s="121">
        <f t="shared" si="287"/>
        <v>1.0238122520011621</v>
      </c>
      <c r="P925" s="26">
        <f t="shared" si="290"/>
        <v>9.575811971059947</v>
      </c>
      <c r="Q925" s="120">
        <f t="shared" si="288"/>
        <v>9.5754929171163283</v>
      </c>
      <c r="R925" s="4">
        <f t="shared" si="289"/>
        <v>20.080615823355433</v>
      </c>
      <c r="S925" s="27">
        <f t="shared" si="291"/>
        <v>18.081249999999997</v>
      </c>
      <c r="T925" s="28">
        <f t="shared" si="292"/>
        <v>32</v>
      </c>
      <c r="U925" s="29">
        <f t="shared" si="293"/>
        <v>0.27029999999999976</v>
      </c>
      <c r="V925" s="29">
        <f t="shared" si="294"/>
        <v>6.796238559790801</v>
      </c>
      <c r="W925" s="29">
        <f t="shared" si="295"/>
        <v>2.1238245499346253</v>
      </c>
      <c r="X925" s="30">
        <f t="shared" si="296"/>
        <v>0.61272440849461063</v>
      </c>
      <c r="Y925" s="30">
        <f t="shared" si="297"/>
        <v>6.8360863844918418</v>
      </c>
      <c r="Z925" s="30">
        <f t="shared" si="298"/>
        <v>2.1362769951537004</v>
      </c>
      <c r="AA925" s="31">
        <f t="shared" si="299"/>
        <v>1.1538475025283275</v>
      </c>
      <c r="AB925" s="32">
        <f t="shared" si="300"/>
        <v>1.245244521907507E-2</v>
      </c>
    </row>
    <row r="926" spans="1:28" s="15" customFormat="1" x14ac:dyDescent="0.2">
      <c r="A926" s="1">
        <v>285</v>
      </c>
      <c r="B926" s="21" t="s">
        <v>26</v>
      </c>
      <c r="C926" s="22" t="s">
        <v>34</v>
      </c>
      <c r="D926" s="22" t="s">
        <v>37</v>
      </c>
      <c r="E926" s="23">
        <v>43116</v>
      </c>
      <c r="F926" s="22">
        <v>22.9</v>
      </c>
      <c r="G926" s="22">
        <v>34.799999999999997</v>
      </c>
      <c r="H926" s="22">
        <v>17.5107</v>
      </c>
      <c r="I926" s="24">
        <v>2.5766</v>
      </c>
      <c r="J926" s="71"/>
      <c r="K926" s="25">
        <f t="shared" si="283"/>
        <v>997.59205470031941</v>
      </c>
      <c r="L926" s="25">
        <f t="shared" si="284"/>
        <v>0.76249178251104666</v>
      </c>
      <c r="M926" s="25">
        <f t="shared" si="285"/>
        <v>-4.2497057859999998E-3</v>
      </c>
      <c r="N926" s="25">
        <f t="shared" si="286"/>
        <v>1023.8394463446308</v>
      </c>
      <c r="O926" s="121">
        <f t="shared" si="287"/>
        <v>1.0238122520011621</v>
      </c>
      <c r="P926" s="26">
        <f t="shared" si="290"/>
        <v>5.8088374631272659</v>
      </c>
      <c r="Q926" s="120">
        <f t="shared" si="288"/>
        <v>5.8086439200098727</v>
      </c>
      <c r="R926" s="4">
        <f t="shared" si="289"/>
        <v>20.080615823355433</v>
      </c>
      <c r="S926" s="27">
        <f t="shared" si="291"/>
        <v>8.8913000000000011</v>
      </c>
      <c r="T926" s="28">
        <f t="shared" si="292"/>
        <v>32</v>
      </c>
      <c r="U926" s="29">
        <f t="shared" si="293"/>
        <v>0.14539999999999997</v>
      </c>
      <c r="V926" s="29">
        <f t="shared" si="294"/>
        <v>5.9805857189865081</v>
      </c>
      <c r="W926" s="29">
        <f t="shared" si="295"/>
        <v>1.8689330371832837</v>
      </c>
      <c r="X926" s="30">
        <f t="shared" si="296"/>
        <v>0.32984257171902698</v>
      </c>
      <c r="Y926" s="30">
        <f t="shared" si="297"/>
        <v>6.0201292072066375</v>
      </c>
      <c r="Z926" s="30">
        <f t="shared" si="298"/>
        <v>1.8812903772520742</v>
      </c>
      <c r="AA926" s="31">
        <f t="shared" si="299"/>
        <v>1.2738618278485829</v>
      </c>
      <c r="AB926" s="32">
        <f t="shared" si="300"/>
        <v>1.2357340068790412E-2</v>
      </c>
    </row>
    <row r="927" spans="1:28" s="15" customFormat="1" x14ac:dyDescent="0.2">
      <c r="A927" s="1">
        <v>120</v>
      </c>
      <c r="B927" s="21" t="s">
        <v>29</v>
      </c>
      <c r="C927" s="22" t="s">
        <v>34</v>
      </c>
      <c r="D927" s="22" t="s">
        <v>37</v>
      </c>
      <c r="E927" s="23">
        <v>43116</v>
      </c>
      <c r="F927" s="22">
        <v>22.9</v>
      </c>
      <c r="G927" s="22">
        <v>34.799999999999997</v>
      </c>
      <c r="H927" s="22">
        <v>17.5107</v>
      </c>
      <c r="I927" s="24">
        <v>5.2380000000000004</v>
      </c>
      <c r="J927" s="71"/>
      <c r="K927" s="25">
        <f t="shared" si="283"/>
        <v>997.59205470031941</v>
      </c>
      <c r="L927" s="25">
        <f t="shared" si="284"/>
        <v>0.76249178251104666</v>
      </c>
      <c r="M927" s="25">
        <f t="shared" si="285"/>
        <v>-4.2497057859999998E-3</v>
      </c>
      <c r="N927" s="25">
        <f t="shared" si="286"/>
        <v>1023.8394463446308</v>
      </c>
      <c r="O927" s="121">
        <f t="shared" si="287"/>
        <v>1.0238122520011621</v>
      </c>
      <c r="P927" s="26">
        <f t="shared" si="290"/>
        <v>11.808852996918661</v>
      </c>
      <c r="Q927" s="120">
        <f t="shared" si="288"/>
        <v>11.808459540872358</v>
      </c>
      <c r="R927" s="4">
        <f t="shared" si="289"/>
        <v>20.080615823355433</v>
      </c>
      <c r="S927" s="27">
        <f t="shared" si="291"/>
        <v>23.529</v>
      </c>
      <c r="T927" s="28">
        <f t="shared" si="292"/>
        <v>32</v>
      </c>
      <c r="U927" s="29">
        <f t="shared" si="293"/>
        <v>0.3169000000000004</v>
      </c>
      <c r="V927" s="29">
        <f t="shared" si="294"/>
        <v>6.4396171587653246</v>
      </c>
      <c r="W927" s="29">
        <f t="shared" si="295"/>
        <v>2.0123803621141638</v>
      </c>
      <c r="X927" s="30">
        <f t="shared" si="296"/>
        <v>0.71857586623871583</v>
      </c>
      <c r="Y927" s="30">
        <f t="shared" si="297"/>
        <v>6.4793319208485816</v>
      </c>
      <c r="Z927" s="30">
        <f t="shared" si="298"/>
        <v>2.0247912252651816</v>
      </c>
      <c r="AA927" s="31">
        <f t="shared" si="299"/>
        <v>1.0307281870719966</v>
      </c>
      <c r="AB927" s="32">
        <f t="shared" si="300"/>
        <v>1.2410863151017804E-2</v>
      </c>
    </row>
    <row r="928" spans="1:28" s="15" customFormat="1" x14ac:dyDescent="0.2">
      <c r="A928" s="1">
        <v>126</v>
      </c>
      <c r="B928" s="21" t="s">
        <v>29</v>
      </c>
      <c r="C928" s="22" t="s">
        <v>34</v>
      </c>
      <c r="D928" s="22" t="s">
        <v>37</v>
      </c>
      <c r="E928" s="23">
        <v>43116</v>
      </c>
      <c r="F928" s="22">
        <v>22.9</v>
      </c>
      <c r="G928" s="22">
        <v>34.799999999999997</v>
      </c>
      <c r="H928" s="22">
        <v>17.5107</v>
      </c>
      <c r="I928" s="24">
        <v>2.1145999999999998</v>
      </c>
      <c r="J928" s="71"/>
      <c r="K928" s="25">
        <f t="shared" si="283"/>
        <v>997.59205470031941</v>
      </c>
      <c r="L928" s="25">
        <f t="shared" si="284"/>
        <v>0.76249178251104666</v>
      </c>
      <c r="M928" s="25">
        <f t="shared" si="285"/>
        <v>-4.2497057859999998E-3</v>
      </c>
      <c r="N928" s="25">
        <f t="shared" si="286"/>
        <v>1023.8394463446308</v>
      </c>
      <c r="O928" s="121">
        <f t="shared" si="287"/>
        <v>1.0238122520011621</v>
      </c>
      <c r="P928" s="26">
        <f t="shared" si="290"/>
        <v>4.7672776913486432</v>
      </c>
      <c r="Q928" s="120">
        <f t="shared" si="288"/>
        <v>4.767118851685507</v>
      </c>
      <c r="R928" s="4">
        <f t="shared" si="289"/>
        <v>20.080615823355433</v>
      </c>
      <c r="S928" s="27">
        <f t="shared" si="291"/>
        <v>6.3502999999999981</v>
      </c>
      <c r="T928" s="28">
        <f t="shared" si="292"/>
        <v>32</v>
      </c>
      <c r="U928" s="29">
        <f t="shared" si="293"/>
        <v>9.3999999999999861E-2</v>
      </c>
      <c r="V928" s="29">
        <f t="shared" si="294"/>
        <v>4.6520835395427032</v>
      </c>
      <c r="W928" s="29">
        <f t="shared" si="295"/>
        <v>1.4537761061070948</v>
      </c>
      <c r="X928" s="30">
        <f t="shared" si="296"/>
        <v>0.21361814973154569</v>
      </c>
      <c r="Y928" s="30">
        <f t="shared" si="297"/>
        <v>4.6911313368782404</v>
      </c>
      <c r="Z928" s="30">
        <f t="shared" si="298"/>
        <v>1.4659785427744501</v>
      </c>
      <c r="AA928" s="31">
        <f t="shared" si="299"/>
        <v>1.1443894843589055</v>
      </c>
      <c r="AB928" s="32">
        <f t="shared" si="300"/>
        <v>1.220243666735521E-2</v>
      </c>
    </row>
    <row r="929" spans="1:28" s="15" customFormat="1" x14ac:dyDescent="0.2">
      <c r="A929" s="1">
        <v>218</v>
      </c>
      <c r="B929" s="21" t="s">
        <v>29</v>
      </c>
      <c r="C929" s="22" t="s">
        <v>34</v>
      </c>
      <c r="D929" s="22" t="s">
        <v>37</v>
      </c>
      <c r="E929" s="23">
        <v>43116</v>
      </c>
      <c r="F929" s="22">
        <v>22.9</v>
      </c>
      <c r="G929" s="22">
        <v>34.799999999999997</v>
      </c>
      <c r="H929" s="22">
        <v>17.5107</v>
      </c>
      <c r="I929" s="24">
        <v>5.0762</v>
      </c>
      <c r="J929" s="71"/>
      <c r="K929" s="25">
        <f t="shared" si="283"/>
        <v>997.59205470031941</v>
      </c>
      <c r="L929" s="25">
        <f t="shared" si="284"/>
        <v>0.76249178251104666</v>
      </c>
      <c r="M929" s="25">
        <f t="shared" si="285"/>
        <v>-4.2497057859999998E-3</v>
      </c>
      <c r="N929" s="25">
        <f t="shared" si="286"/>
        <v>1023.8394463446308</v>
      </c>
      <c r="O929" s="121">
        <f t="shared" si="287"/>
        <v>1.0238122520011621</v>
      </c>
      <c r="P929" s="26">
        <f t="shared" si="290"/>
        <v>11.444081630958095</v>
      </c>
      <c r="Q929" s="120">
        <f t="shared" si="288"/>
        <v>11.443700328632351</v>
      </c>
      <c r="R929" s="4">
        <f t="shared" si="289"/>
        <v>20.080615823355433</v>
      </c>
      <c r="S929" s="27">
        <f t="shared" si="291"/>
        <v>22.639099999999999</v>
      </c>
      <c r="T929" s="28">
        <f t="shared" si="292"/>
        <v>32</v>
      </c>
      <c r="U929" s="29">
        <f t="shared" si="293"/>
        <v>0.31989999999999963</v>
      </c>
      <c r="V929" s="29">
        <f t="shared" si="294"/>
        <v>6.7258162857683406</v>
      </c>
      <c r="W929" s="29">
        <f t="shared" si="295"/>
        <v>2.1018175893026063</v>
      </c>
      <c r="X929" s="30">
        <f t="shared" si="296"/>
        <v>0.72520066600045752</v>
      </c>
      <c r="Y929" s="30">
        <f t="shared" si="297"/>
        <v>6.7656378345024706</v>
      </c>
      <c r="Z929" s="30">
        <f t="shared" si="298"/>
        <v>2.1142618232820225</v>
      </c>
      <c r="AA929" s="31">
        <f t="shared" si="299"/>
        <v>1.0853879644780586</v>
      </c>
      <c r="AB929" s="32">
        <f t="shared" si="300"/>
        <v>1.2444233979416186E-2</v>
      </c>
    </row>
    <row r="930" spans="1:28" s="15" customFormat="1" x14ac:dyDescent="0.2">
      <c r="A930" s="1">
        <v>224</v>
      </c>
      <c r="B930" s="21" t="s">
        <v>29</v>
      </c>
      <c r="C930" s="22" t="s">
        <v>34</v>
      </c>
      <c r="D930" s="22" t="s">
        <v>37</v>
      </c>
      <c r="E930" s="23">
        <v>43116</v>
      </c>
      <c r="F930" s="22">
        <v>22.9</v>
      </c>
      <c r="G930" s="22">
        <v>34.799999999999997</v>
      </c>
      <c r="H930" s="22">
        <v>17.5107</v>
      </c>
      <c r="I930" s="24">
        <v>4.3982999999999999</v>
      </c>
      <c r="J930" s="71"/>
      <c r="K930" s="25">
        <f t="shared" si="283"/>
        <v>997.59205470031941</v>
      </c>
      <c r="L930" s="25">
        <f t="shared" si="284"/>
        <v>0.76249178251104666</v>
      </c>
      <c r="M930" s="25">
        <f t="shared" si="285"/>
        <v>-4.2497057859999998E-3</v>
      </c>
      <c r="N930" s="25">
        <f t="shared" si="286"/>
        <v>1023.8394463446308</v>
      </c>
      <c r="O930" s="121">
        <f t="shared" si="287"/>
        <v>1.0238122520011621</v>
      </c>
      <c r="P930" s="26">
        <f t="shared" si="290"/>
        <v>9.9157842948353068</v>
      </c>
      <c r="Q930" s="120">
        <f t="shared" si="288"/>
        <v>9.9154539134438497</v>
      </c>
      <c r="R930" s="4">
        <f t="shared" si="289"/>
        <v>20.080615823355433</v>
      </c>
      <c r="S930" s="27">
        <f t="shared" si="291"/>
        <v>18.910649999999997</v>
      </c>
      <c r="T930" s="28">
        <f t="shared" si="292"/>
        <v>32</v>
      </c>
      <c r="U930" s="29">
        <f t="shared" si="293"/>
        <v>0.29579999999999984</v>
      </c>
      <c r="V930" s="29">
        <f t="shared" si="294"/>
        <v>7.2102376599634326</v>
      </c>
      <c r="W930" s="29">
        <f t="shared" si="295"/>
        <v>2.2531992687385727</v>
      </c>
      <c r="X930" s="30">
        <f t="shared" si="296"/>
        <v>0.6703184582104722</v>
      </c>
      <c r="Y930" s="30">
        <f t="shared" si="297"/>
        <v>7.2502399560559052</v>
      </c>
      <c r="Z930" s="30">
        <f t="shared" si="298"/>
        <v>2.2656999862674705</v>
      </c>
      <c r="AA930" s="31">
        <f t="shared" si="299"/>
        <v>1.2119737799422727</v>
      </c>
      <c r="AB930" s="32">
        <f t="shared" si="300"/>
        <v>1.2500717528897809E-2</v>
      </c>
    </row>
    <row r="931" spans="1:28" s="15" customFormat="1" x14ac:dyDescent="0.2">
      <c r="A931" s="1">
        <v>230</v>
      </c>
      <c r="B931" s="21" t="s">
        <v>29</v>
      </c>
      <c r="C931" s="22" t="s">
        <v>34</v>
      </c>
      <c r="D931" s="22" t="s">
        <v>37</v>
      </c>
      <c r="E931" s="23">
        <v>43116</v>
      </c>
      <c r="F931" s="22">
        <v>22.9</v>
      </c>
      <c r="G931" s="22">
        <v>34.799999999999997</v>
      </c>
      <c r="H931" s="22">
        <v>17.5107</v>
      </c>
      <c r="I931" s="24">
        <v>2.6113</v>
      </c>
      <c r="J931" s="71"/>
      <c r="K931" s="25">
        <f t="shared" si="283"/>
        <v>997.59205470031941</v>
      </c>
      <c r="L931" s="25">
        <f t="shared" si="284"/>
        <v>0.76249178251104666</v>
      </c>
      <c r="M931" s="25">
        <f t="shared" si="285"/>
        <v>-4.2497057859999998E-3</v>
      </c>
      <c r="N931" s="25">
        <f t="shared" si="286"/>
        <v>1023.8394463446308</v>
      </c>
      <c r="O931" s="121">
        <f t="shared" si="287"/>
        <v>1.0238122520011621</v>
      </c>
      <c r="P931" s="26">
        <f t="shared" si="290"/>
        <v>5.8870671689296863</v>
      </c>
      <c r="Q931" s="120">
        <f t="shared" si="288"/>
        <v>5.8868710192974385</v>
      </c>
      <c r="R931" s="4">
        <f t="shared" si="289"/>
        <v>20.080615823355433</v>
      </c>
      <c r="S931" s="27">
        <f t="shared" si="291"/>
        <v>9.0821499999999986</v>
      </c>
      <c r="T931" s="28">
        <f t="shared" si="292"/>
        <v>32</v>
      </c>
      <c r="U931" s="29">
        <f t="shared" si="293"/>
        <v>0.1633</v>
      </c>
      <c r="V931" s="29">
        <f t="shared" si="294"/>
        <v>6.6707516339869279</v>
      </c>
      <c r="W931" s="29">
        <f t="shared" si="295"/>
        <v>2.0846098856209152</v>
      </c>
      <c r="X931" s="30">
        <f t="shared" si="296"/>
        <v>0.37021150334587283</v>
      </c>
      <c r="Y931" s="30">
        <f t="shared" si="297"/>
        <v>6.7105526369919222</v>
      </c>
      <c r="Z931" s="30">
        <f t="shared" si="298"/>
        <v>2.0970476990599756</v>
      </c>
      <c r="AA931" s="31">
        <f t="shared" si="299"/>
        <v>1.4136253029763592</v>
      </c>
      <c r="AB931" s="32">
        <f t="shared" si="300"/>
        <v>1.2437813439060363E-2</v>
      </c>
    </row>
    <row r="932" spans="1:28" s="15" customFormat="1" x14ac:dyDescent="0.2">
      <c r="A932" s="1">
        <v>154</v>
      </c>
      <c r="B932" s="21" t="s">
        <v>30</v>
      </c>
      <c r="C932" s="22" t="s">
        <v>34</v>
      </c>
      <c r="D932" s="22" t="s">
        <v>37</v>
      </c>
      <c r="E932" s="23">
        <v>43116</v>
      </c>
      <c r="F932" s="22">
        <v>22.9</v>
      </c>
      <c r="G932" s="22">
        <v>34.799999999999997</v>
      </c>
      <c r="H932" s="22">
        <v>17.5107</v>
      </c>
      <c r="I932" s="24">
        <v>4.1184000000000003</v>
      </c>
      <c r="J932" s="71"/>
      <c r="K932" s="25">
        <f t="shared" si="283"/>
        <v>997.59205470031941</v>
      </c>
      <c r="L932" s="25">
        <f t="shared" si="284"/>
        <v>0.76249178251104666</v>
      </c>
      <c r="M932" s="25">
        <f t="shared" si="285"/>
        <v>-4.2497057859999998E-3</v>
      </c>
      <c r="N932" s="25">
        <f t="shared" si="286"/>
        <v>1023.8394463446308</v>
      </c>
      <c r="O932" s="121">
        <f t="shared" si="287"/>
        <v>1.0238122520011621</v>
      </c>
      <c r="P932" s="26">
        <f t="shared" si="290"/>
        <v>9.2847613941408564</v>
      </c>
      <c r="Q932" s="120">
        <f t="shared" si="288"/>
        <v>9.2844520376343489</v>
      </c>
      <c r="R932" s="4">
        <f t="shared" si="289"/>
        <v>20.080615823355433</v>
      </c>
      <c r="S932" s="27">
        <f t="shared" si="291"/>
        <v>17.371200000000002</v>
      </c>
      <c r="T932" s="28">
        <f t="shared" si="292"/>
        <v>32</v>
      </c>
      <c r="U932" s="29">
        <f t="shared" si="293"/>
        <v>9.9899999999999878E-2</v>
      </c>
      <c r="V932" s="29">
        <f t="shared" si="294"/>
        <v>2.4860022396416541</v>
      </c>
      <c r="W932" s="29">
        <f t="shared" si="295"/>
        <v>0.77687569988801686</v>
      </c>
      <c r="X932" s="30">
        <f t="shared" si="296"/>
        <v>0.22859942839389547</v>
      </c>
      <c r="Y932" s="30">
        <f t="shared" si="297"/>
        <v>2.5242418284757382</v>
      </c>
      <c r="Z932" s="30">
        <f t="shared" si="298"/>
        <v>0.78882557139866827</v>
      </c>
      <c r="AA932" s="31">
        <f t="shared" si="299"/>
        <v>0.4246723520031645</v>
      </c>
      <c r="AB932" s="32">
        <f t="shared" si="300"/>
        <v>1.1949871510651411E-2</v>
      </c>
    </row>
    <row r="933" spans="1:28" s="15" customFormat="1" x14ac:dyDescent="0.2">
      <c r="A933" s="1">
        <v>246</v>
      </c>
      <c r="B933" s="21" t="s">
        <v>30</v>
      </c>
      <c r="C933" s="22" t="s">
        <v>34</v>
      </c>
      <c r="D933" s="22" t="s">
        <v>37</v>
      </c>
      <c r="E933" s="23">
        <v>43116</v>
      </c>
      <c r="F933" s="22">
        <v>22.9</v>
      </c>
      <c r="G933" s="22">
        <v>34.799999999999997</v>
      </c>
      <c r="H933" s="22">
        <v>17.5107</v>
      </c>
      <c r="I933" s="24">
        <v>4.5011999999999999</v>
      </c>
      <c r="J933" s="71"/>
      <c r="K933" s="25">
        <f t="shared" si="283"/>
        <v>997.59205470031941</v>
      </c>
      <c r="L933" s="25">
        <f t="shared" si="284"/>
        <v>0.76249178251104666</v>
      </c>
      <c r="M933" s="25">
        <f t="shared" si="285"/>
        <v>-4.2497057859999998E-3</v>
      </c>
      <c r="N933" s="25">
        <f t="shared" si="286"/>
        <v>1023.8394463446308</v>
      </c>
      <c r="O933" s="121">
        <f t="shared" si="287"/>
        <v>1.0238122520011621</v>
      </c>
      <c r="P933" s="26">
        <f t="shared" si="290"/>
        <v>10.147768062186</v>
      </c>
      <c r="Q933" s="120">
        <f t="shared" si="288"/>
        <v>10.147429951388823</v>
      </c>
      <c r="R933" s="4">
        <f t="shared" si="289"/>
        <v>20.080615823355433</v>
      </c>
      <c r="S933" s="27">
        <f t="shared" si="291"/>
        <v>19.476599999999998</v>
      </c>
      <c r="T933" s="28">
        <f t="shared" si="292"/>
        <v>32</v>
      </c>
      <c r="U933" s="29">
        <f t="shared" si="293"/>
        <v>3.8999999999999702E-2</v>
      </c>
      <c r="V933" s="29">
        <f t="shared" si="294"/>
        <v>0.87400833669489719</v>
      </c>
      <c r="W933" s="29">
        <f t="shared" si="295"/>
        <v>0.2731276052171554</v>
      </c>
      <c r="X933" s="30">
        <f t="shared" si="296"/>
        <v>9.1676007051972874E-2</v>
      </c>
      <c r="Y933" s="30">
        <f t="shared" si="297"/>
        <v>0.91164645818023016</v>
      </c>
      <c r="Z933" s="30">
        <f t="shared" si="298"/>
        <v>0.28488951818132191</v>
      </c>
      <c r="AA933" s="31">
        <f t="shared" si="299"/>
        <v>0.14873119859071193</v>
      </c>
      <c r="AB933" s="32">
        <f t="shared" si="300"/>
        <v>1.176191296416651E-2</v>
      </c>
    </row>
    <row r="934" spans="1:28" s="15" customFormat="1" x14ac:dyDescent="0.2">
      <c r="A934" s="1">
        <v>299</v>
      </c>
      <c r="B934" s="21" t="s">
        <v>30</v>
      </c>
      <c r="C934" s="22" t="s">
        <v>34</v>
      </c>
      <c r="D934" s="22" t="s">
        <v>37</v>
      </c>
      <c r="E934" s="23">
        <v>43116</v>
      </c>
      <c r="F934" s="22">
        <v>22.9</v>
      </c>
      <c r="G934" s="22">
        <v>34.799999999999997</v>
      </c>
      <c r="H934" s="22">
        <v>17.5107</v>
      </c>
      <c r="I934" s="24">
        <v>0.78190000000000004</v>
      </c>
      <c r="J934" s="71"/>
      <c r="K934" s="25">
        <f t="shared" si="283"/>
        <v>997.59205470031941</v>
      </c>
      <c r="L934" s="25">
        <f t="shared" si="284"/>
        <v>0.76249178251104666</v>
      </c>
      <c r="M934" s="25">
        <f t="shared" si="285"/>
        <v>-4.2497057859999998E-3</v>
      </c>
      <c r="N934" s="25">
        <f t="shared" si="286"/>
        <v>1023.8394463446308</v>
      </c>
      <c r="O934" s="121">
        <f t="shared" si="287"/>
        <v>1.0238122520011621</v>
      </c>
      <c r="P934" s="26">
        <f t="shared" si="290"/>
        <v>1.7627610076920008</v>
      </c>
      <c r="Q934" s="120">
        <f t="shared" si="288"/>
        <v>1.7627022747247225</v>
      </c>
      <c r="R934" s="4">
        <f t="shared" si="289"/>
        <v>20.080615823355433</v>
      </c>
      <c r="S934" s="27">
        <f t="shared" si="291"/>
        <v>-0.9795499999999997</v>
      </c>
      <c r="T934" s="28">
        <f t="shared" si="292"/>
        <v>32</v>
      </c>
      <c r="U934" s="29">
        <f t="shared" si="293"/>
        <v>3.8900000000000046E-2</v>
      </c>
      <c r="V934" s="29">
        <f t="shared" si="294"/>
        <v>5.2355316285329812</v>
      </c>
      <c r="W934" s="29">
        <f t="shared" si="295"/>
        <v>1.6361036339165564</v>
      </c>
      <c r="X934" s="30">
        <f t="shared" si="296"/>
        <v>8.8323197426978917E-2</v>
      </c>
      <c r="Y934" s="30">
        <f t="shared" si="297"/>
        <v>5.2747971220859817</v>
      </c>
      <c r="Z934" s="30">
        <f t="shared" si="298"/>
        <v>1.6483741006518695</v>
      </c>
      <c r="AA934" s="31">
        <f t="shared" si="299"/>
        <v>-2.3126099033038048</v>
      </c>
      <c r="AB934" s="32">
        <f t="shared" si="300"/>
        <v>1.2270466735313068E-2</v>
      </c>
    </row>
    <row r="935" spans="1:28" s="15" customFormat="1" x14ac:dyDescent="0.2">
      <c r="A935" s="1">
        <v>167</v>
      </c>
      <c r="B935" s="21" t="s">
        <v>31</v>
      </c>
      <c r="C935" s="22" t="s">
        <v>34</v>
      </c>
      <c r="D935" s="22" t="s">
        <v>37</v>
      </c>
      <c r="E935" s="23">
        <v>43116</v>
      </c>
      <c r="F935" s="22">
        <v>22.9</v>
      </c>
      <c r="G935" s="22">
        <v>34.799999999999997</v>
      </c>
      <c r="H935" s="22">
        <v>17.5107</v>
      </c>
      <c r="I935" s="24">
        <v>4.0895000000000001</v>
      </c>
      <c r="J935" s="71"/>
      <c r="K935" s="25">
        <f t="shared" si="283"/>
        <v>997.59205470031941</v>
      </c>
      <c r="L935" s="25">
        <f t="shared" si="284"/>
        <v>0.76249178251104666</v>
      </c>
      <c r="M935" s="25">
        <f t="shared" si="285"/>
        <v>-4.2497057859999998E-3</v>
      </c>
      <c r="N935" s="25">
        <f t="shared" si="286"/>
        <v>1023.8394463446308</v>
      </c>
      <c r="O935" s="121">
        <f t="shared" si="287"/>
        <v>1.0238122520011621</v>
      </c>
      <c r="P935" s="26">
        <f t="shared" si="290"/>
        <v>9.2196075469451806</v>
      </c>
      <c r="Q935" s="120">
        <f t="shared" si="288"/>
        <v>9.2193003612824569</v>
      </c>
      <c r="R935" s="4">
        <f t="shared" si="289"/>
        <v>20.080615823355433</v>
      </c>
      <c r="S935" s="27">
        <f t="shared" si="291"/>
        <v>17.212250000000001</v>
      </c>
      <c r="T935" s="28">
        <f t="shared" si="292"/>
        <v>32</v>
      </c>
      <c r="U935" s="29">
        <f t="shared" si="293"/>
        <v>9.4600000000000239E-2</v>
      </c>
      <c r="V935" s="29">
        <f t="shared" si="294"/>
        <v>2.3680192245112579</v>
      </c>
      <c r="W935" s="29">
        <f t="shared" si="295"/>
        <v>0.74000600765976809</v>
      </c>
      <c r="X935" s="30">
        <f t="shared" si="296"/>
        <v>0.21663095444486302</v>
      </c>
      <c r="Y935" s="30">
        <f t="shared" si="297"/>
        <v>2.4062147915093046</v>
      </c>
      <c r="Z935" s="30">
        <f t="shared" si="298"/>
        <v>0.75194212234665769</v>
      </c>
      <c r="AA935" s="31">
        <f t="shared" si="299"/>
        <v>0.40556779324177045</v>
      </c>
      <c r="AB935" s="32">
        <f t="shared" si="300"/>
        <v>1.1936114686889598E-2</v>
      </c>
    </row>
    <row r="936" spans="1:28" s="15" customFormat="1" x14ac:dyDescent="0.2">
      <c r="A936" s="1">
        <v>174</v>
      </c>
      <c r="B936" s="21" t="s">
        <v>31</v>
      </c>
      <c r="C936" s="22" t="s">
        <v>34</v>
      </c>
      <c r="D936" s="22" t="s">
        <v>37</v>
      </c>
      <c r="E936" s="23">
        <v>43116</v>
      </c>
      <c r="F936" s="22">
        <v>22.9</v>
      </c>
      <c r="G936" s="22">
        <v>34.799999999999997</v>
      </c>
      <c r="H936" s="22">
        <v>17.5107</v>
      </c>
      <c r="I936" s="24">
        <v>3.2972999999999999</v>
      </c>
      <c r="J936" s="71"/>
      <c r="K936" s="25">
        <f t="shared" si="283"/>
        <v>997.59205470031941</v>
      </c>
      <c r="L936" s="25">
        <f t="shared" si="284"/>
        <v>0.76249178251104666</v>
      </c>
      <c r="M936" s="25">
        <f t="shared" si="285"/>
        <v>-4.2497057859999998E-3</v>
      </c>
      <c r="N936" s="25">
        <f t="shared" si="286"/>
        <v>1023.8394463446308</v>
      </c>
      <c r="O936" s="121">
        <f t="shared" si="287"/>
        <v>1.0238122520011621</v>
      </c>
      <c r="P936" s="26">
        <f t="shared" ref="P936:P967" si="301">I936*(1/     (1-   (0.001*N936/1.84)))</f>
        <v>7.4336256179343057</v>
      </c>
      <c r="Q936" s="120">
        <f t="shared" si="288"/>
        <v>7.4333779389305885</v>
      </c>
      <c r="R936" s="4">
        <f t="shared" si="289"/>
        <v>20.080615823355433</v>
      </c>
      <c r="S936" s="27">
        <f t="shared" ref="S936:S967" si="302">-5.28+5.5*I936</f>
        <v>12.855149999999998</v>
      </c>
      <c r="T936" s="28">
        <f t="shared" ref="T936:T967" si="303">E936-E816</f>
        <v>32</v>
      </c>
      <c r="U936" s="29">
        <f t="shared" ref="U936:U967" si="304">I936-I816</f>
        <v>7.9499999999999904E-2</v>
      </c>
      <c r="V936" s="29">
        <f t="shared" ref="V936:V967" si="305">(U936/I816)*100</f>
        <v>2.4706321088942724</v>
      </c>
      <c r="W936" s="29">
        <f t="shared" ref="W936:W967" si="306">(U936/T936)/I816*1000</f>
        <v>0.77207253402946019</v>
      </c>
      <c r="X936" s="30">
        <f t="shared" ref="X936:X967" si="307">P936-P816</f>
        <v>0.18193519280538517</v>
      </c>
      <c r="Y936" s="30">
        <f t="shared" ref="Y936:Y967" si="308">(X936/P816)*100</f>
        <v>2.50886596282343</v>
      </c>
      <c r="Z936" s="30">
        <f t="shared" ref="Z936:Z967" si="309">1000*(X936/T936)/P816</f>
        <v>0.78402061338232176</v>
      </c>
      <c r="AA936" s="31">
        <f t="shared" ref="AA936:AA967" si="310">1000*(X936/T936)/S816</f>
        <v>0.45784510868732126</v>
      </c>
      <c r="AB936" s="32">
        <f t="shared" ref="AB936:AB967" si="311">Z936-W936</f>
        <v>1.1948079352861574E-2</v>
      </c>
    </row>
    <row r="937" spans="1:28" s="15" customFormat="1" x14ac:dyDescent="0.2">
      <c r="A937" s="1">
        <v>265</v>
      </c>
      <c r="B937" s="21" t="s">
        <v>31</v>
      </c>
      <c r="C937" s="22" t="s">
        <v>34</v>
      </c>
      <c r="D937" s="22" t="s">
        <v>37</v>
      </c>
      <c r="E937" s="23">
        <v>43116</v>
      </c>
      <c r="F937" s="22">
        <v>22.9</v>
      </c>
      <c r="G937" s="22">
        <v>34.799999999999997</v>
      </c>
      <c r="H937" s="22">
        <v>17.5107</v>
      </c>
      <c r="I937" s="24">
        <v>4.0392000000000001</v>
      </c>
      <c r="J937" s="71"/>
      <c r="K937" s="25">
        <f t="shared" si="283"/>
        <v>997.59205470031941</v>
      </c>
      <c r="L937" s="25">
        <f t="shared" si="284"/>
        <v>0.76249178251104666</v>
      </c>
      <c r="M937" s="25">
        <f t="shared" si="285"/>
        <v>-4.2497057859999998E-3</v>
      </c>
      <c r="N937" s="25">
        <f t="shared" si="286"/>
        <v>1023.8394463446308</v>
      </c>
      <c r="O937" s="121">
        <f t="shared" si="287"/>
        <v>1.0238122520011621</v>
      </c>
      <c r="P937" s="26">
        <f t="shared" si="301"/>
        <v>9.1062082904073787</v>
      </c>
      <c r="Q937" s="120">
        <f t="shared" si="288"/>
        <v>9.105904883064456</v>
      </c>
      <c r="R937" s="4">
        <f t="shared" si="289"/>
        <v>20.080615823355433</v>
      </c>
      <c r="S937" s="27">
        <f t="shared" si="302"/>
        <v>16.935600000000001</v>
      </c>
      <c r="T937" s="28">
        <f t="shared" si="303"/>
        <v>32</v>
      </c>
      <c r="U937" s="29">
        <f t="shared" si="304"/>
        <v>9.2100000000000293E-2</v>
      </c>
      <c r="V937" s="29">
        <f t="shared" si="305"/>
        <v>2.333358668389458</v>
      </c>
      <c r="W937" s="29">
        <f t="shared" si="306"/>
        <v>0.72917458387170564</v>
      </c>
      <c r="X937" s="30">
        <f t="shared" si="307"/>
        <v>0.21095461490661371</v>
      </c>
      <c r="Y937" s="30">
        <f t="shared" si="308"/>
        <v>2.3715413028368508</v>
      </c>
      <c r="Z937" s="30">
        <f t="shared" si="309"/>
        <v>0.74110665713651591</v>
      </c>
      <c r="AA937" s="31">
        <f t="shared" si="310"/>
        <v>0.40126067641352842</v>
      </c>
      <c r="AB937" s="32">
        <f t="shared" si="311"/>
        <v>1.1932073264810272E-2</v>
      </c>
    </row>
    <row r="938" spans="1:28" s="15" customFormat="1" x14ac:dyDescent="0.2">
      <c r="A938" s="1">
        <v>271</v>
      </c>
      <c r="B938" s="21" t="s">
        <v>31</v>
      </c>
      <c r="C938" s="22" t="s">
        <v>34</v>
      </c>
      <c r="D938" s="22" t="s">
        <v>37</v>
      </c>
      <c r="E938" s="23">
        <v>43116</v>
      </c>
      <c r="F938" s="22">
        <v>22.9</v>
      </c>
      <c r="G938" s="22">
        <v>34.799999999999997</v>
      </c>
      <c r="H938" s="22">
        <v>17.5107</v>
      </c>
      <c r="I938" s="24">
        <v>8.3244000000000007</v>
      </c>
      <c r="J938" s="71"/>
      <c r="K938" s="25">
        <f t="shared" si="283"/>
        <v>997.59205470031941</v>
      </c>
      <c r="L938" s="25">
        <f t="shared" si="284"/>
        <v>0.76249178251104666</v>
      </c>
      <c r="M938" s="25">
        <f t="shared" si="285"/>
        <v>-4.2497057859999998E-3</v>
      </c>
      <c r="N938" s="25">
        <f t="shared" si="286"/>
        <v>1023.8394463446308</v>
      </c>
      <c r="O938" s="121">
        <f t="shared" si="287"/>
        <v>1.0238122520011621</v>
      </c>
      <c r="P938" s="26">
        <f t="shared" si="301"/>
        <v>18.767013342411168</v>
      </c>
      <c r="Q938" s="120">
        <f t="shared" si="288"/>
        <v>18.76638804926267</v>
      </c>
      <c r="R938" s="4">
        <f t="shared" si="289"/>
        <v>20.080615823355433</v>
      </c>
      <c r="S938" s="27">
        <f t="shared" si="302"/>
        <v>40.504200000000004</v>
      </c>
      <c r="T938" s="28">
        <f t="shared" si="303"/>
        <v>32</v>
      </c>
      <c r="U938" s="29">
        <f t="shared" si="304"/>
        <v>0.20380000000000109</v>
      </c>
      <c r="V938" s="29">
        <f t="shared" si="305"/>
        <v>2.5096667733911424</v>
      </c>
      <c r="W938" s="29">
        <f t="shared" si="306"/>
        <v>0.784270866684732</v>
      </c>
      <c r="X938" s="30">
        <f t="shared" si="307"/>
        <v>0.46628698704355642</v>
      </c>
      <c r="Y938" s="30">
        <f t="shared" si="308"/>
        <v>2.5479151919387846</v>
      </c>
      <c r="Z938" s="30">
        <f t="shared" si="309"/>
        <v>0.79622349748087018</v>
      </c>
      <c r="AA938" s="31">
        <f t="shared" si="310"/>
        <v>0.36999104557289864</v>
      </c>
      <c r="AB938" s="32">
        <f t="shared" si="311"/>
        <v>1.1952630796138175E-2</v>
      </c>
    </row>
    <row r="939" spans="1:28" s="15" customFormat="1" x14ac:dyDescent="0.2">
      <c r="A939" s="1">
        <v>103</v>
      </c>
      <c r="B939" s="21" t="s">
        <v>32</v>
      </c>
      <c r="C939" s="22" t="s">
        <v>34</v>
      </c>
      <c r="D939" s="22" t="s">
        <v>37</v>
      </c>
      <c r="E939" s="23">
        <v>43116</v>
      </c>
      <c r="F939" s="22">
        <v>22.9</v>
      </c>
      <c r="G939" s="22">
        <v>34.799999999999997</v>
      </c>
      <c r="H939" s="22">
        <v>17.5107</v>
      </c>
      <c r="I939" s="24">
        <v>3.1454</v>
      </c>
      <c r="J939" s="71"/>
      <c r="K939" s="25">
        <f t="shared" si="283"/>
        <v>997.59205470031941</v>
      </c>
      <c r="L939" s="25">
        <f t="shared" si="284"/>
        <v>0.76249178251104666</v>
      </c>
      <c r="M939" s="25">
        <f t="shared" si="285"/>
        <v>-4.2497057859999998E-3</v>
      </c>
      <c r="N939" s="25">
        <f t="shared" si="286"/>
        <v>1023.8394463446308</v>
      </c>
      <c r="O939" s="121">
        <f t="shared" si="287"/>
        <v>1.0238122520011621</v>
      </c>
      <c r="P939" s="26">
        <f t="shared" si="301"/>
        <v>7.0911733899404261</v>
      </c>
      <c r="Q939" s="120">
        <f t="shared" si="288"/>
        <v>7.0909371210118195</v>
      </c>
      <c r="R939" s="4">
        <f t="shared" si="289"/>
        <v>20.080615823355433</v>
      </c>
      <c r="S939" s="27">
        <f t="shared" si="302"/>
        <v>12.0197</v>
      </c>
      <c r="T939" s="28">
        <f t="shared" si="303"/>
        <v>32</v>
      </c>
      <c r="U939" s="29">
        <f t="shared" si="304"/>
        <v>2.1300000000000097E-2</v>
      </c>
      <c r="V939" s="29">
        <f t="shared" si="305"/>
        <v>0.68179635735092015</v>
      </c>
      <c r="W939" s="29">
        <f t="shared" si="306"/>
        <v>0.21306136167216255</v>
      </c>
      <c r="X939" s="30">
        <f t="shared" si="307"/>
        <v>5.0646925540755561E-2</v>
      </c>
      <c r="Y939" s="30">
        <f t="shared" si="308"/>
        <v>0.71936276068062621</v>
      </c>
      <c r="Z939" s="30">
        <f t="shared" si="309"/>
        <v>0.2248008627126957</v>
      </c>
      <c r="AA939" s="31">
        <f t="shared" si="310"/>
        <v>0.13297288590668482</v>
      </c>
      <c r="AB939" s="32">
        <f t="shared" si="311"/>
        <v>1.1739501040533146E-2</v>
      </c>
    </row>
    <row r="940" spans="1:28" s="15" customFormat="1" x14ac:dyDescent="0.2">
      <c r="A940" s="1">
        <v>109</v>
      </c>
      <c r="B940" s="21" t="s">
        <v>32</v>
      </c>
      <c r="C940" s="22" t="s">
        <v>34</v>
      </c>
      <c r="D940" s="22" t="s">
        <v>37</v>
      </c>
      <c r="E940" s="23">
        <v>43116</v>
      </c>
      <c r="F940" s="22">
        <v>22.9</v>
      </c>
      <c r="G940" s="22">
        <v>34.799999999999997</v>
      </c>
      <c r="H940" s="22">
        <v>17.5107</v>
      </c>
      <c r="I940" s="24">
        <v>3.7688999999999999</v>
      </c>
      <c r="J940" s="71"/>
      <c r="K940" s="25">
        <f t="shared" si="283"/>
        <v>997.59205470031941</v>
      </c>
      <c r="L940" s="25">
        <f t="shared" si="284"/>
        <v>0.76249178251104666</v>
      </c>
      <c r="M940" s="25">
        <f t="shared" si="285"/>
        <v>-4.2497057859999998E-3</v>
      </c>
      <c r="N940" s="25">
        <f t="shared" si="286"/>
        <v>1023.8394463446308</v>
      </c>
      <c r="O940" s="121">
        <f t="shared" si="287"/>
        <v>1.0238122520011621</v>
      </c>
      <c r="P940" s="26">
        <f t="shared" si="301"/>
        <v>8.4968281901654699</v>
      </c>
      <c r="Q940" s="120">
        <f t="shared" si="288"/>
        <v>8.4965450865967593</v>
      </c>
      <c r="R940" s="4">
        <f t="shared" si="289"/>
        <v>20.080615823355433</v>
      </c>
      <c r="S940" s="27">
        <f t="shared" si="302"/>
        <v>15.44895</v>
      </c>
      <c r="T940" s="28">
        <f t="shared" si="303"/>
        <v>32</v>
      </c>
      <c r="U940" s="29">
        <f t="shared" si="304"/>
        <v>3.180000000000005E-2</v>
      </c>
      <c r="V940" s="29">
        <f t="shared" si="305"/>
        <v>0.85092718953199142</v>
      </c>
      <c r="W940" s="29">
        <f t="shared" si="306"/>
        <v>0.26591474672874732</v>
      </c>
      <c r="X940" s="30">
        <f t="shared" si="307"/>
        <v>7.4834191859395105E-2</v>
      </c>
      <c r="Y940" s="30">
        <f t="shared" si="308"/>
        <v>0.88855669897706635</v>
      </c>
      <c r="Z940" s="30">
        <f t="shared" si="309"/>
        <v>0.27767396843033326</v>
      </c>
      <c r="AA940" s="31">
        <f t="shared" si="310"/>
        <v>0.15310729607445944</v>
      </c>
      <c r="AB940" s="32">
        <f t="shared" si="311"/>
        <v>1.1759221701585942E-2</v>
      </c>
    </row>
    <row r="941" spans="1:28" s="15" customFormat="1" x14ac:dyDescent="0.2">
      <c r="A941" s="1">
        <v>232</v>
      </c>
      <c r="B941" s="21" t="s">
        <v>33</v>
      </c>
      <c r="C941" s="22" t="s">
        <v>34</v>
      </c>
      <c r="D941" s="22" t="s">
        <v>37</v>
      </c>
      <c r="E941" s="23">
        <v>43116</v>
      </c>
      <c r="F941" s="22">
        <v>22.6</v>
      </c>
      <c r="G941" s="22">
        <v>34.799999999999997</v>
      </c>
      <c r="H941" s="22">
        <v>17.5106</v>
      </c>
      <c r="I941" s="24">
        <v>4.7770999999999999</v>
      </c>
      <c r="J941" s="71"/>
      <c r="K941" s="25">
        <f t="shared" si="283"/>
        <v>997.6623758889441</v>
      </c>
      <c r="L941" s="25">
        <f t="shared" si="284"/>
        <v>0.76298367266434808</v>
      </c>
      <c r="M941" s="25">
        <f t="shared" si="285"/>
        <v>-4.257801496E-3</v>
      </c>
      <c r="N941" s="25">
        <f t="shared" si="286"/>
        <v>1023.9252233381852</v>
      </c>
      <c r="O941" s="121">
        <f t="shared" si="287"/>
        <v>1.0238980073178678</v>
      </c>
      <c r="P941" s="26">
        <f t="shared" si="301"/>
        <v>10.770905131947925</v>
      </c>
      <c r="Q941" s="120">
        <f t="shared" si="288"/>
        <v>10.770545935210833</v>
      </c>
      <c r="R941" s="4">
        <f t="shared" si="289"/>
        <v>20.080748054571924</v>
      </c>
      <c r="S941" s="27">
        <f t="shared" si="302"/>
        <v>20.994049999999998</v>
      </c>
      <c r="T941" s="28">
        <f t="shared" si="303"/>
        <v>32</v>
      </c>
      <c r="U941" s="29">
        <f t="shared" si="304"/>
        <v>0.1344000000000003</v>
      </c>
      <c r="V941" s="29">
        <f t="shared" si="305"/>
        <v>2.8948672108902214</v>
      </c>
      <c r="W941" s="29">
        <f t="shared" si="306"/>
        <v>0.90464600340319423</v>
      </c>
      <c r="X941" s="30">
        <f t="shared" si="307"/>
        <v>0.31044875984618336</v>
      </c>
      <c r="Y941" s="30">
        <f t="shared" si="308"/>
        <v>2.9678318880441656</v>
      </c>
      <c r="Z941" s="30">
        <f t="shared" si="309"/>
        <v>0.92744746501380171</v>
      </c>
      <c r="AA941" s="31">
        <f t="shared" si="310"/>
        <v>0.47897287539494149</v>
      </c>
      <c r="AB941" s="32">
        <f t="shared" si="311"/>
        <v>2.2801461610607476E-2</v>
      </c>
    </row>
    <row r="942" spans="1:28" s="15" customFormat="1" x14ac:dyDescent="0.2">
      <c r="A942" s="1">
        <v>234</v>
      </c>
      <c r="B942" s="21" t="s">
        <v>33</v>
      </c>
      <c r="C942" s="22" t="s">
        <v>34</v>
      </c>
      <c r="D942" s="22" t="s">
        <v>37</v>
      </c>
      <c r="E942" s="23">
        <v>43116</v>
      </c>
      <c r="F942" s="22">
        <v>22.6</v>
      </c>
      <c r="G942" s="22">
        <v>34.799999999999997</v>
      </c>
      <c r="H942" s="22">
        <v>17.5106</v>
      </c>
      <c r="I942" s="24">
        <v>5.2679</v>
      </c>
      <c r="J942" s="71"/>
      <c r="K942" s="25">
        <f t="shared" si="283"/>
        <v>997.6623758889441</v>
      </c>
      <c r="L942" s="25">
        <f t="shared" si="284"/>
        <v>0.76298367266434808</v>
      </c>
      <c r="M942" s="25">
        <f t="shared" si="285"/>
        <v>-4.257801496E-3</v>
      </c>
      <c r="N942" s="25">
        <f t="shared" si="286"/>
        <v>1023.9252233381852</v>
      </c>
      <c r="O942" s="121">
        <f t="shared" si="287"/>
        <v>1.0238980073178678</v>
      </c>
      <c r="P942" s="26">
        <f t="shared" si="301"/>
        <v>11.877509607206983</v>
      </c>
      <c r="Q942" s="120">
        <f t="shared" si="288"/>
        <v>11.877113506541029</v>
      </c>
      <c r="R942" s="4">
        <f t="shared" si="289"/>
        <v>20.080748054571924</v>
      </c>
      <c r="S942" s="27">
        <f t="shared" si="302"/>
        <v>23.693449999999999</v>
      </c>
      <c r="T942" s="28">
        <f t="shared" si="303"/>
        <v>32</v>
      </c>
      <c r="U942" s="29">
        <f t="shared" si="304"/>
        <v>0.16579999999999995</v>
      </c>
      <c r="V942" s="29">
        <f t="shared" si="305"/>
        <v>3.2496423041492708</v>
      </c>
      <c r="W942" s="29">
        <f t="shared" si="306"/>
        <v>1.0155132200466472</v>
      </c>
      <c r="X942" s="30">
        <f t="shared" si="307"/>
        <v>0.38198018335872597</v>
      </c>
      <c r="Y942" s="30">
        <f t="shared" si="308"/>
        <v>3.3228585589653843</v>
      </c>
      <c r="Z942" s="30">
        <f t="shared" si="309"/>
        <v>1.0383932996766827</v>
      </c>
      <c r="AA942" s="31">
        <f t="shared" si="310"/>
        <v>0.52397140361214167</v>
      </c>
      <c r="AB942" s="32">
        <f t="shared" si="311"/>
        <v>2.2880079630035466E-2</v>
      </c>
    </row>
    <row r="943" spans="1:28" s="15" customFormat="1" x14ac:dyDescent="0.2">
      <c r="A943" s="1">
        <v>181</v>
      </c>
      <c r="B943" s="21" t="s">
        <v>26</v>
      </c>
      <c r="C943" s="22" t="s">
        <v>36</v>
      </c>
      <c r="D943" s="22" t="s">
        <v>37</v>
      </c>
      <c r="E943" s="23">
        <v>43116</v>
      </c>
      <c r="F943" s="22">
        <v>22.7</v>
      </c>
      <c r="G943" s="22">
        <v>34.799999999999997</v>
      </c>
      <c r="H943" s="22">
        <v>17.516400000000001</v>
      </c>
      <c r="I943" s="24">
        <v>3.8005</v>
      </c>
      <c r="J943" s="71"/>
      <c r="K943" s="25">
        <f t="shared" si="283"/>
        <v>997.639034949544</v>
      </c>
      <c r="L943" s="25">
        <f t="shared" si="284"/>
        <v>0.76281897249354691</v>
      </c>
      <c r="M943" s="25">
        <f t="shared" si="285"/>
        <v>-4.2550698340000003E-3</v>
      </c>
      <c r="N943" s="25">
        <f t="shared" si="286"/>
        <v>1023.8967116171165</v>
      </c>
      <c r="O943" s="121">
        <f t="shared" si="287"/>
        <v>1.0238695027035851</v>
      </c>
      <c r="P943" s="26">
        <f t="shared" si="301"/>
        <v>8.5686702890960493</v>
      </c>
      <c r="Q943" s="120">
        <f t="shared" si="288"/>
        <v>8.5683846188389676</v>
      </c>
      <c r="R943" s="4">
        <f t="shared" si="289"/>
        <v>20.08731726110717</v>
      </c>
      <c r="S943" s="27">
        <f t="shared" si="302"/>
        <v>15.62275</v>
      </c>
      <c r="T943" s="28">
        <f t="shared" si="303"/>
        <v>32</v>
      </c>
      <c r="U943" s="29">
        <f t="shared" si="304"/>
        <v>0.28220000000000001</v>
      </c>
      <c r="V943" s="29">
        <f t="shared" si="305"/>
        <v>8.0209191939288864</v>
      </c>
      <c r="W943" s="29">
        <f t="shared" si="306"/>
        <v>2.5065372481027772</v>
      </c>
      <c r="X943" s="30">
        <f t="shared" si="307"/>
        <v>0.64205938564016574</v>
      </c>
      <c r="Y943" s="30">
        <f t="shared" si="308"/>
        <v>8.1000492323930953</v>
      </c>
      <c r="Z943" s="30">
        <f t="shared" si="309"/>
        <v>2.5312653851228424</v>
      </c>
      <c r="AA943" s="31">
        <f t="shared" si="310"/>
        <v>1.4259722046426553</v>
      </c>
      <c r="AB943" s="32">
        <f t="shared" si="311"/>
        <v>2.4728137020065155E-2</v>
      </c>
    </row>
    <row r="944" spans="1:28" s="15" customFormat="1" x14ac:dyDescent="0.2">
      <c r="A944" s="1">
        <v>188</v>
      </c>
      <c r="B944" s="21" t="s">
        <v>26</v>
      </c>
      <c r="C944" s="22" t="s">
        <v>36</v>
      </c>
      <c r="D944" s="22" t="s">
        <v>37</v>
      </c>
      <c r="E944" s="23">
        <v>43116</v>
      </c>
      <c r="F944" s="22">
        <v>22.7</v>
      </c>
      <c r="G944" s="22">
        <v>34.799999999999997</v>
      </c>
      <c r="H944" s="22">
        <v>17.516400000000001</v>
      </c>
      <c r="I944" s="24">
        <v>10.8522</v>
      </c>
      <c r="J944" s="71"/>
      <c r="K944" s="25">
        <f t="shared" si="283"/>
        <v>997.639034949544</v>
      </c>
      <c r="L944" s="25">
        <f t="shared" si="284"/>
        <v>0.76281897249354691</v>
      </c>
      <c r="M944" s="25">
        <f t="shared" si="285"/>
        <v>-4.2550698340000003E-3</v>
      </c>
      <c r="N944" s="25">
        <f t="shared" si="286"/>
        <v>1023.8967116171165</v>
      </c>
      <c r="O944" s="121">
        <f t="shared" si="287"/>
        <v>1.0238695027035851</v>
      </c>
      <c r="P944" s="26">
        <f t="shared" si="301"/>
        <v>24.467549983246457</v>
      </c>
      <c r="Q944" s="120">
        <f t="shared" si="288"/>
        <v>24.466734261429878</v>
      </c>
      <c r="R944" s="4">
        <f t="shared" si="289"/>
        <v>20.08731726110717</v>
      </c>
      <c r="S944" s="27">
        <f t="shared" si="302"/>
        <v>54.4071</v>
      </c>
      <c r="T944" s="28">
        <f t="shared" si="303"/>
        <v>32</v>
      </c>
      <c r="U944" s="29">
        <f t="shared" si="304"/>
        <v>0.70790000000000042</v>
      </c>
      <c r="V944" s="29">
        <f t="shared" si="305"/>
        <v>6.9783030864623523</v>
      </c>
      <c r="W944" s="29">
        <f t="shared" si="306"/>
        <v>2.1807197145194852</v>
      </c>
      <c r="X944" s="30">
        <f t="shared" si="307"/>
        <v>1.6127851854954081</v>
      </c>
      <c r="Y944" s="30">
        <f t="shared" si="308"/>
        <v>7.0566693631172654</v>
      </c>
      <c r="Z944" s="30">
        <f t="shared" si="309"/>
        <v>2.2052091759741459</v>
      </c>
      <c r="AA944" s="31">
        <f t="shared" si="310"/>
        <v>0.99774094817403824</v>
      </c>
      <c r="AB944" s="32">
        <f t="shared" si="311"/>
        <v>2.4489461454660688E-2</v>
      </c>
    </row>
    <row r="945" spans="1:28" s="15" customFormat="1" x14ac:dyDescent="0.2">
      <c r="A945" s="1">
        <v>280</v>
      </c>
      <c r="B945" s="21" t="s">
        <v>26</v>
      </c>
      <c r="C945" s="22" t="s">
        <v>36</v>
      </c>
      <c r="D945" s="22" t="s">
        <v>37</v>
      </c>
      <c r="E945" s="23">
        <v>43116</v>
      </c>
      <c r="F945" s="22">
        <v>22.7</v>
      </c>
      <c r="G945" s="22">
        <v>34.799999999999997</v>
      </c>
      <c r="H945" s="22">
        <v>17.516400000000001</v>
      </c>
      <c r="I945" s="24">
        <v>4.0789</v>
      </c>
      <c r="J945" s="71"/>
      <c r="K945" s="25">
        <f t="shared" si="283"/>
        <v>997.639034949544</v>
      </c>
      <c r="L945" s="25">
        <f t="shared" si="284"/>
        <v>0.76281897249354691</v>
      </c>
      <c r="M945" s="25">
        <f t="shared" si="285"/>
        <v>-4.2550698340000003E-3</v>
      </c>
      <c r="N945" s="25">
        <f t="shared" si="286"/>
        <v>1023.8967116171165</v>
      </c>
      <c r="O945" s="121">
        <f t="shared" si="287"/>
        <v>1.0238695027035851</v>
      </c>
      <c r="P945" s="26">
        <f t="shared" si="301"/>
        <v>9.1963555432690125</v>
      </c>
      <c r="Q945" s="120">
        <f t="shared" si="288"/>
        <v>9.1960489466602464</v>
      </c>
      <c r="R945" s="4">
        <f t="shared" si="289"/>
        <v>20.08731726110717</v>
      </c>
      <c r="S945" s="27">
        <f t="shared" si="302"/>
        <v>17.153949999999998</v>
      </c>
      <c r="T945" s="28">
        <f t="shared" si="303"/>
        <v>32</v>
      </c>
      <c r="U945" s="29">
        <f t="shared" si="304"/>
        <v>0.31259999999999977</v>
      </c>
      <c r="V945" s="29">
        <f t="shared" si="305"/>
        <v>8.2999230013541077</v>
      </c>
      <c r="W945" s="29">
        <f t="shared" si="306"/>
        <v>2.5937259379231588</v>
      </c>
      <c r="X945" s="30">
        <f t="shared" si="307"/>
        <v>0.71100902771152796</v>
      </c>
      <c r="Y945" s="30">
        <f t="shared" si="308"/>
        <v>8.3792574222858942</v>
      </c>
      <c r="Z945" s="30">
        <f t="shared" si="309"/>
        <v>2.6185179444643421</v>
      </c>
      <c r="AA945" s="31">
        <f t="shared" si="310"/>
        <v>1.4395552938346674</v>
      </c>
      <c r="AB945" s="32">
        <f t="shared" si="311"/>
        <v>2.4792006541183298E-2</v>
      </c>
    </row>
    <row r="946" spans="1:28" s="15" customFormat="1" x14ac:dyDescent="0.2">
      <c r="A946" s="1">
        <v>286</v>
      </c>
      <c r="B946" s="21" t="s">
        <v>26</v>
      </c>
      <c r="C946" s="22" t="s">
        <v>36</v>
      </c>
      <c r="D946" s="22" t="s">
        <v>37</v>
      </c>
      <c r="E946" s="23">
        <v>43116</v>
      </c>
      <c r="F946" s="22">
        <v>22.7</v>
      </c>
      <c r="G946" s="22">
        <v>34.799999999999997</v>
      </c>
      <c r="H946" s="22">
        <v>17.516400000000001</v>
      </c>
      <c r="I946" s="24">
        <v>3.4148000000000001</v>
      </c>
      <c r="J946" s="71"/>
      <c r="K946" s="25">
        <f t="shared" si="283"/>
        <v>997.639034949544</v>
      </c>
      <c r="L946" s="25">
        <f t="shared" si="284"/>
        <v>0.76281897249354691</v>
      </c>
      <c r="M946" s="25">
        <f t="shared" si="285"/>
        <v>-4.2550698340000003E-3</v>
      </c>
      <c r="N946" s="25">
        <f t="shared" si="286"/>
        <v>1023.8967116171165</v>
      </c>
      <c r="O946" s="121">
        <f t="shared" si="287"/>
        <v>1.0238695027035851</v>
      </c>
      <c r="P946" s="26">
        <f t="shared" si="301"/>
        <v>7.6990646765439266</v>
      </c>
      <c r="Q946" s="120">
        <f t="shared" si="288"/>
        <v>7.6988079980032387</v>
      </c>
      <c r="R946" s="4">
        <f t="shared" si="289"/>
        <v>20.08731726110717</v>
      </c>
      <c r="S946" s="27">
        <f t="shared" si="302"/>
        <v>13.5014</v>
      </c>
      <c r="T946" s="28">
        <f t="shared" si="303"/>
        <v>32</v>
      </c>
      <c r="U946" s="29">
        <f t="shared" si="304"/>
        <v>0.26429999999999998</v>
      </c>
      <c r="V946" s="29">
        <f t="shared" si="305"/>
        <v>8.389144580225361</v>
      </c>
      <c r="W946" s="29">
        <f t="shared" si="306"/>
        <v>2.621607681320425</v>
      </c>
      <c r="X946" s="30">
        <f t="shared" si="307"/>
        <v>0.60109473329356078</v>
      </c>
      <c r="Y946" s="30">
        <f t="shared" si="308"/>
        <v>8.4685443598582246</v>
      </c>
      <c r="Z946" s="30">
        <f t="shared" si="309"/>
        <v>2.646420112455695</v>
      </c>
      <c r="AA946" s="31">
        <f t="shared" si="310"/>
        <v>1.5591467631237181</v>
      </c>
      <c r="AB946" s="32">
        <f t="shared" si="311"/>
        <v>2.4812431135269986E-2</v>
      </c>
    </row>
    <row r="947" spans="1:28" s="15" customFormat="1" x14ac:dyDescent="0.2">
      <c r="A947" s="1">
        <v>121</v>
      </c>
      <c r="B947" s="21" t="s">
        <v>29</v>
      </c>
      <c r="C947" s="22" t="s">
        <v>36</v>
      </c>
      <c r="D947" s="22" t="s">
        <v>37</v>
      </c>
      <c r="E947" s="23">
        <v>43116</v>
      </c>
      <c r="F947" s="22">
        <v>22.7</v>
      </c>
      <c r="G947" s="22">
        <v>34.799999999999997</v>
      </c>
      <c r="H947" s="22">
        <v>17.516400000000001</v>
      </c>
      <c r="I947" s="24">
        <v>6.1738</v>
      </c>
      <c r="J947" s="71"/>
      <c r="K947" s="25">
        <f t="shared" si="283"/>
        <v>997.639034949544</v>
      </c>
      <c r="L947" s="25">
        <f t="shared" si="284"/>
        <v>0.76281897249354691</v>
      </c>
      <c r="M947" s="25">
        <f t="shared" si="285"/>
        <v>-4.2550698340000003E-3</v>
      </c>
      <c r="N947" s="25">
        <f t="shared" si="286"/>
        <v>1023.8967116171165</v>
      </c>
      <c r="O947" s="121">
        <f t="shared" si="287"/>
        <v>1.0238695027035851</v>
      </c>
      <c r="P947" s="26">
        <f t="shared" si="301"/>
        <v>13.919551803926113</v>
      </c>
      <c r="Q947" s="120">
        <f t="shared" si="288"/>
        <v>13.919087741030921</v>
      </c>
      <c r="R947" s="4">
        <f t="shared" si="289"/>
        <v>20.08731726110717</v>
      </c>
      <c r="S947" s="27">
        <f t="shared" si="302"/>
        <v>28.675899999999999</v>
      </c>
      <c r="T947" s="28">
        <f t="shared" si="303"/>
        <v>32</v>
      </c>
      <c r="U947" s="29">
        <f t="shared" si="304"/>
        <v>0.47780000000000022</v>
      </c>
      <c r="V947" s="29">
        <f t="shared" si="305"/>
        <v>8.3883426966292181</v>
      </c>
      <c r="W947" s="29">
        <f t="shared" si="306"/>
        <v>2.6213570926966305</v>
      </c>
      <c r="X947" s="30">
        <f t="shared" si="307"/>
        <v>1.086656455011946</v>
      </c>
      <c r="Y947" s="30">
        <f t="shared" si="308"/>
        <v>8.4677418888473319</v>
      </c>
      <c r="Z947" s="30">
        <f t="shared" si="309"/>
        <v>2.6461693402647914</v>
      </c>
      <c r="AA947" s="31">
        <f t="shared" si="310"/>
        <v>1.3036706933017244</v>
      </c>
      <c r="AB947" s="32">
        <f t="shared" si="311"/>
        <v>2.4812247568160917E-2</v>
      </c>
    </row>
    <row r="948" spans="1:28" s="15" customFormat="1" x14ac:dyDescent="0.2">
      <c r="A948" s="1">
        <v>128</v>
      </c>
      <c r="B948" s="21" t="s">
        <v>29</v>
      </c>
      <c r="C948" s="22" t="s">
        <v>36</v>
      </c>
      <c r="D948" s="22" t="s">
        <v>37</v>
      </c>
      <c r="E948" s="23">
        <v>43116</v>
      </c>
      <c r="F948" s="22">
        <v>22.7</v>
      </c>
      <c r="G948" s="22">
        <v>34.799999999999997</v>
      </c>
      <c r="H948" s="22">
        <v>17.516400000000001</v>
      </c>
      <c r="I948" s="24">
        <v>3.7818000000000001</v>
      </c>
      <c r="J948" s="71"/>
      <c r="K948" s="25">
        <f t="shared" si="283"/>
        <v>997.639034949544</v>
      </c>
      <c r="L948" s="25">
        <f t="shared" si="284"/>
        <v>0.76281897249354691</v>
      </c>
      <c r="M948" s="25">
        <f t="shared" si="285"/>
        <v>-4.2550698340000003E-3</v>
      </c>
      <c r="N948" s="25">
        <f t="shared" si="286"/>
        <v>1023.8967116171165</v>
      </c>
      <c r="O948" s="121">
        <f t="shared" si="287"/>
        <v>1.0238695027035851</v>
      </c>
      <c r="P948" s="26">
        <f t="shared" si="301"/>
        <v>8.5265089591641736</v>
      </c>
      <c r="Q948" s="120">
        <f t="shared" si="288"/>
        <v>8.5262246945205131</v>
      </c>
      <c r="R948" s="4">
        <f t="shared" si="289"/>
        <v>20.08731726110717</v>
      </c>
      <c r="S948" s="27">
        <f t="shared" si="302"/>
        <v>15.5199</v>
      </c>
      <c r="T948" s="28">
        <f t="shared" si="303"/>
        <v>32</v>
      </c>
      <c r="U948" s="29">
        <f t="shared" si="304"/>
        <v>0.28180000000000005</v>
      </c>
      <c r="V948" s="29">
        <f t="shared" si="305"/>
        <v>8.0514285714285734</v>
      </c>
      <c r="W948" s="29">
        <f t="shared" si="306"/>
        <v>2.5160714285714292</v>
      </c>
      <c r="X948" s="30">
        <f t="shared" si="307"/>
        <v>0.64112733676256095</v>
      </c>
      <c r="Y948" s="30">
        <f t="shared" si="308"/>
        <v>8.1305809593435487</v>
      </c>
      <c r="Z948" s="30">
        <f t="shared" si="309"/>
        <v>2.5408065497948593</v>
      </c>
      <c r="AA948" s="31">
        <f t="shared" si="310"/>
        <v>1.4341610074323574</v>
      </c>
      <c r="AB948" s="32">
        <f t="shared" si="311"/>
        <v>2.4735121223430134E-2</v>
      </c>
    </row>
    <row r="949" spans="1:28" s="15" customFormat="1" x14ac:dyDescent="0.2">
      <c r="A949" s="1">
        <v>219</v>
      </c>
      <c r="B949" s="21" t="s">
        <v>29</v>
      </c>
      <c r="C949" s="22" t="s">
        <v>36</v>
      </c>
      <c r="D949" s="22" t="s">
        <v>37</v>
      </c>
      <c r="E949" s="23">
        <v>43116</v>
      </c>
      <c r="F949" s="22">
        <v>22.7</v>
      </c>
      <c r="G949" s="22">
        <v>34.799999999999997</v>
      </c>
      <c r="H949" s="22">
        <v>17.516400000000001</v>
      </c>
      <c r="I949" s="24">
        <v>5.3882000000000003</v>
      </c>
      <c r="J949" s="71"/>
      <c r="K949" s="25">
        <f t="shared" si="283"/>
        <v>997.639034949544</v>
      </c>
      <c r="L949" s="25">
        <f t="shared" si="284"/>
        <v>0.76281897249354691</v>
      </c>
      <c r="M949" s="25">
        <f t="shared" si="285"/>
        <v>-4.2550698340000003E-3</v>
      </c>
      <c r="N949" s="25">
        <f t="shared" si="286"/>
        <v>1023.8967116171165</v>
      </c>
      <c r="O949" s="121">
        <f t="shared" si="287"/>
        <v>1.0238695027035851</v>
      </c>
      <c r="P949" s="26">
        <f t="shared" si="301"/>
        <v>12.148325023472527</v>
      </c>
      <c r="Q949" s="120">
        <f t="shared" si="288"/>
        <v>12.147920011374326</v>
      </c>
      <c r="R949" s="4">
        <f t="shared" si="289"/>
        <v>20.08731726110717</v>
      </c>
      <c r="S949" s="27">
        <f t="shared" si="302"/>
        <v>24.3551</v>
      </c>
      <c r="T949" s="28">
        <f t="shared" si="303"/>
        <v>32</v>
      </c>
      <c r="U949" s="29">
        <f t="shared" si="304"/>
        <v>0.37600000000000033</v>
      </c>
      <c r="V949" s="29">
        <f t="shared" si="305"/>
        <v>7.5016958620964918</v>
      </c>
      <c r="W949" s="29">
        <f t="shared" si="306"/>
        <v>2.3442799569051536</v>
      </c>
      <c r="X949" s="30">
        <f t="shared" si="307"/>
        <v>0.85600794695785254</v>
      </c>
      <c r="Y949" s="30">
        <f t="shared" si="308"/>
        <v>7.5804455468058443</v>
      </c>
      <c r="Z949" s="30">
        <f t="shared" si="309"/>
        <v>2.3688892333768261</v>
      </c>
      <c r="AA949" s="31">
        <f t="shared" si="310"/>
        <v>1.2002570250249198</v>
      </c>
      <c r="AB949" s="32">
        <f t="shared" si="311"/>
        <v>2.4609276471672548E-2</v>
      </c>
    </row>
    <row r="950" spans="1:28" s="15" customFormat="1" x14ac:dyDescent="0.2">
      <c r="A950" s="1">
        <v>225</v>
      </c>
      <c r="B950" s="21" t="s">
        <v>29</v>
      </c>
      <c r="C950" s="22" t="s">
        <v>36</v>
      </c>
      <c r="D950" s="22" t="s">
        <v>37</v>
      </c>
      <c r="E950" s="23">
        <v>43116</v>
      </c>
      <c r="F950" s="22">
        <v>22.7</v>
      </c>
      <c r="G950" s="22">
        <v>34.799999999999997</v>
      </c>
      <c r="H950" s="22">
        <v>17.516400000000001</v>
      </c>
      <c r="I950" s="24">
        <v>2.8460999999999999</v>
      </c>
      <c r="J950" s="71"/>
      <c r="K950" s="25">
        <f t="shared" si="283"/>
        <v>997.639034949544</v>
      </c>
      <c r="L950" s="25">
        <f t="shared" si="284"/>
        <v>0.76281897249354691</v>
      </c>
      <c r="M950" s="25">
        <f t="shared" si="285"/>
        <v>-4.2550698340000003E-3</v>
      </c>
      <c r="N950" s="25">
        <f t="shared" si="286"/>
        <v>1023.8967116171165</v>
      </c>
      <c r="O950" s="121">
        <f t="shared" si="287"/>
        <v>1.0238695027035851</v>
      </c>
      <c r="P950" s="26">
        <f t="shared" si="301"/>
        <v>6.4168642309686268</v>
      </c>
      <c r="Q950" s="120">
        <f t="shared" si="288"/>
        <v>6.4166502996125736</v>
      </c>
      <c r="R950" s="4">
        <f t="shared" si="289"/>
        <v>20.08731726110717</v>
      </c>
      <c r="S950" s="27">
        <f t="shared" si="302"/>
        <v>10.373549999999998</v>
      </c>
      <c r="T950" s="28">
        <f t="shared" si="303"/>
        <v>32</v>
      </c>
      <c r="U950" s="29">
        <f t="shared" si="304"/>
        <v>0.20029999999999992</v>
      </c>
      <c r="V950" s="29">
        <f t="shared" si="305"/>
        <v>7.5704890770277391</v>
      </c>
      <c r="W950" s="29">
        <f t="shared" si="306"/>
        <v>2.3657778365711684</v>
      </c>
      <c r="X950" s="30">
        <f t="shared" si="307"/>
        <v>0.45596631766857332</v>
      </c>
      <c r="Y950" s="30">
        <f t="shared" si="308"/>
        <v>7.6492891557698677</v>
      </c>
      <c r="Z950" s="30">
        <f t="shared" si="309"/>
        <v>2.3904028611780834</v>
      </c>
      <c r="AA950" s="31">
        <f t="shared" si="310"/>
        <v>1.5367882987459871</v>
      </c>
      <c r="AB950" s="32">
        <f t="shared" si="311"/>
        <v>2.4625024606915069E-2</v>
      </c>
    </row>
    <row r="951" spans="1:28" s="15" customFormat="1" x14ac:dyDescent="0.2">
      <c r="A951" s="1">
        <v>229</v>
      </c>
      <c r="B951" s="21" t="s">
        <v>29</v>
      </c>
      <c r="C951" s="22" t="s">
        <v>36</v>
      </c>
      <c r="D951" s="22" t="s">
        <v>37</v>
      </c>
      <c r="E951" s="23">
        <v>43116</v>
      </c>
      <c r="F951" s="22">
        <v>22.7</v>
      </c>
      <c r="G951" s="22">
        <v>34.799999999999997</v>
      </c>
      <c r="H951" s="22">
        <v>17.516400000000001</v>
      </c>
      <c r="I951" s="24">
        <v>2.6025999999999998</v>
      </c>
      <c r="J951" s="71"/>
      <c r="K951" s="25">
        <f t="shared" si="283"/>
        <v>997.639034949544</v>
      </c>
      <c r="L951" s="25">
        <f t="shared" si="284"/>
        <v>0.76281897249354691</v>
      </c>
      <c r="M951" s="25">
        <f t="shared" si="285"/>
        <v>-4.2550698340000003E-3</v>
      </c>
      <c r="N951" s="25">
        <f t="shared" si="286"/>
        <v>1023.8967116171165</v>
      </c>
      <c r="O951" s="121">
        <f t="shared" si="287"/>
        <v>1.0238695027035851</v>
      </c>
      <c r="P951" s="26">
        <f t="shared" si="301"/>
        <v>5.8678650952246754</v>
      </c>
      <c r="Q951" s="120">
        <f t="shared" si="288"/>
        <v>5.8676694669096952</v>
      </c>
      <c r="R951" s="4">
        <f t="shared" si="289"/>
        <v>20.08731726110717</v>
      </c>
      <c r="S951" s="27">
        <f t="shared" si="302"/>
        <v>9.0342999999999982</v>
      </c>
      <c r="T951" s="28">
        <f t="shared" si="303"/>
        <v>32</v>
      </c>
      <c r="U951" s="29">
        <f t="shared" si="304"/>
        <v>0.10060000000000002</v>
      </c>
      <c r="V951" s="29">
        <f t="shared" si="305"/>
        <v>4.0207833733013603</v>
      </c>
      <c r="W951" s="29">
        <f t="shared" si="306"/>
        <v>1.256494804156675</v>
      </c>
      <c r="X951" s="30">
        <f t="shared" si="307"/>
        <v>0.23094371829643734</v>
      </c>
      <c r="Y951" s="30">
        <f t="shared" si="308"/>
        <v>4.0969831376695005</v>
      </c>
      <c r="Z951" s="30">
        <f t="shared" si="309"/>
        <v>1.2803072305217189</v>
      </c>
      <c r="AA951" s="31">
        <f t="shared" si="310"/>
        <v>0.85095993358845279</v>
      </c>
      <c r="AB951" s="32">
        <f t="shared" si="311"/>
        <v>2.3812426365043882E-2</v>
      </c>
    </row>
    <row r="952" spans="1:28" s="15" customFormat="1" x14ac:dyDescent="0.2">
      <c r="A952" s="1">
        <v>155</v>
      </c>
      <c r="B952" s="21" t="s">
        <v>30</v>
      </c>
      <c r="C952" s="22" t="s">
        <v>36</v>
      </c>
      <c r="D952" s="22" t="s">
        <v>37</v>
      </c>
      <c r="E952" s="23">
        <v>43116</v>
      </c>
      <c r="F952" s="22">
        <v>22.7</v>
      </c>
      <c r="G952" s="22">
        <v>34.799999999999997</v>
      </c>
      <c r="H952" s="22">
        <v>17.516400000000001</v>
      </c>
      <c r="I952" s="24">
        <v>1.5077</v>
      </c>
      <c r="J952" s="71"/>
      <c r="K952" s="25">
        <f t="shared" si="283"/>
        <v>997.639034949544</v>
      </c>
      <c r="L952" s="25">
        <f t="shared" si="284"/>
        <v>0.76281897249354691</v>
      </c>
      <c r="M952" s="25">
        <f t="shared" si="285"/>
        <v>-4.2550698340000003E-3</v>
      </c>
      <c r="N952" s="25">
        <f t="shared" si="286"/>
        <v>1023.8967116171165</v>
      </c>
      <c r="O952" s="121">
        <f t="shared" si="287"/>
        <v>1.0238695027035851</v>
      </c>
      <c r="P952" s="26">
        <f t="shared" si="301"/>
        <v>3.3992854084647059</v>
      </c>
      <c r="Q952" s="120">
        <f t="shared" si="288"/>
        <v>3.3991720799430372</v>
      </c>
      <c r="R952" s="4">
        <f t="shared" si="289"/>
        <v>20.08731726110717</v>
      </c>
      <c r="S952" s="27">
        <f t="shared" si="302"/>
        <v>3.0123500000000005</v>
      </c>
      <c r="T952" s="28">
        <f t="shared" si="303"/>
        <v>32</v>
      </c>
      <c r="U952" s="29">
        <f t="shared" si="304"/>
        <v>0.14690000000000003</v>
      </c>
      <c r="V952" s="29">
        <f t="shared" si="305"/>
        <v>10.795120517342742</v>
      </c>
      <c r="W952" s="29">
        <f t="shared" si="306"/>
        <v>3.373475161669607</v>
      </c>
      <c r="X952" s="30">
        <f t="shared" si="307"/>
        <v>0.33344903367495871</v>
      </c>
      <c r="Y952" s="30">
        <f t="shared" si="308"/>
        <v>10.876282779371303</v>
      </c>
      <c r="Z952" s="30">
        <f t="shared" si="309"/>
        <v>3.3988383685535317</v>
      </c>
      <c r="AA952" s="31">
        <f t="shared" si="310"/>
        <v>4.7270378798505082</v>
      </c>
      <c r="AB952" s="32">
        <f t="shared" si="311"/>
        <v>2.5363206883924683E-2</v>
      </c>
    </row>
    <row r="953" spans="1:28" s="15" customFormat="1" x14ac:dyDescent="0.2">
      <c r="A953" s="1">
        <v>247</v>
      </c>
      <c r="B953" s="21" t="s">
        <v>30</v>
      </c>
      <c r="C953" s="22" t="s">
        <v>36</v>
      </c>
      <c r="D953" s="22" t="s">
        <v>37</v>
      </c>
      <c r="E953" s="23">
        <v>43116</v>
      </c>
      <c r="F953" s="22">
        <v>22.7</v>
      </c>
      <c r="G953" s="22">
        <v>34.799999999999997</v>
      </c>
      <c r="H953" s="22">
        <v>17.516400000000001</v>
      </c>
      <c r="I953" s="24">
        <v>5.2656999999999998</v>
      </c>
      <c r="J953" s="71"/>
      <c r="K953" s="25">
        <f t="shared" si="283"/>
        <v>997.639034949544</v>
      </c>
      <c r="L953" s="25">
        <f t="shared" si="284"/>
        <v>0.76281897249354691</v>
      </c>
      <c r="M953" s="25">
        <f t="shared" si="285"/>
        <v>-4.2550698340000003E-3</v>
      </c>
      <c r="N953" s="25">
        <f t="shared" si="286"/>
        <v>1023.8967116171165</v>
      </c>
      <c r="O953" s="121">
        <f t="shared" si="287"/>
        <v>1.0238695027035851</v>
      </c>
      <c r="P953" s="26">
        <f t="shared" si="301"/>
        <v>11.872134493170128</v>
      </c>
      <c r="Q953" s="120">
        <f t="shared" si="288"/>
        <v>11.871738688967334</v>
      </c>
      <c r="R953" s="4">
        <f t="shared" si="289"/>
        <v>20.08731726110717</v>
      </c>
      <c r="S953" s="27">
        <f t="shared" si="302"/>
        <v>23.681349999999998</v>
      </c>
      <c r="T953" s="28">
        <f t="shared" si="303"/>
        <v>32</v>
      </c>
      <c r="U953" s="29">
        <f t="shared" si="304"/>
        <v>0.25199999999999978</v>
      </c>
      <c r="V953" s="29">
        <f t="shared" si="305"/>
        <v>5.0262281349103413</v>
      </c>
      <c r="W953" s="29">
        <f t="shared" si="306"/>
        <v>1.5706962921594816</v>
      </c>
      <c r="X953" s="30">
        <f t="shared" si="307"/>
        <v>0.57643796738870989</v>
      </c>
      <c r="Y953" s="30">
        <f t="shared" si="308"/>
        <v>5.1031644314544193</v>
      </c>
      <c r="Z953" s="30">
        <f t="shared" si="309"/>
        <v>1.5947388848295061</v>
      </c>
      <c r="AA953" s="31">
        <f t="shared" si="310"/>
        <v>0.80795710679120025</v>
      </c>
      <c r="AB953" s="32">
        <f t="shared" si="311"/>
        <v>2.404259267002451E-2</v>
      </c>
    </row>
    <row r="954" spans="1:28" s="15" customFormat="1" x14ac:dyDescent="0.2">
      <c r="A954" s="1">
        <v>168</v>
      </c>
      <c r="B954" s="21" t="s">
        <v>31</v>
      </c>
      <c r="C954" s="22" t="s">
        <v>36</v>
      </c>
      <c r="D954" s="22" t="s">
        <v>37</v>
      </c>
      <c r="E954" s="23">
        <v>43116</v>
      </c>
      <c r="F954" s="22">
        <v>22.7</v>
      </c>
      <c r="G954" s="22">
        <v>34.799999999999997</v>
      </c>
      <c r="H954" s="22">
        <v>17.516400000000001</v>
      </c>
      <c r="I954" s="24">
        <v>2.8454999999999999</v>
      </c>
      <c r="J954" s="71"/>
      <c r="K954" s="25">
        <f t="shared" si="283"/>
        <v>997.639034949544</v>
      </c>
      <c r="L954" s="25">
        <f t="shared" si="284"/>
        <v>0.76281897249354691</v>
      </c>
      <c r="M954" s="25">
        <f t="shared" si="285"/>
        <v>-4.2550698340000003E-3</v>
      </c>
      <c r="N954" s="25">
        <f t="shared" si="286"/>
        <v>1023.8967116171165</v>
      </c>
      <c r="O954" s="121">
        <f t="shared" si="287"/>
        <v>1.0238695027035851</v>
      </c>
      <c r="P954" s="26">
        <f t="shared" si="301"/>
        <v>6.4155114610242885</v>
      </c>
      <c r="Q954" s="120">
        <f t="shared" si="288"/>
        <v>6.4152975747681307</v>
      </c>
      <c r="R954" s="4">
        <f t="shared" si="289"/>
        <v>20.08731726110717</v>
      </c>
      <c r="S954" s="27">
        <f t="shared" si="302"/>
        <v>10.370249999999999</v>
      </c>
      <c r="T954" s="28">
        <f t="shared" si="303"/>
        <v>32</v>
      </c>
      <c r="U954" s="29">
        <f t="shared" si="304"/>
        <v>6.9700000000000095E-2</v>
      </c>
      <c r="V954" s="29">
        <f t="shared" si="305"/>
        <v>2.5109878233302148</v>
      </c>
      <c r="W954" s="29">
        <f t="shared" si="306"/>
        <v>0.78468369479069211</v>
      </c>
      <c r="X954" s="30">
        <f t="shared" si="307"/>
        <v>0.16172794460646145</v>
      </c>
      <c r="Y954" s="30">
        <f t="shared" si="308"/>
        <v>2.5860815965548385</v>
      </c>
      <c r="Z954" s="30">
        <f t="shared" si="309"/>
        <v>0.80815049892338697</v>
      </c>
      <c r="AA954" s="31">
        <f t="shared" si="310"/>
        <v>0.50606276912274284</v>
      </c>
      <c r="AB954" s="32">
        <f t="shared" si="311"/>
        <v>2.3466804132694863E-2</v>
      </c>
    </row>
    <row r="955" spans="1:28" s="15" customFormat="1" x14ac:dyDescent="0.2">
      <c r="A955" s="1">
        <v>175</v>
      </c>
      <c r="B955" s="21" t="s">
        <v>31</v>
      </c>
      <c r="C955" s="22" t="s">
        <v>36</v>
      </c>
      <c r="D955" s="22" t="s">
        <v>37</v>
      </c>
      <c r="E955" s="23">
        <v>43116</v>
      </c>
      <c r="F955" s="22">
        <v>22.7</v>
      </c>
      <c r="G955" s="22">
        <v>34.799999999999997</v>
      </c>
      <c r="H955" s="22">
        <v>17.516400000000001</v>
      </c>
      <c r="I955" s="24">
        <v>2.6602000000000001</v>
      </c>
      <c r="J955" s="71"/>
      <c r="K955" s="25">
        <f t="shared" si="283"/>
        <v>997.639034949544</v>
      </c>
      <c r="L955" s="25">
        <f t="shared" si="284"/>
        <v>0.76281897249354691</v>
      </c>
      <c r="M955" s="25">
        <f t="shared" si="285"/>
        <v>-4.2550698340000003E-3</v>
      </c>
      <c r="N955" s="25">
        <f t="shared" si="286"/>
        <v>1023.8967116171165</v>
      </c>
      <c r="O955" s="121">
        <f t="shared" si="287"/>
        <v>1.0238695027035851</v>
      </c>
      <c r="P955" s="26">
        <f t="shared" si="301"/>
        <v>5.9977310098811509</v>
      </c>
      <c r="Q955" s="120">
        <f t="shared" si="288"/>
        <v>5.9975310519761669</v>
      </c>
      <c r="R955" s="4">
        <f t="shared" si="289"/>
        <v>20.08731726110717</v>
      </c>
      <c r="S955" s="27">
        <f t="shared" si="302"/>
        <v>9.3510999999999989</v>
      </c>
      <c r="T955" s="28">
        <f t="shared" si="303"/>
        <v>32</v>
      </c>
      <c r="U955" s="29">
        <f t="shared" si="304"/>
        <v>6.4200000000000035E-2</v>
      </c>
      <c r="V955" s="29">
        <f t="shared" si="305"/>
        <v>2.473035439137135</v>
      </c>
      <c r="W955" s="29">
        <f t="shared" si="306"/>
        <v>0.77282357473035479</v>
      </c>
      <c r="X955" s="30">
        <f t="shared" si="307"/>
        <v>0.14903081223698322</v>
      </c>
      <c r="Y955" s="30">
        <f t="shared" si="308"/>
        <v>2.5481014105837092</v>
      </c>
      <c r="Z955" s="30">
        <f t="shared" si="309"/>
        <v>0.79628169080740907</v>
      </c>
      <c r="AA955" s="31">
        <f t="shared" si="310"/>
        <v>0.51758311651541733</v>
      </c>
      <c r="AB955" s="32">
        <f t="shared" si="311"/>
        <v>2.3458116077054281E-2</v>
      </c>
    </row>
    <row r="956" spans="1:28" s="15" customFormat="1" x14ac:dyDescent="0.2">
      <c r="A956" s="1">
        <v>266</v>
      </c>
      <c r="B956" s="21" t="s">
        <v>31</v>
      </c>
      <c r="C956" s="22" t="s">
        <v>36</v>
      </c>
      <c r="D956" s="22" t="s">
        <v>37</v>
      </c>
      <c r="E956" s="23">
        <v>43116</v>
      </c>
      <c r="F956" s="22">
        <v>22.7</v>
      </c>
      <c r="G956" s="22">
        <v>34.799999999999997</v>
      </c>
      <c r="H956" s="22">
        <v>17.516400000000001</v>
      </c>
      <c r="I956" s="24">
        <v>5.0566000000000004</v>
      </c>
      <c r="J956" s="71"/>
      <c r="K956" s="25">
        <f t="shared" si="283"/>
        <v>997.639034949544</v>
      </c>
      <c r="L956" s="25">
        <f t="shared" si="284"/>
        <v>0.76281897249354691</v>
      </c>
      <c r="M956" s="25">
        <f t="shared" si="285"/>
        <v>-4.2550698340000003E-3</v>
      </c>
      <c r="N956" s="25">
        <f t="shared" si="286"/>
        <v>1023.8967116171165</v>
      </c>
      <c r="O956" s="121">
        <f t="shared" si="287"/>
        <v>1.0238695027035851</v>
      </c>
      <c r="P956" s="26">
        <f t="shared" si="301"/>
        <v>11.400694167568238</v>
      </c>
      <c r="Q956" s="120">
        <f t="shared" si="288"/>
        <v>11.400314080679156</v>
      </c>
      <c r="R956" s="4">
        <f t="shared" si="289"/>
        <v>20.08731726110717</v>
      </c>
      <c r="S956" s="27">
        <f t="shared" si="302"/>
        <v>22.531300000000002</v>
      </c>
      <c r="T956" s="28">
        <f t="shared" si="303"/>
        <v>32</v>
      </c>
      <c r="U956" s="29">
        <f t="shared" si="304"/>
        <v>9.8200000000000287E-2</v>
      </c>
      <c r="V956" s="29">
        <f t="shared" si="305"/>
        <v>1.9804775734107833</v>
      </c>
      <c r="W956" s="29">
        <f t="shared" si="306"/>
        <v>0.61889924169086985</v>
      </c>
      <c r="X956" s="30">
        <f t="shared" si="307"/>
        <v>0.22958667142076372</v>
      </c>
      <c r="Y956" s="30">
        <f t="shared" si="308"/>
        <v>2.0551827247203573</v>
      </c>
      <c r="Z956" s="30">
        <f t="shared" si="309"/>
        <v>0.64224460147511153</v>
      </c>
      <c r="AA956" s="31">
        <f t="shared" si="310"/>
        <v>0.32624793016747</v>
      </c>
      <c r="AB956" s="32">
        <f t="shared" si="311"/>
        <v>2.3345359784241682E-2</v>
      </c>
    </row>
    <row r="957" spans="1:28" s="15" customFormat="1" x14ac:dyDescent="0.2">
      <c r="A957" s="1">
        <v>272</v>
      </c>
      <c r="B957" s="21" t="s">
        <v>31</v>
      </c>
      <c r="C957" s="22" t="s">
        <v>36</v>
      </c>
      <c r="D957" s="22" t="s">
        <v>37</v>
      </c>
      <c r="E957" s="23">
        <v>43116</v>
      </c>
      <c r="F957" s="22">
        <v>22.7</v>
      </c>
      <c r="G957" s="22">
        <v>34.799999999999997</v>
      </c>
      <c r="H957" s="22">
        <v>17.516400000000001</v>
      </c>
      <c r="I957" s="24">
        <v>2.3712</v>
      </c>
      <c r="J957" s="71"/>
      <c r="K957" s="25">
        <f t="shared" si="283"/>
        <v>997.639034949544</v>
      </c>
      <c r="L957" s="25">
        <f t="shared" si="284"/>
        <v>0.76281897249354691</v>
      </c>
      <c r="M957" s="25">
        <f t="shared" si="285"/>
        <v>-4.2550698340000003E-3</v>
      </c>
      <c r="N957" s="25">
        <f t="shared" si="286"/>
        <v>1023.8967116171165</v>
      </c>
      <c r="O957" s="121">
        <f t="shared" si="287"/>
        <v>1.0238695027035851</v>
      </c>
      <c r="P957" s="26">
        <f t="shared" si="301"/>
        <v>5.3461468200248792</v>
      </c>
      <c r="Q957" s="120">
        <f t="shared" si="288"/>
        <v>5.3459685852364061</v>
      </c>
      <c r="R957" s="4">
        <f t="shared" si="289"/>
        <v>20.08731726110717</v>
      </c>
      <c r="S957" s="27">
        <f t="shared" si="302"/>
        <v>7.7615999999999987</v>
      </c>
      <c r="T957" s="28">
        <f t="shared" si="303"/>
        <v>32</v>
      </c>
      <c r="U957" s="29">
        <f t="shared" si="304"/>
        <v>5.4899999999999949E-2</v>
      </c>
      <c r="V957" s="29">
        <f t="shared" si="305"/>
        <v>2.3701593057894033</v>
      </c>
      <c r="W957" s="29">
        <f t="shared" si="306"/>
        <v>0.74067478305918855</v>
      </c>
      <c r="X957" s="30">
        <f t="shared" si="307"/>
        <v>0.12760126231949176</v>
      </c>
      <c r="Y957" s="30">
        <f t="shared" si="308"/>
        <v>2.445149915977709</v>
      </c>
      <c r="Z957" s="30">
        <f t="shared" si="309"/>
        <v>0.76410934874303416</v>
      </c>
      <c r="AA957" s="31">
        <f t="shared" si="310"/>
        <v>0.53454779346003056</v>
      </c>
      <c r="AB957" s="32">
        <f t="shared" si="311"/>
        <v>2.343456568384561E-2</v>
      </c>
    </row>
    <row r="958" spans="1:28" s="15" customFormat="1" x14ac:dyDescent="0.2">
      <c r="A958" s="1">
        <v>104</v>
      </c>
      <c r="B958" s="21" t="s">
        <v>32</v>
      </c>
      <c r="C958" s="22" t="s">
        <v>36</v>
      </c>
      <c r="D958" s="22" t="s">
        <v>37</v>
      </c>
      <c r="E958" s="23">
        <v>43116</v>
      </c>
      <c r="F958" s="22">
        <v>22.7</v>
      </c>
      <c r="G958" s="22">
        <v>34.799999999999997</v>
      </c>
      <c r="H958" s="22">
        <v>17.516400000000001</v>
      </c>
      <c r="I958" s="24">
        <v>3.7564000000000002</v>
      </c>
      <c r="J958" s="71"/>
      <c r="K958" s="25">
        <f t="shared" si="283"/>
        <v>997.639034949544</v>
      </c>
      <c r="L958" s="25">
        <f t="shared" si="284"/>
        <v>0.76281897249354691</v>
      </c>
      <c r="M958" s="25">
        <f t="shared" si="285"/>
        <v>-4.2550698340000003E-3</v>
      </c>
      <c r="N958" s="25">
        <f t="shared" si="286"/>
        <v>1023.8967116171165</v>
      </c>
      <c r="O958" s="121">
        <f t="shared" si="287"/>
        <v>1.0238695027035851</v>
      </c>
      <c r="P958" s="26">
        <f t="shared" si="301"/>
        <v>8.4692416981871865</v>
      </c>
      <c r="Q958" s="120">
        <f t="shared" si="288"/>
        <v>8.4689593427724503</v>
      </c>
      <c r="R958" s="4">
        <f t="shared" si="289"/>
        <v>20.08731726110717</v>
      </c>
      <c r="S958" s="27">
        <f t="shared" si="302"/>
        <v>15.380199999999999</v>
      </c>
      <c r="T958" s="28">
        <f t="shared" si="303"/>
        <v>32</v>
      </c>
      <c r="U958" s="29">
        <f t="shared" si="304"/>
        <v>9.9099999999999966E-2</v>
      </c>
      <c r="V958" s="29">
        <f t="shared" si="305"/>
        <v>2.7096491947611616</v>
      </c>
      <c r="W958" s="29">
        <f t="shared" si="306"/>
        <v>0.84676537336286295</v>
      </c>
      <c r="X958" s="30">
        <f t="shared" si="307"/>
        <v>0.22946849601306596</v>
      </c>
      <c r="Y958" s="30">
        <f t="shared" si="308"/>
        <v>2.7848884961119942</v>
      </c>
      <c r="Z958" s="30">
        <f t="shared" si="309"/>
        <v>0.8702776550349981</v>
      </c>
      <c r="AA958" s="31">
        <f t="shared" si="310"/>
        <v>0.48337162080655144</v>
      </c>
      <c r="AB958" s="32">
        <f t="shared" si="311"/>
        <v>2.3512281672135149E-2</v>
      </c>
    </row>
    <row r="959" spans="1:28" s="15" customFormat="1" x14ac:dyDescent="0.2">
      <c r="A959" s="1">
        <v>110</v>
      </c>
      <c r="B959" s="21" t="s">
        <v>32</v>
      </c>
      <c r="C959" s="22" t="s">
        <v>36</v>
      </c>
      <c r="D959" s="22" t="s">
        <v>37</v>
      </c>
      <c r="E959" s="23">
        <v>43116</v>
      </c>
      <c r="F959" s="22">
        <v>22.7</v>
      </c>
      <c r="G959" s="22">
        <v>34.799999999999997</v>
      </c>
      <c r="H959" s="22">
        <v>17.516400000000001</v>
      </c>
      <c r="I959" s="24">
        <v>4.9703999999999997</v>
      </c>
      <c r="J959" s="71"/>
      <c r="K959" s="25">
        <f t="shared" si="283"/>
        <v>997.639034949544</v>
      </c>
      <c r="L959" s="25">
        <f t="shared" si="284"/>
        <v>0.76281897249354691</v>
      </c>
      <c r="M959" s="25">
        <f t="shared" si="285"/>
        <v>-4.2550698340000003E-3</v>
      </c>
      <c r="N959" s="25">
        <f t="shared" si="286"/>
        <v>1023.8967116171165</v>
      </c>
      <c r="O959" s="121">
        <f t="shared" si="287"/>
        <v>1.0238695027035851</v>
      </c>
      <c r="P959" s="26">
        <f t="shared" si="301"/>
        <v>11.206346218898304</v>
      </c>
      <c r="Q959" s="120">
        <f t="shared" si="288"/>
        <v>11.205972611360927</v>
      </c>
      <c r="R959" s="4">
        <f t="shared" si="289"/>
        <v>20.08731726110717</v>
      </c>
      <c r="S959" s="27">
        <f t="shared" si="302"/>
        <v>22.057199999999998</v>
      </c>
      <c r="T959" s="28">
        <f t="shared" si="303"/>
        <v>32</v>
      </c>
      <c r="U959" s="29">
        <f t="shared" si="304"/>
        <v>0.11629999999999985</v>
      </c>
      <c r="V959" s="29">
        <f t="shared" si="305"/>
        <v>2.3959127335654364</v>
      </c>
      <c r="W959" s="29">
        <f t="shared" si="306"/>
        <v>0.74872272923919891</v>
      </c>
      <c r="X959" s="30">
        <f t="shared" si="307"/>
        <v>0.27022309509839815</v>
      </c>
      <c r="Y959" s="30">
        <f t="shared" si="308"/>
        <v>2.4709222092637289</v>
      </c>
      <c r="Z959" s="30">
        <f t="shared" si="309"/>
        <v>0.77216319039491532</v>
      </c>
      <c r="AA959" s="31">
        <f t="shared" si="310"/>
        <v>0.39427813740717044</v>
      </c>
      <c r="AB959" s="32">
        <f t="shared" si="311"/>
        <v>2.3440461155716408E-2</v>
      </c>
    </row>
    <row r="960" spans="1:28" s="15" customFormat="1" x14ac:dyDescent="0.2">
      <c r="A960" s="1">
        <v>233</v>
      </c>
      <c r="B960" s="21" t="s">
        <v>33</v>
      </c>
      <c r="C960" s="22" t="s">
        <v>36</v>
      </c>
      <c r="D960" s="22" t="s">
        <v>37</v>
      </c>
      <c r="E960" s="23">
        <v>43116</v>
      </c>
      <c r="F960" s="22">
        <v>22.7</v>
      </c>
      <c r="G960" s="22">
        <v>34.799999999999997</v>
      </c>
      <c r="H960" s="22">
        <v>17.516400000000001</v>
      </c>
      <c r="I960" s="24">
        <v>5.0332999999999997</v>
      </c>
      <c r="J960" s="71"/>
      <c r="K960" s="25">
        <f t="shared" si="283"/>
        <v>997.639034949544</v>
      </c>
      <c r="L960" s="25">
        <f t="shared" si="284"/>
        <v>0.76281897249354691</v>
      </c>
      <c r="M960" s="25">
        <f t="shared" si="285"/>
        <v>-4.2550698340000003E-3</v>
      </c>
      <c r="N960" s="25">
        <f t="shared" si="286"/>
        <v>1023.8967116171165</v>
      </c>
      <c r="O960" s="121">
        <f t="shared" si="287"/>
        <v>1.0238695027035851</v>
      </c>
      <c r="P960" s="26">
        <f t="shared" si="301"/>
        <v>11.348161601396434</v>
      </c>
      <c r="Q960" s="120">
        <f t="shared" si="288"/>
        <v>11.34778326588664</v>
      </c>
      <c r="R960" s="4">
        <f t="shared" si="289"/>
        <v>20.08731726110717</v>
      </c>
      <c r="S960" s="27">
        <f t="shared" si="302"/>
        <v>22.403149999999997</v>
      </c>
      <c r="T960" s="28">
        <f t="shared" si="303"/>
        <v>32</v>
      </c>
      <c r="U960" s="29">
        <f t="shared" si="304"/>
        <v>0.26499999999999968</v>
      </c>
      <c r="V960" s="29">
        <f t="shared" si="305"/>
        <v>5.557536228844655</v>
      </c>
      <c r="W960" s="29">
        <f t="shared" si="306"/>
        <v>1.7367300715139546</v>
      </c>
      <c r="X960" s="30">
        <f t="shared" si="307"/>
        <v>0.60534297565425987</v>
      </c>
      <c r="Y960" s="30">
        <f t="shared" si="308"/>
        <v>5.6348617317593348</v>
      </c>
      <c r="Z960" s="30">
        <f t="shared" si="309"/>
        <v>1.760894291174792</v>
      </c>
      <c r="AA960" s="31">
        <f t="shared" si="310"/>
        <v>0.90314542586148527</v>
      </c>
      <c r="AB960" s="32">
        <f t="shared" si="311"/>
        <v>2.4164219660837372E-2</v>
      </c>
    </row>
    <row r="961" spans="1:28" s="15" customFormat="1" ht="17" thickBot="1" x14ac:dyDescent="0.25">
      <c r="A961" s="1">
        <v>235</v>
      </c>
      <c r="B961" s="37" t="s">
        <v>33</v>
      </c>
      <c r="C961" s="38" t="s">
        <v>36</v>
      </c>
      <c r="D961" s="38" t="s">
        <v>37</v>
      </c>
      <c r="E961" s="39">
        <v>43116</v>
      </c>
      <c r="F961" s="38">
        <v>22.7</v>
      </c>
      <c r="G961" s="38">
        <v>34.799999999999997</v>
      </c>
      <c r="H961" s="38">
        <v>17.516400000000001</v>
      </c>
      <c r="I961" s="40">
        <v>3.0232000000000001</v>
      </c>
      <c r="J961" s="77"/>
      <c r="K961" s="41">
        <f t="shared" si="283"/>
        <v>997.639034949544</v>
      </c>
      <c r="L961" s="41">
        <f t="shared" si="284"/>
        <v>0.76281897249354691</v>
      </c>
      <c r="M961" s="41">
        <f t="shared" si="285"/>
        <v>-4.2550698340000003E-3</v>
      </c>
      <c r="N961" s="41">
        <f t="shared" si="286"/>
        <v>1023.8967116171165</v>
      </c>
      <c r="O961" s="121">
        <f t="shared" si="287"/>
        <v>1.0238695027035851</v>
      </c>
      <c r="P961" s="42">
        <f t="shared" si="301"/>
        <v>6.8161568262058099</v>
      </c>
      <c r="Q961" s="120">
        <f t="shared" si="288"/>
        <v>6.8159295828638253</v>
      </c>
      <c r="R961" s="4">
        <f t="shared" si="289"/>
        <v>20.08731726110717</v>
      </c>
      <c r="S961" s="43">
        <f t="shared" si="302"/>
        <v>11.3476</v>
      </c>
      <c r="T961" s="44">
        <f t="shared" si="303"/>
        <v>32</v>
      </c>
      <c r="U961" s="45">
        <f t="shared" si="304"/>
        <v>0.10349999999999993</v>
      </c>
      <c r="V961" s="45">
        <f t="shared" si="305"/>
        <v>3.5448847484330552</v>
      </c>
      <c r="W961" s="45">
        <f t="shared" si="306"/>
        <v>1.1077764838853299</v>
      </c>
      <c r="X961" s="46">
        <f t="shared" si="307"/>
        <v>0.23778767256127953</v>
      </c>
      <c r="Y961" s="46">
        <f t="shared" si="308"/>
        <v>3.6146903131688961</v>
      </c>
      <c r="Z961" s="46">
        <f t="shared" si="309"/>
        <v>1.12959072286528</v>
      </c>
      <c r="AA961" s="47">
        <f t="shared" si="310"/>
        <v>0.68942507596617153</v>
      </c>
      <c r="AB961" s="48">
        <f t="shared" si="311"/>
        <v>2.1814238979950051E-2</v>
      </c>
    </row>
    <row r="962" spans="1:28" s="15" customFormat="1" x14ac:dyDescent="0.2">
      <c r="A962" s="1">
        <v>176</v>
      </c>
      <c r="B962" s="21" t="s">
        <v>26</v>
      </c>
      <c r="C962" s="22" t="s">
        <v>27</v>
      </c>
      <c r="D962" s="22" t="s">
        <v>28</v>
      </c>
      <c r="E962" s="23">
        <v>43129</v>
      </c>
      <c r="F962" s="22">
        <v>27.1</v>
      </c>
      <c r="G962" s="22">
        <v>35.299999999999997</v>
      </c>
      <c r="H962" s="24">
        <v>17.509799999999998</v>
      </c>
      <c r="I962" s="24">
        <v>2.0501999999999998</v>
      </c>
      <c r="J962" s="22"/>
      <c r="K962" s="25">
        <f t="shared" ref="K962:K1001" si="312">1000*(1-(F962+288.9414)/(508929.2*(F962+68.12963))*(F962-3.9863)^2)</f>
        <v>996.51619807425868</v>
      </c>
      <c r="L962" s="25">
        <f t="shared" ref="L962:L1001" si="313">0.824493 - 0.0040899*F962 + 0.000076438*F962^2 -0.00000082467*F962^3 + 0.0000000053675*F962^4</f>
        <v>0.75627554215680692</v>
      </c>
      <c r="M962" s="25">
        <f t="shared" ref="M962:M1001" si="314">-0.005724 + 0.00010227*F962 - 0.0000016546*F962^2</f>
        <v>-4.1676377860000004E-3</v>
      </c>
      <c r="N962" s="25">
        <f t="shared" ref="N962:N1025" si="315">K962 + (L962*G962) + M962*G962^(3/2) + 0.00048314*G962^2</f>
        <v>1022.9406789406885</v>
      </c>
      <c r="O962" s="121">
        <f t="shared" si="287"/>
        <v>1.0229138241571434</v>
      </c>
      <c r="P962" s="26">
        <f t="shared" si="301"/>
        <v>4.6170062598504495</v>
      </c>
      <c r="Q962" s="120">
        <f t="shared" si="288"/>
        <v>4.6168545148969793</v>
      </c>
      <c r="R962" s="4">
        <f t="shared" si="289"/>
        <v>20.076997135052622</v>
      </c>
      <c r="S962" s="27">
        <f t="shared" si="302"/>
        <v>5.9960999999999993</v>
      </c>
      <c r="T962" s="28">
        <f t="shared" si="303"/>
        <v>13</v>
      </c>
      <c r="U962" s="29">
        <f t="shared" si="304"/>
        <v>5.9899999999999842E-2</v>
      </c>
      <c r="V962" s="29">
        <f t="shared" si="305"/>
        <v>3.0095965432346805</v>
      </c>
      <c r="W962" s="29">
        <f t="shared" si="306"/>
        <v>2.315074264026677</v>
      </c>
      <c r="X962" s="30">
        <f t="shared" si="307"/>
        <v>0.13075240294001311</v>
      </c>
      <c r="Y962" s="30">
        <f t="shared" si="308"/>
        <v>2.9145119092761016</v>
      </c>
      <c r="Z962" s="30">
        <f t="shared" si="309"/>
        <v>2.2419322379046935</v>
      </c>
      <c r="AA962" s="31">
        <f t="shared" si="310"/>
        <v>1.7749247172900706</v>
      </c>
      <c r="AB962" s="32">
        <f t="shared" si="311"/>
        <v>-7.3142026121983506E-2</v>
      </c>
    </row>
    <row r="963" spans="1:28" s="15" customFormat="1" x14ac:dyDescent="0.2">
      <c r="A963" s="1">
        <v>182</v>
      </c>
      <c r="B963" s="21" t="s">
        <v>26</v>
      </c>
      <c r="C963" s="22" t="s">
        <v>27</v>
      </c>
      <c r="D963" s="22" t="s">
        <v>28</v>
      </c>
      <c r="E963" s="23">
        <v>43129</v>
      </c>
      <c r="F963" s="22">
        <v>27.1</v>
      </c>
      <c r="G963" s="22">
        <v>35.299999999999997</v>
      </c>
      <c r="H963" s="24">
        <v>17.509799999999998</v>
      </c>
      <c r="I963" s="24">
        <v>4.6855000000000002</v>
      </c>
      <c r="J963" s="22"/>
      <c r="K963" s="25">
        <f t="shared" si="312"/>
        <v>996.51619807425868</v>
      </c>
      <c r="L963" s="25">
        <f t="shared" si="313"/>
        <v>0.75627554215680692</v>
      </c>
      <c r="M963" s="25">
        <f t="shared" si="314"/>
        <v>-4.1676377860000004E-3</v>
      </c>
      <c r="N963" s="25">
        <f t="shared" si="315"/>
        <v>1022.9406789406885</v>
      </c>
      <c r="O963" s="121">
        <f t="shared" ref="O963:O1026" si="316">(999.842594+0.06793952*(F963)-0.00909529*(F963)^2+0.0001001685*(F963)^3-0.000001120083*(F963)^4+0.000000006536332*(F963)^5+(0.824493-0.0040899*(F963)+0.000076438*(F963)^2-0.00000082467*(F963)^3+0.0000000053875*(F963)^4)*(G963)+(-0.00572466+0.00010227*(F963)-0.0000016546*(F963)^2)*(G963)^1.5+0.00048314*(G963)^2)*0.001</f>
        <v>1.0229138241571434</v>
      </c>
      <c r="P963" s="26">
        <f t="shared" si="301"/>
        <v>10.551645122685244</v>
      </c>
      <c r="Q963" s="120">
        <f t="shared" ref="Q963:Q1026" si="317">(I963)*(1/(1-(O963)/1.84))</f>
        <v>10.551298326772899</v>
      </c>
      <c r="R963" s="4">
        <f t="shared" ref="R963:R1022" si="318">H963*(1/     (1-   (0.001*N963/8)))</f>
        <v>20.076997135052622</v>
      </c>
      <c r="S963" s="27">
        <f t="shared" si="302"/>
        <v>20.49025</v>
      </c>
      <c r="T963" s="28">
        <f t="shared" si="303"/>
        <v>13</v>
      </c>
      <c r="U963" s="29">
        <f t="shared" si="304"/>
        <v>0.2898000000000005</v>
      </c>
      <c r="V963" s="29">
        <f t="shared" si="305"/>
        <v>6.5928066064563211</v>
      </c>
      <c r="W963" s="29">
        <f t="shared" si="306"/>
        <v>5.0713896972740935</v>
      </c>
      <c r="X963" s="30">
        <f t="shared" si="307"/>
        <v>0.64347747015989398</v>
      </c>
      <c r="Y963" s="30">
        <f t="shared" si="308"/>
        <v>6.4944144338927021</v>
      </c>
      <c r="Z963" s="30">
        <f t="shared" si="309"/>
        <v>4.9957034106866942</v>
      </c>
      <c r="AA963" s="31">
        <f t="shared" si="310"/>
        <v>2.6194617974040737</v>
      </c>
      <c r="AB963" s="32">
        <f t="shared" si="311"/>
        <v>-7.5686286587399287E-2</v>
      </c>
    </row>
    <row r="964" spans="1:28" s="15" customFormat="1" x14ac:dyDescent="0.2">
      <c r="A964" s="1">
        <v>189</v>
      </c>
      <c r="B964" s="21" t="s">
        <v>26</v>
      </c>
      <c r="C964" s="22" t="s">
        <v>27</v>
      </c>
      <c r="D964" s="22" t="s">
        <v>28</v>
      </c>
      <c r="E964" s="23">
        <v>43129</v>
      </c>
      <c r="F964" s="22">
        <v>27.1</v>
      </c>
      <c r="G964" s="22">
        <v>35.299999999999997</v>
      </c>
      <c r="H964" s="24">
        <v>17.509799999999998</v>
      </c>
      <c r="I964" s="24">
        <v>4.3295000000000003</v>
      </c>
      <c r="J964" s="22"/>
      <c r="K964" s="25">
        <f t="shared" si="312"/>
        <v>996.51619807425868</v>
      </c>
      <c r="L964" s="25">
        <f t="shared" si="313"/>
        <v>0.75627554215680692</v>
      </c>
      <c r="M964" s="25">
        <f t="shared" si="314"/>
        <v>-4.1676377860000004E-3</v>
      </c>
      <c r="N964" s="25">
        <f t="shared" si="315"/>
        <v>1022.9406789406885</v>
      </c>
      <c r="O964" s="121">
        <f t="shared" si="316"/>
        <v>1.0229138241571434</v>
      </c>
      <c r="P964" s="26">
        <f t="shared" si="301"/>
        <v>9.7499407872512567</v>
      </c>
      <c r="Q964" s="120">
        <f t="shared" si="317"/>
        <v>9.7496203405748094</v>
      </c>
      <c r="R964" s="4">
        <f t="shared" si="318"/>
        <v>20.076997135052622</v>
      </c>
      <c r="S964" s="27">
        <f t="shared" si="302"/>
        <v>18.532250000000001</v>
      </c>
      <c r="T964" s="28">
        <f t="shared" si="303"/>
        <v>13</v>
      </c>
      <c r="U964" s="29">
        <f t="shared" si="304"/>
        <v>0.24370000000000047</v>
      </c>
      <c r="V964" s="29">
        <f t="shared" si="305"/>
        <v>5.9645601840520941</v>
      </c>
      <c r="W964" s="29">
        <f t="shared" si="306"/>
        <v>4.588123218501611</v>
      </c>
      <c r="X964" s="30">
        <f t="shared" si="307"/>
        <v>0.54030605451515612</v>
      </c>
      <c r="Y964" s="30">
        <f t="shared" si="308"/>
        <v>5.8667479242647005</v>
      </c>
      <c r="Z964" s="30">
        <f t="shared" si="309"/>
        <v>4.5128830186651543</v>
      </c>
      <c r="AA964" s="31">
        <f t="shared" si="310"/>
        <v>2.4175340825315152</v>
      </c>
      <c r="AB964" s="32">
        <f t="shared" si="311"/>
        <v>-7.5240199836456689E-2</v>
      </c>
    </row>
    <row r="965" spans="1:28" s="15" customFormat="1" x14ac:dyDescent="0.2">
      <c r="A965" s="1">
        <v>281</v>
      </c>
      <c r="B965" s="21" t="s">
        <v>26</v>
      </c>
      <c r="C965" s="22" t="s">
        <v>27</v>
      </c>
      <c r="D965" s="22" t="s">
        <v>28</v>
      </c>
      <c r="E965" s="23">
        <v>43129</v>
      </c>
      <c r="F965" s="22">
        <v>27.1</v>
      </c>
      <c r="G965" s="22">
        <v>35.299999999999997</v>
      </c>
      <c r="H965" s="24">
        <v>17.509799999999998</v>
      </c>
      <c r="I965" s="24">
        <v>4.1723999999999997</v>
      </c>
      <c r="J965" s="22"/>
      <c r="K965" s="25">
        <f t="shared" si="312"/>
        <v>996.51619807425868</v>
      </c>
      <c r="L965" s="25">
        <f t="shared" si="313"/>
        <v>0.75627554215680692</v>
      </c>
      <c r="M965" s="25">
        <f t="shared" si="314"/>
        <v>-4.1676377860000004E-3</v>
      </c>
      <c r="N965" s="25">
        <f t="shared" si="315"/>
        <v>1022.9406789406885</v>
      </c>
      <c r="O965" s="121">
        <f t="shared" si="316"/>
        <v>1.0229138241571434</v>
      </c>
      <c r="P965" s="26">
        <f t="shared" si="301"/>
        <v>9.3961549695639537</v>
      </c>
      <c r="Q965" s="120">
        <f t="shared" si="317"/>
        <v>9.3958461505980662</v>
      </c>
      <c r="R965" s="4">
        <f t="shared" si="318"/>
        <v>20.076997135052622</v>
      </c>
      <c r="S965" s="27">
        <f t="shared" si="302"/>
        <v>17.668199999999999</v>
      </c>
      <c r="T965" s="28">
        <f t="shared" si="303"/>
        <v>13</v>
      </c>
      <c r="U965" s="29">
        <f t="shared" si="304"/>
        <v>0.2123999999999997</v>
      </c>
      <c r="V965" s="29">
        <f t="shared" si="305"/>
        <v>5.3636363636363562</v>
      </c>
      <c r="W965" s="29">
        <f t="shared" si="306"/>
        <v>4.1258741258741205</v>
      </c>
      <c r="X965" s="30">
        <f t="shared" si="307"/>
        <v>0.47008087351545491</v>
      </c>
      <c r="Y965" s="30">
        <f t="shared" si="308"/>
        <v>5.2663787960661894</v>
      </c>
      <c r="Z965" s="30">
        <f t="shared" si="309"/>
        <v>4.051060612358607</v>
      </c>
      <c r="AA965" s="31">
        <f t="shared" si="310"/>
        <v>2.1915192238482746</v>
      </c>
      <c r="AB965" s="32">
        <f t="shared" si="311"/>
        <v>-7.4813513515513463E-2</v>
      </c>
    </row>
    <row r="966" spans="1:28" s="15" customFormat="1" x14ac:dyDescent="0.2">
      <c r="A966" s="1">
        <v>287</v>
      </c>
      <c r="B966" s="21" t="s">
        <v>26</v>
      </c>
      <c r="C966" s="22" t="s">
        <v>27</v>
      </c>
      <c r="D966" s="22" t="s">
        <v>28</v>
      </c>
      <c r="E966" s="23">
        <v>43129</v>
      </c>
      <c r="F966" s="22">
        <v>27.1</v>
      </c>
      <c r="G966" s="22">
        <v>35.299999999999997</v>
      </c>
      <c r="H966" s="24">
        <v>17.509799999999998</v>
      </c>
      <c r="I966" s="24">
        <v>2.8172000000000001</v>
      </c>
      <c r="J966" s="22"/>
      <c r="K966" s="25">
        <f t="shared" si="312"/>
        <v>996.51619807425868</v>
      </c>
      <c r="L966" s="25">
        <f t="shared" si="313"/>
        <v>0.75627554215680692</v>
      </c>
      <c r="M966" s="25">
        <f t="shared" si="314"/>
        <v>-4.1676377860000004E-3</v>
      </c>
      <c r="N966" s="25">
        <f t="shared" si="315"/>
        <v>1022.9406789406885</v>
      </c>
      <c r="O966" s="121">
        <f t="shared" si="316"/>
        <v>1.0229138241571434</v>
      </c>
      <c r="P966" s="26">
        <f t="shared" si="301"/>
        <v>6.344273746586035</v>
      </c>
      <c r="Q966" s="120">
        <f t="shared" si="317"/>
        <v>6.3440652323518538</v>
      </c>
      <c r="R966" s="4">
        <f t="shared" si="318"/>
        <v>20.076997135052622</v>
      </c>
      <c r="S966" s="27">
        <f t="shared" si="302"/>
        <v>10.214600000000001</v>
      </c>
      <c r="T966" s="28">
        <f t="shared" si="303"/>
        <v>13</v>
      </c>
      <c r="U966" s="29">
        <f t="shared" si="304"/>
        <v>0.1333000000000002</v>
      </c>
      <c r="V966" s="29">
        <f t="shared" si="305"/>
        <v>4.9666530049554822</v>
      </c>
      <c r="W966" s="29">
        <f t="shared" si="306"/>
        <v>3.8205023115042174</v>
      </c>
      <c r="X966" s="30">
        <f t="shared" si="307"/>
        <v>0.29460448739801315</v>
      </c>
      <c r="Y966" s="30">
        <f t="shared" si="308"/>
        <v>4.8697618791403903</v>
      </c>
      <c r="Z966" s="30">
        <f t="shared" si="309"/>
        <v>3.7459706762618383</v>
      </c>
      <c r="AA966" s="31">
        <f t="shared" si="310"/>
        <v>2.390128476762627</v>
      </c>
      <c r="AB966" s="32">
        <f t="shared" si="311"/>
        <v>-7.4531635242379046E-2</v>
      </c>
    </row>
    <row r="967" spans="1:28" s="15" customFormat="1" x14ac:dyDescent="0.2">
      <c r="A967" s="1">
        <v>116</v>
      </c>
      <c r="B967" s="21" t="s">
        <v>29</v>
      </c>
      <c r="C967" s="22" t="s">
        <v>27</v>
      </c>
      <c r="D967" s="22" t="s">
        <v>28</v>
      </c>
      <c r="E967" s="23">
        <v>43129</v>
      </c>
      <c r="F967" s="22">
        <v>27.1</v>
      </c>
      <c r="G967" s="22">
        <v>35.299999999999997</v>
      </c>
      <c r="H967" s="24">
        <v>17.509799999999998</v>
      </c>
      <c r="I967" s="24">
        <v>5.8494000000000002</v>
      </c>
      <c r="J967" s="22"/>
      <c r="K967" s="25">
        <f t="shared" si="312"/>
        <v>996.51619807425868</v>
      </c>
      <c r="L967" s="25">
        <f t="shared" si="313"/>
        <v>0.75627554215680692</v>
      </c>
      <c r="M967" s="25">
        <f t="shared" si="314"/>
        <v>-4.1676377860000004E-3</v>
      </c>
      <c r="N967" s="25">
        <f t="shared" si="315"/>
        <v>1022.9406789406885</v>
      </c>
      <c r="O967" s="121">
        <f t="shared" si="316"/>
        <v>1.0229138241571434</v>
      </c>
      <c r="P967" s="26">
        <f t="shared" si="301"/>
        <v>13.172722864290911</v>
      </c>
      <c r="Q967" s="120">
        <f t="shared" si="317"/>
        <v>13.17228992266042</v>
      </c>
      <c r="R967" s="4">
        <f t="shared" si="318"/>
        <v>20.076997135052622</v>
      </c>
      <c r="S967" s="27">
        <f t="shared" si="302"/>
        <v>26.8917</v>
      </c>
      <c r="T967" s="28">
        <f t="shared" si="303"/>
        <v>13</v>
      </c>
      <c r="U967" s="29">
        <f t="shared" si="304"/>
        <v>0.33910000000000018</v>
      </c>
      <c r="V967" s="29">
        <f t="shared" si="305"/>
        <v>6.1539299130718863</v>
      </c>
      <c r="W967" s="29">
        <f t="shared" si="306"/>
        <v>4.7337922408245285</v>
      </c>
      <c r="X967" s="30">
        <f t="shared" si="307"/>
        <v>0.75218092200403142</v>
      </c>
      <c r="Y967" s="30">
        <f t="shared" si="308"/>
        <v>6.0559428525671821</v>
      </c>
      <c r="Z967" s="30">
        <f t="shared" si="309"/>
        <v>4.6584175788978328</v>
      </c>
      <c r="AA967" s="31">
        <f t="shared" si="310"/>
        <v>2.311938310696279</v>
      </c>
      <c r="AB967" s="32">
        <f t="shared" si="311"/>
        <v>-7.537466192669573E-2</v>
      </c>
    </row>
    <row r="968" spans="1:28" s="15" customFormat="1" x14ac:dyDescent="0.2">
      <c r="A968" s="1">
        <v>122</v>
      </c>
      <c r="B968" s="21" t="s">
        <v>29</v>
      </c>
      <c r="C968" s="22" t="s">
        <v>27</v>
      </c>
      <c r="D968" s="22" t="s">
        <v>28</v>
      </c>
      <c r="E968" s="23">
        <v>43129</v>
      </c>
      <c r="F968" s="22">
        <v>27.1</v>
      </c>
      <c r="G968" s="22">
        <v>35.299999999999997</v>
      </c>
      <c r="H968" s="24">
        <v>17.509799999999998</v>
      </c>
      <c r="I968" s="24">
        <v>7.0808</v>
      </c>
      <c r="J968" s="22"/>
      <c r="K968" s="25">
        <f t="shared" si="312"/>
        <v>996.51619807425868</v>
      </c>
      <c r="L968" s="25">
        <f t="shared" si="313"/>
        <v>0.75627554215680692</v>
      </c>
      <c r="M968" s="25">
        <f t="shared" si="314"/>
        <v>-4.1676377860000004E-3</v>
      </c>
      <c r="N968" s="25">
        <f t="shared" si="315"/>
        <v>1022.9406789406885</v>
      </c>
      <c r="O968" s="121">
        <f t="shared" si="316"/>
        <v>1.0229138241571434</v>
      </c>
      <c r="P968" s="26">
        <f t="shared" ref="P968:P999" si="319">I968*(1/     (1-   (0.001*N968/1.84)))</f>
        <v>15.945809152643189</v>
      </c>
      <c r="Q968" s="120">
        <f t="shared" si="317"/>
        <v>15.945285069301791</v>
      </c>
      <c r="R968" s="4">
        <f t="shared" si="318"/>
        <v>20.076997135052622</v>
      </c>
      <c r="S968" s="27">
        <f t="shared" ref="S968:S1001" si="320">-5.28+5.5*I968</f>
        <v>33.664400000000001</v>
      </c>
      <c r="T968" s="28">
        <f t="shared" ref="T968:T999" si="321">E968-E848</f>
        <v>13</v>
      </c>
      <c r="U968" s="29">
        <f t="shared" ref="U968:U999" si="322">I968-I848</f>
        <v>0.3512000000000004</v>
      </c>
      <c r="V968" s="29">
        <f t="shared" ref="V968:V999" si="323">(U968/I848)*100</f>
        <v>5.2187351402758031</v>
      </c>
      <c r="W968" s="29">
        <f t="shared" ref="W968:W999" si="324">(U968/T968)/I848*1000</f>
        <v>4.0144116463660025</v>
      </c>
      <c r="X968" s="30">
        <f t="shared" ref="X968:X999" si="325">P968-P848</f>
        <v>0.77689293123713554</v>
      </c>
      <c r="Y968" s="30">
        <f t="shared" ref="Y968:Y999" si="326">(X968/P848)*100</f>
        <v>5.1216113260669252</v>
      </c>
      <c r="Z968" s="30">
        <f t="shared" ref="Z968:Z999" si="327">1000*(X968/T968)/P848</f>
        <v>3.9397010200514808</v>
      </c>
      <c r="AA968" s="31">
        <f t="shared" ref="AA968:AA999" si="328">1000*(X968/T968)/S848</f>
        <v>1.8832562745975423</v>
      </c>
      <c r="AB968" s="32">
        <f t="shared" ref="AB968:AB976" si="329">Z968-W968</f>
        <v>-7.4710626314521633E-2</v>
      </c>
    </row>
    <row r="969" spans="1:28" s="15" customFormat="1" x14ac:dyDescent="0.2">
      <c r="A969" s="1">
        <v>129</v>
      </c>
      <c r="B969" s="21" t="s">
        <v>29</v>
      </c>
      <c r="C969" s="22" t="s">
        <v>27</v>
      </c>
      <c r="D969" s="22" t="s">
        <v>28</v>
      </c>
      <c r="E969" s="23">
        <v>43129</v>
      </c>
      <c r="F969" s="22">
        <v>27.1</v>
      </c>
      <c r="G969" s="22">
        <v>35.299999999999997</v>
      </c>
      <c r="H969" s="24">
        <v>17.509799999999998</v>
      </c>
      <c r="I969" s="24">
        <v>6.8411</v>
      </c>
      <c r="J969" s="22"/>
      <c r="K969" s="25">
        <f t="shared" si="312"/>
        <v>996.51619807425868</v>
      </c>
      <c r="L969" s="25">
        <f t="shared" si="313"/>
        <v>0.75627554215680692</v>
      </c>
      <c r="M969" s="25">
        <f t="shared" si="314"/>
        <v>-4.1676377860000004E-3</v>
      </c>
      <c r="N969" s="25">
        <f t="shared" si="315"/>
        <v>1022.9406789406885</v>
      </c>
      <c r="O969" s="121">
        <f t="shared" si="316"/>
        <v>1.0229138241571434</v>
      </c>
      <c r="P969" s="26">
        <f t="shared" si="319"/>
        <v>15.406009913307441</v>
      </c>
      <c r="Q969" s="120">
        <f t="shared" si="317"/>
        <v>15.405503571291447</v>
      </c>
      <c r="R969" s="4">
        <f t="shared" si="318"/>
        <v>20.076997135052622</v>
      </c>
      <c r="S969" s="27">
        <f t="shared" si="320"/>
        <v>32.346049999999998</v>
      </c>
      <c r="T969" s="28">
        <f t="shared" si="321"/>
        <v>13</v>
      </c>
      <c r="U969" s="29">
        <f t="shared" si="322"/>
        <v>0.3102999999999998</v>
      </c>
      <c r="V969" s="29">
        <f t="shared" si="323"/>
        <v>4.7513321492007075</v>
      </c>
      <c r="W969" s="29">
        <f t="shared" si="324"/>
        <v>3.6548708840005437</v>
      </c>
      <c r="X969" s="30">
        <f t="shared" si="325"/>
        <v>0.68520064399594105</v>
      </c>
      <c r="Y969" s="30">
        <f t="shared" si="326"/>
        <v>4.6546397787000764</v>
      </c>
      <c r="Z969" s="30">
        <f t="shared" si="327"/>
        <v>3.5804921374615972</v>
      </c>
      <c r="AA969" s="31">
        <f t="shared" si="328"/>
        <v>1.7202602481067391</v>
      </c>
      <c r="AB969" s="32">
        <f t="shared" si="329"/>
        <v>-7.4378746538946494E-2</v>
      </c>
    </row>
    <row r="970" spans="1:28" s="15" customFormat="1" x14ac:dyDescent="0.2">
      <c r="A970" s="1">
        <v>220</v>
      </c>
      <c r="B970" s="21" t="s">
        <v>29</v>
      </c>
      <c r="C970" s="22" t="s">
        <v>27</v>
      </c>
      <c r="D970" s="22" t="s">
        <v>28</v>
      </c>
      <c r="E970" s="23">
        <v>43129</v>
      </c>
      <c r="F970" s="22">
        <v>27.1</v>
      </c>
      <c r="G970" s="22">
        <v>35.299999999999997</v>
      </c>
      <c r="H970" s="24">
        <v>17.509799999999998</v>
      </c>
      <c r="I970" s="24">
        <v>4.6265999999999998</v>
      </c>
      <c r="J970" s="22"/>
      <c r="K970" s="25">
        <f t="shared" si="312"/>
        <v>996.51619807425868</v>
      </c>
      <c r="L970" s="25">
        <f t="shared" si="313"/>
        <v>0.75627554215680692</v>
      </c>
      <c r="M970" s="25">
        <f t="shared" si="314"/>
        <v>-4.1676377860000004E-3</v>
      </c>
      <c r="N970" s="25">
        <f t="shared" si="315"/>
        <v>1022.9406789406885</v>
      </c>
      <c r="O970" s="121">
        <f t="shared" si="316"/>
        <v>1.0229138241571434</v>
      </c>
      <c r="P970" s="26">
        <f t="shared" si="319"/>
        <v>10.419003590783383</v>
      </c>
      <c r="Q970" s="120">
        <f t="shared" si="317"/>
        <v>10.418661154337315</v>
      </c>
      <c r="R970" s="4">
        <f t="shared" si="318"/>
        <v>20.076997135052622</v>
      </c>
      <c r="S970" s="27">
        <f t="shared" si="320"/>
        <v>20.1663</v>
      </c>
      <c r="T970" s="28">
        <f t="shared" si="321"/>
        <v>13</v>
      </c>
      <c r="U970" s="29">
        <f t="shared" si="322"/>
        <v>0.2641</v>
      </c>
      <c r="V970" s="29">
        <f t="shared" si="323"/>
        <v>6.0538681948424076</v>
      </c>
      <c r="W970" s="29">
        <f t="shared" si="324"/>
        <v>4.6568216883403135</v>
      </c>
      <c r="X970" s="30">
        <f t="shared" si="325"/>
        <v>0.58567070088147055</v>
      </c>
      <c r="Y970" s="30">
        <f t="shared" si="326"/>
        <v>5.9559734978860526</v>
      </c>
      <c r="Z970" s="30">
        <f t="shared" si="327"/>
        <v>4.5815180752969633</v>
      </c>
      <c r="AA970" s="31">
        <f t="shared" si="328"/>
        <v>2.4074059114553599</v>
      </c>
      <c r="AB970" s="32">
        <f t="shared" si="329"/>
        <v>-7.5303613043350204E-2</v>
      </c>
    </row>
    <row r="971" spans="1:28" s="15" customFormat="1" x14ac:dyDescent="0.2">
      <c r="A971" s="1">
        <v>226</v>
      </c>
      <c r="B971" s="21" t="s">
        <v>29</v>
      </c>
      <c r="C971" s="22" t="s">
        <v>27</v>
      </c>
      <c r="D971" s="22" t="s">
        <v>28</v>
      </c>
      <c r="E971" s="23">
        <v>43129</v>
      </c>
      <c r="F971" s="22">
        <v>27.1</v>
      </c>
      <c r="G971" s="22">
        <v>35.299999999999997</v>
      </c>
      <c r="H971" s="24">
        <v>17.509799999999998</v>
      </c>
      <c r="I971" s="24">
        <v>4.4261999999999997</v>
      </c>
      <c r="J971" s="22"/>
      <c r="K971" s="25">
        <f t="shared" si="312"/>
        <v>996.51619807425868</v>
      </c>
      <c r="L971" s="25">
        <f t="shared" si="313"/>
        <v>0.75627554215680692</v>
      </c>
      <c r="M971" s="25">
        <f t="shared" si="314"/>
        <v>-4.1676377860000004E-3</v>
      </c>
      <c r="N971" s="25">
        <f t="shared" si="315"/>
        <v>1022.9406789406885</v>
      </c>
      <c r="O971" s="121">
        <f t="shared" si="316"/>
        <v>1.0229138241571434</v>
      </c>
      <c r="P971" s="26">
        <f t="shared" si="319"/>
        <v>9.9677071053312165</v>
      </c>
      <c r="Q971" s="120">
        <f t="shared" si="317"/>
        <v>9.9673795014325481</v>
      </c>
      <c r="R971" s="4">
        <f t="shared" si="318"/>
        <v>20.076997135052622</v>
      </c>
      <c r="S971" s="27">
        <f t="shared" si="320"/>
        <v>19.064099999999996</v>
      </c>
      <c r="T971" s="28">
        <f t="shared" si="321"/>
        <v>13</v>
      </c>
      <c r="U971" s="29">
        <f t="shared" si="322"/>
        <v>0.22619999999999951</v>
      </c>
      <c r="V971" s="29">
        <f t="shared" si="323"/>
        <v>5.3857142857142737</v>
      </c>
      <c r="W971" s="29">
        <f t="shared" si="324"/>
        <v>4.1428571428571335</v>
      </c>
      <c r="X971" s="30">
        <f t="shared" si="325"/>
        <v>0.50065882164341424</v>
      </c>
      <c r="Y971" s="30">
        <f t="shared" si="326"/>
        <v>5.2884363387696505</v>
      </c>
      <c r="Z971" s="30">
        <f t="shared" si="327"/>
        <v>4.0680279528997305</v>
      </c>
      <c r="AA971" s="31">
        <f t="shared" si="328"/>
        <v>2.1611794079401458</v>
      </c>
      <c r="AB971" s="32">
        <f t="shared" si="329"/>
        <v>-7.4829189957402953E-2</v>
      </c>
    </row>
    <row r="972" spans="1:28" s="15" customFormat="1" x14ac:dyDescent="0.2">
      <c r="A972" s="1">
        <v>149</v>
      </c>
      <c r="B972" s="21" t="s">
        <v>30</v>
      </c>
      <c r="C972" s="22" t="s">
        <v>27</v>
      </c>
      <c r="D972" s="22" t="s">
        <v>28</v>
      </c>
      <c r="E972" s="23">
        <v>43129</v>
      </c>
      <c r="F972" s="22">
        <v>27.1</v>
      </c>
      <c r="G972" s="22">
        <v>35.299999999999997</v>
      </c>
      <c r="H972" s="24">
        <v>17.509799999999998</v>
      </c>
      <c r="I972" s="24">
        <v>2.8100999999999998</v>
      </c>
      <c r="J972" s="22"/>
      <c r="K972" s="25">
        <f t="shared" si="312"/>
        <v>996.51619807425868</v>
      </c>
      <c r="L972" s="25">
        <f t="shared" si="313"/>
        <v>0.75627554215680692</v>
      </c>
      <c r="M972" s="25">
        <f t="shared" si="314"/>
        <v>-4.1676377860000004E-3</v>
      </c>
      <c r="N972" s="25">
        <f t="shared" si="315"/>
        <v>1022.9406789406885</v>
      </c>
      <c r="O972" s="121">
        <f t="shared" si="316"/>
        <v>1.0229138241571434</v>
      </c>
      <c r="P972" s="26">
        <f t="shared" si="319"/>
        <v>6.328284699446761</v>
      </c>
      <c r="Q972" s="120">
        <f t="shared" si="317"/>
        <v>6.3280767107170037</v>
      </c>
      <c r="R972" s="4">
        <f t="shared" si="318"/>
        <v>20.076997135052622</v>
      </c>
      <c r="S972" s="27">
        <f t="shared" si="320"/>
        <v>10.175549999999998</v>
      </c>
      <c r="T972" s="28">
        <f t="shared" si="321"/>
        <v>13</v>
      </c>
      <c r="U972" s="29">
        <f t="shared" si="322"/>
        <v>0.1711999999999998</v>
      </c>
      <c r="V972" s="29">
        <f t="shared" si="323"/>
        <v>6.4875516313615451</v>
      </c>
      <c r="W972" s="29">
        <f t="shared" si="324"/>
        <v>4.9904243318165724</v>
      </c>
      <c r="X972" s="30">
        <f t="shared" si="325"/>
        <v>0.38004810044110826</v>
      </c>
      <c r="Y972" s="30">
        <f t="shared" si="326"/>
        <v>6.3892566160639888</v>
      </c>
      <c r="Z972" s="30">
        <f t="shared" si="327"/>
        <v>4.9148127815876839</v>
      </c>
      <c r="AA972" s="31">
        <f t="shared" si="328"/>
        <v>3.1659765609192854</v>
      </c>
      <c r="AB972" s="32">
        <f t="shared" si="329"/>
        <v>-7.5611550228888547E-2</v>
      </c>
    </row>
    <row r="973" spans="1:28" s="15" customFormat="1" x14ac:dyDescent="0.2">
      <c r="A973" s="1">
        <v>157</v>
      </c>
      <c r="B973" s="21" t="s">
        <v>30</v>
      </c>
      <c r="C973" s="22" t="s">
        <v>27</v>
      </c>
      <c r="D973" s="22" t="s">
        <v>28</v>
      </c>
      <c r="E973" s="23">
        <v>43129</v>
      </c>
      <c r="F973" s="22">
        <v>27.1</v>
      </c>
      <c r="G973" s="22">
        <v>35.299999999999997</v>
      </c>
      <c r="H973" s="24">
        <v>17.509799999999998</v>
      </c>
      <c r="I973" s="24">
        <v>2.5322</v>
      </c>
      <c r="J973" s="22"/>
      <c r="K973" s="25">
        <f t="shared" si="312"/>
        <v>996.51619807425868</v>
      </c>
      <c r="L973" s="25">
        <f t="shared" si="313"/>
        <v>0.75627554215680692</v>
      </c>
      <c r="M973" s="25">
        <f t="shared" si="314"/>
        <v>-4.1676377860000004E-3</v>
      </c>
      <c r="N973" s="25">
        <f t="shared" si="315"/>
        <v>1022.9406789406885</v>
      </c>
      <c r="O973" s="121">
        <f t="shared" si="316"/>
        <v>1.0229138241571434</v>
      </c>
      <c r="P973" s="26">
        <f t="shared" si="319"/>
        <v>5.7024598825447814</v>
      </c>
      <c r="Q973" s="120">
        <f t="shared" si="317"/>
        <v>5.7022724625022585</v>
      </c>
      <c r="R973" s="4">
        <f t="shared" si="318"/>
        <v>20.076997135052622</v>
      </c>
      <c r="S973" s="27">
        <f t="shared" si="320"/>
        <v>8.6470999999999982</v>
      </c>
      <c r="T973" s="28">
        <f t="shared" si="321"/>
        <v>13</v>
      </c>
      <c r="U973" s="29">
        <f t="shared" si="322"/>
        <v>0.13169999999999993</v>
      </c>
      <c r="V973" s="29">
        <f t="shared" si="323"/>
        <v>5.4863570089564639</v>
      </c>
      <c r="W973" s="29">
        <f t="shared" si="324"/>
        <v>4.2202746222742027</v>
      </c>
      <c r="X973" s="30">
        <f t="shared" si="325"/>
        <v>0.29159097659416933</v>
      </c>
      <c r="Y973" s="30">
        <f t="shared" si="326"/>
        <v>5.3889861621576465</v>
      </c>
      <c r="Z973" s="30">
        <f t="shared" si="327"/>
        <v>4.1453739708904971</v>
      </c>
      <c r="AA973" s="31">
        <f t="shared" si="328"/>
        <v>2.8310971723995344</v>
      </c>
      <c r="AB973" s="32">
        <f t="shared" si="329"/>
        <v>-7.4900651383705608E-2</v>
      </c>
    </row>
    <row r="974" spans="1:28" s="15" customFormat="1" x14ac:dyDescent="0.2">
      <c r="A974" s="1">
        <v>248</v>
      </c>
      <c r="B974" s="21" t="s">
        <v>30</v>
      </c>
      <c r="C974" s="22" t="s">
        <v>27</v>
      </c>
      <c r="D974" s="22" t="s">
        <v>28</v>
      </c>
      <c r="E974" s="23">
        <v>43129</v>
      </c>
      <c r="F974" s="22">
        <v>27.1</v>
      </c>
      <c r="G974" s="22">
        <v>35.299999999999997</v>
      </c>
      <c r="H974" s="24">
        <v>17.509799999999998</v>
      </c>
      <c r="I974" s="24">
        <v>4.2969999999999997</v>
      </c>
      <c r="J974" s="22"/>
      <c r="K974" s="25">
        <f t="shared" si="312"/>
        <v>996.51619807425868</v>
      </c>
      <c r="L974" s="25">
        <f t="shared" si="313"/>
        <v>0.75627554215680692</v>
      </c>
      <c r="M974" s="25">
        <f t="shared" si="314"/>
        <v>-4.1676377860000004E-3</v>
      </c>
      <c r="N974" s="25">
        <f t="shared" si="315"/>
        <v>1022.9406789406885</v>
      </c>
      <c r="O974" s="121">
        <f t="shared" si="316"/>
        <v>1.0229138241571434</v>
      </c>
      <c r="P974" s="26">
        <f t="shared" si="319"/>
        <v>9.6767514869658484</v>
      </c>
      <c r="Q974" s="120">
        <f t="shared" si="317"/>
        <v>9.6764334457673975</v>
      </c>
      <c r="R974" s="4">
        <f t="shared" si="318"/>
        <v>20.076997135052622</v>
      </c>
      <c r="S974" s="27">
        <f t="shared" si="320"/>
        <v>18.353499999999997</v>
      </c>
      <c r="T974" s="28">
        <f t="shared" si="321"/>
        <v>13</v>
      </c>
      <c r="U974" s="29">
        <f t="shared" si="322"/>
        <v>0.23320000000000007</v>
      </c>
      <c r="V974" s="29">
        <f t="shared" si="323"/>
        <v>5.7384713814656259</v>
      </c>
      <c r="W974" s="29">
        <f t="shared" si="324"/>
        <v>4.4142087549735587</v>
      </c>
      <c r="X974" s="30">
        <f t="shared" si="325"/>
        <v>0.51670605476335218</v>
      </c>
      <c r="Y974" s="30">
        <f t="shared" si="326"/>
        <v>5.640867816515974</v>
      </c>
      <c r="Z974" s="30">
        <f t="shared" si="327"/>
        <v>4.3391290896276722</v>
      </c>
      <c r="AA974" s="31">
        <f t="shared" si="328"/>
        <v>2.3283259580444464</v>
      </c>
      <c r="AB974" s="32">
        <f t="shared" si="329"/>
        <v>-7.5079665345886504E-2</v>
      </c>
    </row>
    <row r="975" spans="1:28" s="15" customFormat="1" x14ac:dyDescent="0.2">
      <c r="A975" s="1">
        <v>162</v>
      </c>
      <c r="B975" s="21" t="s">
        <v>31</v>
      </c>
      <c r="C975" s="22" t="s">
        <v>27</v>
      </c>
      <c r="D975" s="22" t="s">
        <v>28</v>
      </c>
      <c r="E975" s="23">
        <v>43129</v>
      </c>
      <c r="F975" s="22">
        <v>27.1</v>
      </c>
      <c r="G975" s="22">
        <v>35.299999999999997</v>
      </c>
      <c r="H975" s="24">
        <v>17.509799999999998</v>
      </c>
      <c r="I975" s="24">
        <v>7.4252000000000002</v>
      </c>
      <c r="J975" s="22"/>
      <c r="K975" s="25">
        <f t="shared" si="312"/>
        <v>996.51619807425868</v>
      </c>
      <c r="L975" s="25">
        <f t="shared" si="313"/>
        <v>0.75627554215680692</v>
      </c>
      <c r="M975" s="25">
        <f t="shared" si="314"/>
        <v>-4.1676377860000004E-3</v>
      </c>
      <c r="N975" s="25">
        <f t="shared" si="315"/>
        <v>1022.9406789406885</v>
      </c>
      <c r="O975" s="121">
        <f t="shared" si="316"/>
        <v>1.0229138241571434</v>
      </c>
      <c r="P975" s="26">
        <f t="shared" si="319"/>
        <v>16.721390537821463</v>
      </c>
      <c r="Q975" s="120">
        <f t="shared" si="317"/>
        <v>16.720840963814776</v>
      </c>
      <c r="R975" s="4">
        <f t="shared" si="318"/>
        <v>20.076997135052622</v>
      </c>
      <c r="S975" s="27">
        <f t="shared" si="320"/>
        <v>35.558599999999998</v>
      </c>
      <c r="T975" s="28">
        <f t="shared" si="321"/>
        <v>13</v>
      </c>
      <c r="U975" s="29">
        <f t="shared" si="322"/>
        <v>0.22990000000000066</v>
      </c>
      <c r="V975" s="29">
        <f t="shared" si="323"/>
        <v>3.1951412727752935</v>
      </c>
      <c r="W975" s="29">
        <f t="shared" si="324"/>
        <v>2.4578009790579176</v>
      </c>
      <c r="X975" s="30">
        <f t="shared" si="325"/>
        <v>0.50275898648364503</v>
      </c>
      <c r="Y975" s="30">
        <f t="shared" si="326"/>
        <v>3.0998853688255479</v>
      </c>
      <c r="Z975" s="30">
        <f t="shared" si="327"/>
        <v>2.3845272067888832</v>
      </c>
      <c r="AA975" s="31">
        <f t="shared" si="328"/>
        <v>1.1277074425536024</v>
      </c>
      <c r="AB975" s="32">
        <f t="shared" si="329"/>
        <v>-7.3273772269034421E-2</v>
      </c>
    </row>
    <row r="976" spans="1:28" s="15" customFormat="1" x14ac:dyDescent="0.2">
      <c r="A976" s="1">
        <v>169</v>
      </c>
      <c r="B976" s="21" t="s">
        <v>31</v>
      </c>
      <c r="C976" s="22" t="s">
        <v>27</v>
      </c>
      <c r="D976" s="22" t="s">
        <v>28</v>
      </c>
      <c r="E976" s="23">
        <v>43129</v>
      </c>
      <c r="F976" s="22">
        <v>27.1</v>
      </c>
      <c r="G976" s="22">
        <v>35.299999999999997</v>
      </c>
      <c r="H976" s="24">
        <v>17.509799999999998</v>
      </c>
      <c r="I976" s="24">
        <v>4.5518999999999998</v>
      </c>
      <c r="J976" s="22"/>
      <c r="K976" s="25">
        <f t="shared" si="312"/>
        <v>996.51619807425868</v>
      </c>
      <c r="L976" s="25">
        <f t="shared" si="313"/>
        <v>0.75627554215680692</v>
      </c>
      <c r="M976" s="25">
        <f t="shared" si="314"/>
        <v>-4.1676377860000004E-3</v>
      </c>
      <c r="N976" s="25">
        <f t="shared" si="315"/>
        <v>1022.9406789406885</v>
      </c>
      <c r="O976" s="121">
        <f t="shared" si="316"/>
        <v>1.0229138241571434</v>
      </c>
      <c r="P976" s="26">
        <f t="shared" si="319"/>
        <v>10.250780799050466</v>
      </c>
      <c r="Q976" s="120">
        <f t="shared" si="317"/>
        <v>10.250443891503053</v>
      </c>
      <c r="R976" s="4">
        <f t="shared" si="318"/>
        <v>20.076997135052622</v>
      </c>
      <c r="S976" s="27">
        <f t="shared" si="320"/>
        <v>19.755449999999996</v>
      </c>
      <c r="T976" s="28">
        <f t="shared" si="321"/>
        <v>13</v>
      </c>
      <c r="U976" s="29">
        <f t="shared" si="322"/>
        <v>0.12690000000000001</v>
      </c>
      <c r="V976" s="29">
        <f t="shared" si="323"/>
        <v>2.8677966101694921</v>
      </c>
      <c r="W976" s="29">
        <f t="shared" si="324"/>
        <v>2.2059973924380705</v>
      </c>
      <c r="X976" s="30">
        <f t="shared" si="325"/>
        <v>0.27656921445081828</v>
      </c>
      <c r="Y976" s="30">
        <f t="shared" si="326"/>
        <v>2.7728428668772764</v>
      </c>
      <c r="Z976" s="30">
        <f t="shared" si="327"/>
        <v>2.1329560514440584</v>
      </c>
      <c r="AA976" s="31">
        <f t="shared" si="328"/>
        <v>1.1163350364819757</v>
      </c>
      <c r="AB976" s="32">
        <f t="shared" si="329"/>
        <v>-7.3041340994012049E-2</v>
      </c>
    </row>
    <row r="977" spans="1:28" x14ac:dyDescent="0.2">
      <c r="A977" s="1">
        <v>261</v>
      </c>
      <c r="B977" s="21" t="s">
        <v>31</v>
      </c>
      <c r="C977" s="22" t="s">
        <v>27</v>
      </c>
      <c r="D977" s="22" t="s">
        <v>28</v>
      </c>
      <c r="E977" s="23">
        <v>43129</v>
      </c>
      <c r="F977" s="22">
        <v>27.1</v>
      </c>
      <c r="G977" s="22">
        <v>35.299999999999997</v>
      </c>
      <c r="H977" s="24">
        <v>17.509799999999998</v>
      </c>
      <c r="I977" s="24">
        <v>4.9359000000000002</v>
      </c>
      <c r="J977" s="22"/>
      <c r="K977" s="25">
        <f t="shared" si="312"/>
        <v>996.51619807425868</v>
      </c>
      <c r="L977" s="25">
        <f t="shared" si="313"/>
        <v>0.75627554215680692</v>
      </c>
      <c r="M977" s="25">
        <f t="shared" si="314"/>
        <v>-4.1676377860000004E-3</v>
      </c>
      <c r="N977" s="25">
        <f t="shared" si="315"/>
        <v>1022.9406789406885</v>
      </c>
      <c r="O977" s="121">
        <f t="shared" si="316"/>
        <v>1.0229138241571434</v>
      </c>
      <c r="P977" s="26">
        <f t="shared" si="319"/>
        <v>11.115540531653417</v>
      </c>
      <c r="Q977" s="120">
        <f t="shared" si="317"/>
        <v>11.115175202458298</v>
      </c>
      <c r="R977" s="4">
        <f t="shared" si="318"/>
        <v>20.076997135052622</v>
      </c>
      <c r="S977" s="33">
        <f t="shared" si="320"/>
        <v>21.867449999999998</v>
      </c>
      <c r="T977" s="34">
        <f>E977-E737</f>
        <v>45</v>
      </c>
      <c r="U977" s="35">
        <f>I977-I737</f>
        <v>0.47240000000000038</v>
      </c>
      <c r="V977" s="35">
        <f>(U977/I737)*100</f>
        <v>10.583622717598306</v>
      </c>
      <c r="W977" s="35">
        <f>(U977/T977)/I737*1000</f>
        <v>2.3519161594662905</v>
      </c>
      <c r="X977" s="26">
        <f>P977-P737</f>
        <v>1.0648409097734426</v>
      </c>
      <c r="Y977" s="26">
        <f>(X977/P737)*100</f>
        <v>10.594694397744473</v>
      </c>
      <c r="Z977" s="26">
        <f>1000*(X977/T977)/P737</f>
        <v>2.3543765328321049</v>
      </c>
      <c r="AA977" s="26" t="e">
        <f t="shared" si="328"/>
        <v>#VALUE!</v>
      </c>
      <c r="AB977" s="80" t="s">
        <v>38</v>
      </c>
    </row>
    <row r="978" spans="1:28" s="15" customFormat="1" x14ac:dyDescent="0.2">
      <c r="A978" s="1">
        <v>267</v>
      </c>
      <c r="B978" s="21" t="s">
        <v>31</v>
      </c>
      <c r="C978" s="22" t="s">
        <v>27</v>
      </c>
      <c r="D978" s="22" t="s">
        <v>28</v>
      </c>
      <c r="E978" s="23">
        <v>43129</v>
      </c>
      <c r="F978" s="22">
        <v>27.1</v>
      </c>
      <c r="G978" s="22">
        <v>35.299999999999997</v>
      </c>
      <c r="H978" s="24">
        <v>17.509799999999998</v>
      </c>
      <c r="I978" s="24">
        <v>5.9645999999999999</v>
      </c>
      <c r="J978" s="22"/>
      <c r="K978" s="25">
        <f t="shared" si="312"/>
        <v>996.51619807425868</v>
      </c>
      <c r="L978" s="25">
        <f t="shared" si="313"/>
        <v>0.75627554215680692</v>
      </c>
      <c r="M978" s="25">
        <f t="shared" si="314"/>
        <v>-4.1676377860000004E-3</v>
      </c>
      <c r="N978" s="25">
        <f t="shared" si="315"/>
        <v>1022.9406789406885</v>
      </c>
      <c r="O978" s="121">
        <f t="shared" si="316"/>
        <v>1.0229138241571434</v>
      </c>
      <c r="P978" s="26">
        <f t="shared" si="319"/>
        <v>13.432150784071796</v>
      </c>
      <c r="Q978" s="120">
        <f t="shared" si="317"/>
        <v>13.431709315946993</v>
      </c>
      <c r="R978" s="4">
        <f t="shared" si="318"/>
        <v>20.076997135052622</v>
      </c>
      <c r="S978" s="27">
        <f t="shared" si="320"/>
        <v>27.525300000000001</v>
      </c>
      <c r="T978" s="28">
        <f t="shared" ref="T978:T1001" si="330">E978-E858</f>
        <v>13</v>
      </c>
      <c r="U978" s="29">
        <f t="shared" ref="U978:U1001" si="331">I978-I858</f>
        <v>0.16209999999999969</v>
      </c>
      <c r="V978" s="29">
        <f t="shared" ref="V978:V1001" si="332">(U978/I858)*100</f>
        <v>2.7936234381731957</v>
      </c>
      <c r="W978" s="29">
        <f t="shared" ref="W978:W1001" si="333">(U978/T978)/I858*1000</f>
        <v>2.1489411062870736</v>
      </c>
      <c r="X978" s="30">
        <f t="shared" ref="X978:X1001" si="334">P978-P858</f>
        <v>0.35297276833406421</v>
      </c>
      <c r="Y978" s="30">
        <f t="shared" ref="Y978:Y1001" si="335">(X978/P858)*100</f>
        <v>2.698738161598107</v>
      </c>
      <c r="Z978" s="30">
        <f t="shared" ref="Z978:Z1001" si="336">1000*(X978/T978)/P858</f>
        <v>2.0759524319985441</v>
      </c>
      <c r="AA978" s="31">
        <f t="shared" si="328"/>
        <v>1.019449060320557</v>
      </c>
      <c r="AB978" s="32">
        <f t="shared" ref="AB978:AB1001" si="337">Z978-W978</f>
        <v>-7.2988674288529509E-2</v>
      </c>
    </row>
    <row r="979" spans="1:28" s="15" customFormat="1" x14ac:dyDescent="0.2">
      <c r="A979" s="1">
        <v>273</v>
      </c>
      <c r="B979" s="21" t="s">
        <v>31</v>
      </c>
      <c r="C979" s="22" t="s">
        <v>27</v>
      </c>
      <c r="D979" s="22" t="s">
        <v>28</v>
      </c>
      <c r="E979" s="23">
        <v>43129</v>
      </c>
      <c r="F979" s="22">
        <v>27.1</v>
      </c>
      <c r="G979" s="22">
        <v>35.299999999999997</v>
      </c>
      <c r="H979" s="24">
        <v>17.509799999999998</v>
      </c>
      <c r="I979" s="24">
        <v>5.9463999999999997</v>
      </c>
      <c r="J979" s="22"/>
      <c r="K979" s="25">
        <f t="shared" si="312"/>
        <v>996.51619807425868</v>
      </c>
      <c r="L979" s="25">
        <f t="shared" si="313"/>
        <v>0.75627554215680692</v>
      </c>
      <c r="M979" s="25">
        <f t="shared" si="314"/>
        <v>-4.1676377860000004E-3</v>
      </c>
      <c r="N979" s="25">
        <f t="shared" si="315"/>
        <v>1022.9406789406885</v>
      </c>
      <c r="O979" s="121">
        <f t="shared" si="316"/>
        <v>1.0229138241571434</v>
      </c>
      <c r="P979" s="26">
        <f t="shared" si="319"/>
        <v>13.391164775911967</v>
      </c>
      <c r="Q979" s="120">
        <f t="shared" si="317"/>
        <v>13.390724654854841</v>
      </c>
      <c r="R979" s="4">
        <f t="shared" si="318"/>
        <v>20.076997135052622</v>
      </c>
      <c r="S979" s="27">
        <f t="shared" si="320"/>
        <v>27.425199999999997</v>
      </c>
      <c r="T979" s="28">
        <f t="shared" si="330"/>
        <v>13</v>
      </c>
      <c r="U979" s="29">
        <f t="shared" si="331"/>
        <v>0.17469999999999963</v>
      </c>
      <c r="V979" s="29">
        <f t="shared" si="332"/>
        <v>3.0268378467349244</v>
      </c>
      <c r="W979" s="29">
        <f t="shared" si="333"/>
        <v>2.3283368051807112</v>
      </c>
      <c r="X979" s="30">
        <f t="shared" si="334"/>
        <v>0.38141178092127959</v>
      </c>
      <c r="Y979" s="30">
        <f t="shared" si="335"/>
        <v>2.9317372979190259</v>
      </c>
      <c r="Z979" s="30">
        <f t="shared" si="336"/>
        <v>2.2551825368607896</v>
      </c>
      <c r="AA979" s="31">
        <f t="shared" si="328"/>
        <v>1.1086373843746533</v>
      </c>
      <c r="AB979" s="32">
        <f t="shared" si="337"/>
        <v>-7.3154268319921556E-2</v>
      </c>
    </row>
    <row r="980" spans="1:28" s="15" customFormat="1" x14ac:dyDescent="0.2">
      <c r="A980" s="1">
        <v>105</v>
      </c>
      <c r="B980" s="21" t="s">
        <v>32</v>
      </c>
      <c r="C980" s="22" t="s">
        <v>27</v>
      </c>
      <c r="D980" s="22" t="s">
        <v>28</v>
      </c>
      <c r="E980" s="23">
        <v>43129</v>
      </c>
      <c r="F980" s="22">
        <v>23.6</v>
      </c>
      <c r="G980" s="22">
        <v>35.6</v>
      </c>
      <c r="H980" s="22">
        <v>17.508299999999998</v>
      </c>
      <c r="I980" s="24">
        <v>4.4588000000000001</v>
      </c>
      <c r="J980" s="22"/>
      <c r="K980" s="25">
        <f t="shared" si="312"/>
        <v>997.42451159707753</v>
      </c>
      <c r="L980" s="25">
        <f t="shared" si="313"/>
        <v>0.76136961722476815</v>
      </c>
      <c r="M980" s="25">
        <f t="shared" si="314"/>
        <v>-4.2319740159999994E-3</v>
      </c>
      <c r="N980" s="25">
        <f t="shared" si="315"/>
        <v>1024.2426686012425</v>
      </c>
      <c r="O980" s="121">
        <f t="shared" si="316"/>
        <v>1.0242155286598393</v>
      </c>
      <c r="P980" s="26">
        <f t="shared" si="319"/>
        <v>10.057147737713235</v>
      </c>
      <c r="Q980" s="120">
        <f t="shared" si="317"/>
        <v>10.056813151299943</v>
      </c>
      <c r="R980" s="4">
        <f t="shared" si="318"/>
        <v>20.079024161225274</v>
      </c>
      <c r="S980" s="27">
        <f t="shared" si="320"/>
        <v>19.243400000000001</v>
      </c>
      <c r="T980" s="28">
        <f t="shared" si="330"/>
        <v>13</v>
      </c>
      <c r="U980" s="29">
        <f t="shared" si="331"/>
        <v>0.13980000000000015</v>
      </c>
      <c r="V980" s="29">
        <f t="shared" si="332"/>
        <v>3.236860384348232</v>
      </c>
      <c r="W980" s="29">
        <f t="shared" si="333"/>
        <v>2.4898926033447943</v>
      </c>
      <c r="X980" s="30">
        <f t="shared" si="334"/>
        <v>0.3191185432473258</v>
      </c>
      <c r="Y980" s="30">
        <f t="shared" si="335"/>
        <v>3.2770341603481725</v>
      </c>
      <c r="Z980" s="30">
        <f t="shared" si="336"/>
        <v>2.5207955079601327</v>
      </c>
      <c r="AA980" s="31">
        <f t="shared" si="328"/>
        <v>1.3287277192776148</v>
      </c>
      <c r="AB980" s="32">
        <f t="shared" si="337"/>
        <v>3.09029046153384E-2</v>
      </c>
    </row>
    <row r="981" spans="1:28" s="15" customFormat="1" x14ac:dyDescent="0.2">
      <c r="A981" s="1">
        <v>204</v>
      </c>
      <c r="B981" s="21" t="s">
        <v>32</v>
      </c>
      <c r="C981" s="22" t="s">
        <v>27</v>
      </c>
      <c r="D981" s="22" t="s">
        <v>28</v>
      </c>
      <c r="E981" s="23">
        <v>43129</v>
      </c>
      <c r="F981" s="22">
        <v>23.6</v>
      </c>
      <c r="G981" s="22">
        <v>35.6</v>
      </c>
      <c r="H981" s="22">
        <v>17.508299999999998</v>
      </c>
      <c r="I981" s="24">
        <v>5.1287000000000003</v>
      </c>
      <c r="J981" s="22"/>
      <c r="K981" s="25">
        <f t="shared" si="312"/>
        <v>997.42451159707753</v>
      </c>
      <c r="L981" s="25">
        <f t="shared" si="313"/>
        <v>0.76136961722476815</v>
      </c>
      <c r="M981" s="25">
        <f t="shared" si="314"/>
        <v>-4.2319740159999994E-3</v>
      </c>
      <c r="N981" s="25">
        <f t="shared" si="315"/>
        <v>1024.2426686012425</v>
      </c>
      <c r="O981" s="121">
        <f t="shared" si="316"/>
        <v>1.0242155286598393</v>
      </c>
      <c r="P981" s="26">
        <f t="shared" si="319"/>
        <v>11.568155916930534</v>
      </c>
      <c r="Q981" s="120">
        <f t="shared" si="317"/>
        <v>11.56777106151252</v>
      </c>
      <c r="R981" s="4">
        <f t="shared" si="318"/>
        <v>20.079024161225274</v>
      </c>
      <c r="S981" s="27">
        <f t="shared" si="320"/>
        <v>22.927849999999999</v>
      </c>
      <c r="T981" s="28">
        <f t="shared" si="330"/>
        <v>13</v>
      </c>
      <c r="U981" s="29">
        <f t="shared" si="331"/>
        <v>0.18550000000000022</v>
      </c>
      <c r="V981" s="29">
        <f t="shared" si="332"/>
        <v>3.752629875384371</v>
      </c>
      <c r="W981" s="29">
        <f t="shared" si="333"/>
        <v>2.8866383656802852</v>
      </c>
      <c r="X981" s="30">
        <f t="shared" si="334"/>
        <v>0.42274588820076353</v>
      </c>
      <c r="Y981" s="30">
        <f t="shared" si="335"/>
        <v>3.7930043588440632</v>
      </c>
      <c r="Z981" s="30">
        <f t="shared" si="336"/>
        <v>2.9176956606492794</v>
      </c>
      <c r="AA981" s="31">
        <f t="shared" si="328"/>
        <v>1.4843668168572466</v>
      </c>
      <c r="AB981" s="32">
        <f t="shared" si="337"/>
        <v>3.1057294968994231E-2</v>
      </c>
    </row>
    <row r="982" spans="1:28" s="15" customFormat="1" x14ac:dyDescent="0.2">
      <c r="A982" s="1">
        <v>143</v>
      </c>
      <c r="B982" s="21" t="s">
        <v>33</v>
      </c>
      <c r="C982" s="22" t="s">
        <v>27</v>
      </c>
      <c r="D982" s="22" t="s">
        <v>28</v>
      </c>
      <c r="E982" s="23">
        <v>43129</v>
      </c>
      <c r="F982" s="22">
        <v>23.6</v>
      </c>
      <c r="G982" s="22">
        <v>35.6</v>
      </c>
      <c r="H982" s="22">
        <v>17.508299999999998</v>
      </c>
      <c r="I982" s="24">
        <v>5.3872999999999998</v>
      </c>
      <c r="J982" s="22"/>
      <c r="K982" s="25">
        <f t="shared" si="312"/>
        <v>997.42451159707753</v>
      </c>
      <c r="L982" s="25">
        <f t="shared" si="313"/>
        <v>0.76136961722476815</v>
      </c>
      <c r="M982" s="25">
        <f t="shared" si="314"/>
        <v>-4.2319740159999994E-3</v>
      </c>
      <c r="N982" s="25">
        <f t="shared" si="315"/>
        <v>1024.2426686012425</v>
      </c>
      <c r="O982" s="121">
        <f t="shared" si="316"/>
        <v>1.0242155286598393</v>
      </c>
      <c r="P982" s="26">
        <f t="shared" si="319"/>
        <v>12.151447027761394</v>
      </c>
      <c r="Q982" s="120">
        <f t="shared" si="317"/>
        <v>12.15104276711182</v>
      </c>
      <c r="R982" s="4">
        <f t="shared" si="318"/>
        <v>20.079024161225274</v>
      </c>
      <c r="S982" s="27">
        <f t="shared" si="320"/>
        <v>24.350149999999999</v>
      </c>
      <c r="T982" s="28">
        <f t="shared" si="330"/>
        <v>13</v>
      </c>
      <c r="U982" s="29">
        <f t="shared" si="331"/>
        <v>0.16709999999999958</v>
      </c>
      <c r="V982" s="29">
        <f t="shared" si="332"/>
        <v>3.2010267805831112</v>
      </c>
      <c r="W982" s="29">
        <f t="shared" si="333"/>
        <v>2.4623282927562395</v>
      </c>
      <c r="X982" s="30">
        <f t="shared" si="334"/>
        <v>0.38148638850440442</v>
      </c>
      <c r="Y982" s="30">
        <f t="shared" si="335"/>
        <v>3.2411866122305635</v>
      </c>
      <c r="Z982" s="30">
        <f t="shared" si="336"/>
        <v>2.4932204709465875</v>
      </c>
      <c r="AA982" s="31">
        <f t="shared" si="328"/>
        <v>1.2523998791363236</v>
      </c>
      <c r="AB982" s="32">
        <f t="shared" si="337"/>
        <v>3.0892178190347952E-2</v>
      </c>
    </row>
    <row r="983" spans="1:28" s="15" customFormat="1" x14ac:dyDescent="0.2">
      <c r="A983" s="1">
        <v>177</v>
      </c>
      <c r="B983" s="21" t="s">
        <v>26</v>
      </c>
      <c r="C983" s="22" t="s">
        <v>34</v>
      </c>
      <c r="D983" s="22" t="s">
        <v>28</v>
      </c>
      <c r="E983" s="23">
        <v>43129</v>
      </c>
      <c r="F983" s="22">
        <v>26.5</v>
      </c>
      <c r="G983" s="22">
        <v>35.4</v>
      </c>
      <c r="H983" s="22">
        <v>17.514800000000001</v>
      </c>
      <c r="I983" s="24">
        <v>6.0475000000000003</v>
      </c>
      <c r="J983" s="22"/>
      <c r="K983" s="25">
        <f t="shared" si="312"/>
        <v>996.6800776229386</v>
      </c>
      <c r="L983" s="25">
        <f t="shared" si="313"/>
        <v>0.75708944584921889</v>
      </c>
      <c r="M983" s="25">
        <f t="shared" si="314"/>
        <v>-4.1757878500000003E-3</v>
      </c>
      <c r="N983" s="25">
        <f t="shared" si="315"/>
        <v>1023.2069805893326</v>
      </c>
      <c r="O983" s="121">
        <f t="shared" si="316"/>
        <v>1.0231800813749525</v>
      </c>
      <c r="P983" s="26">
        <f t="shared" si="319"/>
        <v>13.62327999329456</v>
      </c>
      <c r="Q983" s="120">
        <f t="shared" si="317"/>
        <v>13.622831356427675</v>
      </c>
      <c r="R983" s="4">
        <f t="shared" si="318"/>
        <v>20.083496759924788</v>
      </c>
      <c r="S983" s="27">
        <f t="shared" si="320"/>
        <v>27.981250000000003</v>
      </c>
      <c r="T983" s="28">
        <f t="shared" si="330"/>
        <v>13</v>
      </c>
      <c r="U983" s="29">
        <f t="shared" si="331"/>
        <v>0.16180000000000039</v>
      </c>
      <c r="V983" s="29">
        <f t="shared" si="332"/>
        <v>2.7490357986305858</v>
      </c>
      <c r="W983" s="29">
        <f t="shared" si="333"/>
        <v>2.1146429220235277</v>
      </c>
      <c r="X983" s="30">
        <f t="shared" si="334"/>
        <v>0.35515047933474442</v>
      </c>
      <c r="Y983" s="30">
        <f t="shared" si="335"/>
        <v>2.6767185153045081</v>
      </c>
      <c r="Z983" s="30">
        <f t="shared" si="336"/>
        <v>2.0590142425419291</v>
      </c>
      <c r="AA983" s="31">
        <f t="shared" si="328"/>
        <v>1.0084129303683349</v>
      </c>
      <c r="AB983" s="32">
        <f t="shared" si="337"/>
        <v>-5.5628679481598553E-2</v>
      </c>
    </row>
    <row r="984" spans="1:28" s="15" customFormat="1" x14ac:dyDescent="0.2">
      <c r="A984" s="1">
        <v>183</v>
      </c>
      <c r="B984" s="21" t="s">
        <v>26</v>
      </c>
      <c r="C984" s="22" t="s">
        <v>34</v>
      </c>
      <c r="D984" s="22" t="s">
        <v>28</v>
      </c>
      <c r="E984" s="23">
        <v>43129</v>
      </c>
      <c r="F984" s="22">
        <v>26.5</v>
      </c>
      <c r="G984" s="22">
        <v>35.4</v>
      </c>
      <c r="H984" s="22">
        <v>17.514800000000001</v>
      </c>
      <c r="I984" s="24">
        <v>4.5923999999999996</v>
      </c>
      <c r="J984" s="22"/>
      <c r="K984" s="25">
        <f t="shared" si="312"/>
        <v>996.6800776229386</v>
      </c>
      <c r="L984" s="25">
        <f t="shared" si="313"/>
        <v>0.75708944584921889</v>
      </c>
      <c r="M984" s="25">
        <f t="shared" si="314"/>
        <v>-4.1757878500000003E-3</v>
      </c>
      <c r="N984" s="25">
        <f t="shared" si="315"/>
        <v>1023.2069805893326</v>
      </c>
      <c r="O984" s="121">
        <f t="shared" si="316"/>
        <v>1.0231800813749525</v>
      </c>
      <c r="P984" s="26">
        <f t="shared" si="319"/>
        <v>10.345357757950547</v>
      </c>
      <c r="Q984" s="120">
        <f t="shared" si="317"/>
        <v>10.345017068418098</v>
      </c>
      <c r="R984" s="4">
        <f t="shared" si="318"/>
        <v>20.083496759924788</v>
      </c>
      <c r="S984" s="27">
        <f t="shared" si="320"/>
        <v>19.978199999999998</v>
      </c>
      <c r="T984" s="28">
        <f t="shared" si="330"/>
        <v>13</v>
      </c>
      <c r="U984" s="29">
        <f t="shared" si="331"/>
        <v>0.11609999999999943</v>
      </c>
      <c r="V984" s="29">
        <f t="shared" si="332"/>
        <v>2.5936599423630997</v>
      </c>
      <c r="W984" s="29">
        <f t="shared" si="333"/>
        <v>1.9951230325869995</v>
      </c>
      <c r="X984" s="30">
        <f t="shared" si="334"/>
        <v>0.25443770709197011</v>
      </c>
      <c r="Y984" s="30">
        <f t="shared" si="335"/>
        <v>2.5214520163631811</v>
      </c>
      <c r="Z984" s="30">
        <f t="shared" si="336"/>
        <v>1.9395784741255238</v>
      </c>
      <c r="AA984" s="31">
        <f t="shared" si="328"/>
        <v>1.0120209680509695</v>
      </c>
      <c r="AB984" s="32">
        <f t="shared" si="337"/>
        <v>-5.5544558461475768E-2</v>
      </c>
    </row>
    <row r="985" spans="1:28" s="15" customFormat="1" x14ac:dyDescent="0.2">
      <c r="A985" s="1">
        <v>190</v>
      </c>
      <c r="B985" s="21" t="s">
        <v>26</v>
      </c>
      <c r="C985" s="22" t="s">
        <v>34</v>
      </c>
      <c r="D985" s="22" t="s">
        <v>28</v>
      </c>
      <c r="E985" s="23">
        <v>43129</v>
      </c>
      <c r="F985" s="22">
        <v>26.5</v>
      </c>
      <c r="G985" s="22">
        <v>35.4</v>
      </c>
      <c r="H985" s="22">
        <v>17.514800000000001</v>
      </c>
      <c r="I985" s="24">
        <v>4.7333999999999996</v>
      </c>
      <c r="J985" s="22"/>
      <c r="K985" s="25">
        <f t="shared" si="312"/>
        <v>996.6800776229386</v>
      </c>
      <c r="L985" s="25">
        <f t="shared" si="313"/>
        <v>0.75708944584921889</v>
      </c>
      <c r="M985" s="25">
        <f t="shared" si="314"/>
        <v>-4.1757878500000003E-3</v>
      </c>
      <c r="N985" s="25">
        <f t="shared" si="315"/>
        <v>1023.2069805893326</v>
      </c>
      <c r="O985" s="121">
        <f t="shared" si="316"/>
        <v>1.0231800813749525</v>
      </c>
      <c r="P985" s="26">
        <f t="shared" si="319"/>
        <v>10.66299024725266</v>
      </c>
      <c r="Q985" s="120">
        <f t="shared" si="317"/>
        <v>10.662639097563414</v>
      </c>
      <c r="R985" s="4">
        <f t="shared" si="318"/>
        <v>20.083496759924788</v>
      </c>
      <c r="S985" s="27">
        <f t="shared" si="320"/>
        <v>20.753699999999995</v>
      </c>
      <c r="T985" s="28">
        <f t="shared" si="330"/>
        <v>13</v>
      </c>
      <c r="U985" s="29">
        <f t="shared" si="331"/>
        <v>0.12229999999999919</v>
      </c>
      <c r="V985" s="29">
        <f t="shared" si="332"/>
        <v>2.6522955477000969</v>
      </c>
      <c r="W985" s="29">
        <f t="shared" si="333"/>
        <v>2.0402273443846899</v>
      </c>
      <c r="X985" s="30">
        <f t="shared" si="334"/>
        <v>0.26819064791526515</v>
      </c>
      <c r="Y985" s="30">
        <f t="shared" si="335"/>
        <v>2.5800463525276687</v>
      </c>
      <c r="Z985" s="30">
        <f t="shared" si="336"/>
        <v>1.9846510404058988</v>
      </c>
      <c r="AA985" s="31">
        <f t="shared" si="328"/>
        <v>1.0273391998742984</v>
      </c>
      <c r="AB985" s="32">
        <f t="shared" si="337"/>
        <v>-5.5576303978791097E-2</v>
      </c>
    </row>
    <row r="986" spans="1:28" s="15" customFormat="1" x14ac:dyDescent="0.2">
      <c r="A986" s="1">
        <v>282</v>
      </c>
      <c r="B986" s="21" t="s">
        <v>26</v>
      </c>
      <c r="C986" s="22" t="s">
        <v>34</v>
      </c>
      <c r="D986" s="22" t="s">
        <v>28</v>
      </c>
      <c r="E986" s="23">
        <v>43129</v>
      </c>
      <c r="F986" s="22">
        <v>26.5</v>
      </c>
      <c r="G986" s="22">
        <v>35.4</v>
      </c>
      <c r="H986" s="22">
        <v>17.514800000000001</v>
      </c>
      <c r="I986" s="24">
        <v>2.1918000000000002</v>
      </c>
      <c r="J986" s="22"/>
      <c r="K986" s="25">
        <f t="shared" si="312"/>
        <v>996.6800776229386</v>
      </c>
      <c r="L986" s="25">
        <f t="shared" si="313"/>
        <v>0.75708944584921889</v>
      </c>
      <c r="M986" s="25">
        <f t="shared" si="314"/>
        <v>-4.1757878500000003E-3</v>
      </c>
      <c r="N986" s="25">
        <f t="shared" si="315"/>
        <v>1023.2069805893326</v>
      </c>
      <c r="O986" s="121">
        <f t="shared" si="316"/>
        <v>1.0231800813749525</v>
      </c>
      <c r="P986" s="26">
        <f t="shared" si="319"/>
        <v>4.9374956741303047</v>
      </c>
      <c r="Q986" s="120">
        <f t="shared" si="317"/>
        <v>4.9373330743312414</v>
      </c>
      <c r="R986" s="4">
        <f t="shared" si="318"/>
        <v>20.083496759924788</v>
      </c>
      <c r="S986" s="27">
        <f t="shared" si="320"/>
        <v>6.7749000000000015</v>
      </c>
      <c r="T986" s="28">
        <f t="shared" si="330"/>
        <v>13</v>
      </c>
      <c r="U986" s="29">
        <f t="shared" si="331"/>
        <v>7.8300000000000036E-2</v>
      </c>
      <c r="V986" s="29">
        <f t="shared" si="332"/>
        <v>3.7047551454932588</v>
      </c>
      <c r="W986" s="29">
        <f t="shared" si="333"/>
        <v>2.8498116503794302</v>
      </c>
      <c r="X986" s="30">
        <f t="shared" si="334"/>
        <v>0.17303405907108083</v>
      </c>
      <c r="Y986" s="30">
        <f t="shared" si="335"/>
        <v>3.6317652035261481</v>
      </c>
      <c r="Z986" s="30">
        <f t="shared" si="336"/>
        <v>2.7936655411739597</v>
      </c>
      <c r="AA986" s="31">
        <f t="shared" si="328"/>
        <v>2.0980119377762518</v>
      </c>
      <c r="AB986" s="32">
        <f t="shared" si="337"/>
        <v>-5.6146109205470474E-2</v>
      </c>
    </row>
    <row r="987" spans="1:28" s="15" customFormat="1" x14ac:dyDescent="0.2">
      <c r="A987" s="1">
        <v>288</v>
      </c>
      <c r="B987" s="21" t="s">
        <v>26</v>
      </c>
      <c r="C987" s="22" t="s">
        <v>34</v>
      </c>
      <c r="D987" s="22" t="s">
        <v>28</v>
      </c>
      <c r="E987" s="23">
        <v>43129</v>
      </c>
      <c r="F987" s="22">
        <v>26.5</v>
      </c>
      <c r="G987" s="22">
        <v>35.4</v>
      </c>
      <c r="H987" s="22">
        <v>17.514800000000001</v>
      </c>
      <c r="I987" s="24">
        <v>7.4311999999999996</v>
      </c>
      <c r="J987" s="22"/>
      <c r="K987" s="25">
        <f t="shared" si="312"/>
        <v>996.6800776229386</v>
      </c>
      <c r="L987" s="25">
        <f t="shared" si="313"/>
        <v>0.75708944584921889</v>
      </c>
      <c r="M987" s="25">
        <f t="shared" si="314"/>
        <v>-4.1757878500000003E-3</v>
      </c>
      <c r="N987" s="25">
        <f t="shared" si="315"/>
        <v>1023.2069805893326</v>
      </c>
      <c r="O987" s="121">
        <f t="shared" si="316"/>
        <v>1.0231800813749525</v>
      </c>
      <c r="P987" s="26">
        <f t="shared" si="319"/>
        <v>16.740358542566437</v>
      </c>
      <c r="Q987" s="120">
        <f t="shared" si="317"/>
        <v>16.739807255210472</v>
      </c>
      <c r="R987" s="4">
        <f t="shared" si="318"/>
        <v>20.083496759924788</v>
      </c>
      <c r="S987" s="27">
        <f t="shared" si="320"/>
        <v>35.5916</v>
      </c>
      <c r="T987" s="28">
        <f t="shared" si="330"/>
        <v>13</v>
      </c>
      <c r="U987" s="29">
        <f t="shared" si="331"/>
        <v>0.17079999999999984</v>
      </c>
      <c r="V987" s="29">
        <f t="shared" si="332"/>
        <v>2.3524874662553006</v>
      </c>
      <c r="W987" s="29">
        <f t="shared" si="333"/>
        <v>1.8096057432733081</v>
      </c>
      <c r="X987" s="30">
        <f t="shared" si="334"/>
        <v>0.37324375194614845</v>
      </c>
      <c r="Y987" s="30">
        <f t="shared" si="335"/>
        <v>2.2804492833400793</v>
      </c>
      <c r="Z987" s="30">
        <f t="shared" si="336"/>
        <v>1.7541917564154454</v>
      </c>
      <c r="AA987" s="31">
        <f t="shared" si="328"/>
        <v>0.82854935161436849</v>
      </c>
      <c r="AB987" s="32">
        <f t="shared" si="337"/>
        <v>-5.5413986857862696E-2</v>
      </c>
    </row>
    <row r="988" spans="1:28" s="15" customFormat="1" x14ac:dyDescent="0.2">
      <c r="A988" s="1">
        <v>117</v>
      </c>
      <c r="B988" s="21" t="s">
        <v>29</v>
      </c>
      <c r="C988" s="22" t="s">
        <v>34</v>
      </c>
      <c r="D988" s="22" t="s">
        <v>28</v>
      </c>
      <c r="E988" s="23">
        <v>43129</v>
      </c>
      <c r="F988" s="22">
        <v>26.5</v>
      </c>
      <c r="G988" s="22">
        <v>35.4</v>
      </c>
      <c r="H988" s="22">
        <v>17.514800000000001</v>
      </c>
      <c r="I988" s="24">
        <v>3.4260999999999999</v>
      </c>
      <c r="J988" s="22"/>
      <c r="K988" s="25">
        <f t="shared" si="312"/>
        <v>996.6800776229386</v>
      </c>
      <c r="L988" s="25">
        <f t="shared" si="313"/>
        <v>0.75708944584921889</v>
      </c>
      <c r="M988" s="25">
        <f t="shared" si="314"/>
        <v>-4.1757878500000003E-3</v>
      </c>
      <c r="N988" s="25">
        <f t="shared" si="315"/>
        <v>1023.2069805893326</v>
      </c>
      <c r="O988" s="121">
        <f t="shared" si="316"/>
        <v>1.0231800813749525</v>
      </c>
      <c r="P988" s="26">
        <f t="shared" si="319"/>
        <v>7.7180189475033467</v>
      </c>
      <c r="Q988" s="120">
        <f t="shared" si="317"/>
        <v>7.7177647805302776</v>
      </c>
      <c r="R988" s="4">
        <f t="shared" si="318"/>
        <v>20.083496759924788</v>
      </c>
      <c r="S988" s="27">
        <f t="shared" si="320"/>
        <v>13.563549999999999</v>
      </c>
      <c r="T988" s="28">
        <f t="shared" si="330"/>
        <v>13</v>
      </c>
      <c r="U988" s="29">
        <f t="shared" si="331"/>
        <v>8.9199999999999946E-2</v>
      </c>
      <c r="V988" s="29">
        <f t="shared" si="332"/>
        <v>2.6731397404776871</v>
      </c>
      <c r="W988" s="29">
        <f t="shared" si="333"/>
        <v>2.0562613388289903</v>
      </c>
      <c r="X988" s="30">
        <f t="shared" si="334"/>
        <v>0.19564754305994914</v>
      </c>
      <c r="Y988" s="30">
        <f t="shared" si="335"/>
        <v>2.6008758746527976</v>
      </c>
      <c r="Z988" s="30">
        <f t="shared" si="336"/>
        <v>2.000673749732921</v>
      </c>
      <c r="AA988" s="31">
        <f t="shared" si="328"/>
        <v>1.1512176673674628</v>
      </c>
      <c r="AB988" s="32">
        <f t="shared" si="337"/>
        <v>-5.5587589096069312E-2</v>
      </c>
    </row>
    <row r="989" spans="1:28" s="15" customFormat="1" x14ac:dyDescent="0.2">
      <c r="A989" s="1">
        <v>123</v>
      </c>
      <c r="B989" s="21" t="s">
        <v>29</v>
      </c>
      <c r="C989" s="22" t="s">
        <v>34</v>
      </c>
      <c r="D989" s="22" t="s">
        <v>28</v>
      </c>
      <c r="E989" s="23">
        <v>43129</v>
      </c>
      <c r="F989" s="22">
        <v>26.5</v>
      </c>
      <c r="G989" s="22">
        <v>35.4</v>
      </c>
      <c r="H989" s="22">
        <v>17.514800000000001</v>
      </c>
      <c r="I989" s="24">
        <v>6.1554000000000002</v>
      </c>
      <c r="J989" s="22"/>
      <c r="K989" s="25">
        <f t="shared" si="312"/>
        <v>996.6800776229386</v>
      </c>
      <c r="L989" s="25">
        <f t="shared" si="313"/>
        <v>0.75708944584921889</v>
      </c>
      <c r="M989" s="25">
        <f t="shared" si="314"/>
        <v>-4.1757878500000003E-3</v>
      </c>
      <c r="N989" s="25">
        <f t="shared" si="315"/>
        <v>1023.2069805893326</v>
      </c>
      <c r="O989" s="121">
        <f t="shared" si="316"/>
        <v>1.0231800813749525</v>
      </c>
      <c r="P989" s="26">
        <f t="shared" si="319"/>
        <v>13.866347692554831</v>
      </c>
      <c r="Q989" s="120">
        <f t="shared" si="317"/>
        <v>13.865891051071502</v>
      </c>
      <c r="R989" s="4">
        <f t="shared" si="318"/>
        <v>20.083496759924788</v>
      </c>
      <c r="S989" s="27">
        <f t="shared" si="320"/>
        <v>28.5747</v>
      </c>
      <c r="T989" s="28">
        <f t="shared" si="330"/>
        <v>13</v>
      </c>
      <c r="U989" s="29">
        <f t="shared" si="331"/>
        <v>0.20429999999999993</v>
      </c>
      <c r="V989" s="29">
        <f t="shared" si="332"/>
        <v>3.4329787770328162</v>
      </c>
      <c r="W989" s="29">
        <f t="shared" si="333"/>
        <v>2.6407529054098586</v>
      </c>
      <c r="X989" s="30">
        <f t="shared" si="334"/>
        <v>0.45078700299772478</v>
      </c>
      <c r="Y989" s="30">
        <f t="shared" si="335"/>
        <v>3.3601801179180297</v>
      </c>
      <c r="Z989" s="30">
        <f t="shared" si="336"/>
        <v>2.584753936860023</v>
      </c>
      <c r="AA989" s="31">
        <f t="shared" si="328"/>
        <v>1.2631911459677241</v>
      </c>
      <c r="AB989" s="32">
        <f t="shared" si="337"/>
        <v>-5.5998968549835659E-2</v>
      </c>
    </row>
    <row r="990" spans="1:28" s="15" customFormat="1" x14ac:dyDescent="0.2">
      <c r="A990" s="1">
        <v>130</v>
      </c>
      <c r="B990" s="21" t="s">
        <v>29</v>
      </c>
      <c r="C990" s="22" t="s">
        <v>34</v>
      </c>
      <c r="D990" s="22" t="s">
        <v>28</v>
      </c>
      <c r="E990" s="23">
        <v>43129</v>
      </c>
      <c r="F990" s="22">
        <v>26.5</v>
      </c>
      <c r="G990" s="22">
        <v>35.4</v>
      </c>
      <c r="H990" s="22">
        <v>17.514800000000001</v>
      </c>
      <c r="I990" s="24">
        <v>5.1779000000000002</v>
      </c>
      <c r="J990" s="22"/>
      <c r="K990" s="25">
        <f t="shared" si="312"/>
        <v>996.6800776229386</v>
      </c>
      <c r="L990" s="25">
        <f t="shared" si="313"/>
        <v>0.75708944584921889</v>
      </c>
      <c r="M990" s="25">
        <f t="shared" si="314"/>
        <v>-4.1757878500000003E-3</v>
      </c>
      <c r="N990" s="25">
        <f t="shared" si="315"/>
        <v>1023.2069805893326</v>
      </c>
      <c r="O990" s="121">
        <f t="shared" si="316"/>
        <v>1.0231800813749525</v>
      </c>
      <c r="P990" s="26">
        <f t="shared" si="319"/>
        <v>11.664321037995849</v>
      </c>
      <c r="Q990" s="120">
        <f t="shared" si="317"/>
        <v>11.663936912847765</v>
      </c>
      <c r="R990" s="4">
        <f t="shared" si="318"/>
        <v>20.083496759924788</v>
      </c>
      <c r="S990" s="27">
        <f t="shared" si="320"/>
        <v>23.198450000000001</v>
      </c>
      <c r="T990" s="28">
        <f t="shared" si="330"/>
        <v>13</v>
      </c>
      <c r="U990" s="29">
        <f t="shared" si="331"/>
        <v>0.10489999999999977</v>
      </c>
      <c r="V990" s="29">
        <f t="shared" si="332"/>
        <v>2.0678099743741329</v>
      </c>
      <c r="W990" s="29">
        <f t="shared" si="333"/>
        <v>1.5906230572108717</v>
      </c>
      <c r="X990" s="30">
        <f t="shared" si="334"/>
        <v>0.22826058226107726</v>
      </c>
      <c r="Y990" s="30">
        <f t="shared" si="335"/>
        <v>1.9959721544372633</v>
      </c>
      <c r="Z990" s="30">
        <f t="shared" si="336"/>
        <v>1.5353631957209719</v>
      </c>
      <c r="AA990" s="31">
        <f t="shared" si="328"/>
        <v>0.7761866510963098</v>
      </c>
      <c r="AB990" s="32">
        <f t="shared" si="337"/>
        <v>-5.5259861489899809E-2</v>
      </c>
    </row>
    <row r="991" spans="1:28" s="15" customFormat="1" x14ac:dyDescent="0.2">
      <c r="A991" s="1">
        <v>221</v>
      </c>
      <c r="B991" s="21" t="s">
        <v>29</v>
      </c>
      <c r="C991" s="22" t="s">
        <v>34</v>
      </c>
      <c r="D991" s="22" t="s">
        <v>28</v>
      </c>
      <c r="E991" s="23">
        <v>43129</v>
      </c>
      <c r="F991" s="22">
        <v>26.5</v>
      </c>
      <c r="G991" s="22">
        <v>35.4</v>
      </c>
      <c r="H991" s="22">
        <v>17.514800000000001</v>
      </c>
      <c r="I991" s="24">
        <v>5.2815000000000003</v>
      </c>
      <c r="J991" s="22"/>
      <c r="K991" s="25">
        <f t="shared" si="312"/>
        <v>996.6800776229386</v>
      </c>
      <c r="L991" s="25">
        <f t="shared" si="313"/>
        <v>0.75708944584921889</v>
      </c>
      <c r="M991" s="25">
        <f t="shared" si="314"/>
        <v>-4.1757878500000003E-3</v>
      </c>
      <c r="N991" s="25">
        <f t="shared" si="315"/>
        <v>1023.2069805893326</v>
      </c>
      <c r="O991" s="121">
        <f t="shared" si="316"/>
        <v>1.0231800813749525</v>
      </c>
      <c r="P991" s="26">
        <f t="shared" si="319"/>
        <v>11.897702072688752</v>
      </c>
      <c r="Q991" s="120">
        <f t="shared" si="317"/>
        <v>11.897310261921913</v>
      </c>
      <c r="R991" s="4">
        <f t="shared" si="318"/>
        <v>20.083496759924788</v>
      </c>
      <c r="S991" s="27">
        <f t="shared" si="320"/>
        <v>23.768250000000002</v>
      </c>
      <c r="T991" s="28">
        <f t="shared" si="330"/>
        <v>13</v>
      </c>
      <c r="U991" s="29">
        <f t="shared" si="331"/>
        <v>0.13160000000000061</v>
      </c>
      <c r="V991" s="29">
        <f t="shared" si="332"/>
        <v>2.5553894250373914</v>
      </c>
      <c r="W991" s="29">
        <f t="shared" si="333"/>
        <v>1.9656841731056853</v>
      </c>
      <c r="X991" s="30">
        <f t="shared" si="334"/>
        <v>0.2882859991645077</v>
      </c>
      <c r="Y991" s="30">
        <f t="shared" si="335"/>
        <v>2.4832084347631911</v>
      </c>
      <c r="Z991" s="30">
        <f t="shared" si="336"/>
        <v>1.9101603344332239</v>
      </c>
      <c r="AA991" s="31">
        <f t="shared" si="328"/>
        <v>0.96230745752567393</v>
      </c>
      <c r="AB991" s="32">
        <f t="shared" si="337"/>
        <v>-5.5523838672461467E-2</v>
      </c>
    </row>
    <row r="992" spans="1:28" s="15" customFormat="1" x14ac:dyDescent="0.2">
      <c r="A992" s="1">
        <v>227</v>
      </c>
      <c r="B992" s="21" t="s">
        <v>29</v>
      </c>
      <c r="C992" s="22" t="s">
        <v>34</v>
      </c>
      <c r="D992" s="22" t="s">
        <v>28</v>
      </c>
      <c r="E992" s="23">
        <v>43129</v>
      </c>
      <c r="F992" s="22">
        <v>26.5</v>
      </c>
      <c r="G992" s="22">
        <v>35.4</v>
      </c>
      <c r="H992" s="22">
        <v>17.514800000000001</v>
      </c>
      <c r="I992" s="24">
        <v>5.7605000000000004</v>
      </c>
      <c r="J992" s="22"/>
      <c r="K992" s="25">
        <f t="shared" si="312"/>
        <v>996.6800776229386</v>
      </c>
      <c r="L992" s="25">
        <f t="shared" si="313"/>
        <v>0.75708944584921889</v>
      </c>
      <c r="M992" s="25">
        <f t="shared" si="314"/>
        <v>-4.1757878500000003E-3</v>
      </c>
      <c r="N992" s="25">
        <f t="shared" si="315"/>
        <v>1023.2069805893326</v>
      </c>
      <c r="O992" s="121">
        <f t="shared" si="316"/>
        <v>1.0231800813749525</v>
      </c>
      <c r="P992" s="26">
        <f t="shared" si="319"/>
        <v>12.976751451239904</v>
      </c>
      <c r="Q992" s="120">
        <f t="shared" si="317"/>
        <v>12.976324105614159</v>
      </c>
      <c r="R992" s="4">
        <f t="shared" si="318"/>
        <v>20.083496759924788</v>
      </c>
      <c r="S992" s="27">
        <f t="shared" si="320"/>
        <v>26.402750000000001</v>
      </c>
      <c r="T992" s="28">
        <f t="shared" si="330"/>
        <v>13</v>
      </c>
      <c r="U992" s="29">
        <f t="shared" si="331"/>
        <v>0.15000000000000036</v>
      </c>
      <c r="V992" s="29">
        <f t="shared" si="332"/>
        <v>2.6735585063719878</v>
      </c>
      <c r="W992" s="29">
        <f t="shared" si="333"/>
        <v>2.05658346643999</v>
      </c>
      <c r="X992" s="30">
        <f t="shared" si="334"/>
        <v>0.32900511043565928</v>
      </c>
      <c r="Y992" s="30">
        <f t="shared" si="335"/>
        <v>2.6012943458094249</v>
      </c>
      <c r="Z992" s="30">
        <f t="shared" si="336"/>
        <v>2.000995650622635</v>
      </c>
      <c r="AA992" s="31">
        <f t="shared" si="328"/>
        <v>0.98945706397660627</v>
      </c>
      <c r="AB992" s="32">
        <f t="shared" si="337"/>
        <v>-5.5587815817355057E-2</v>
      </c>
    </row>
    <row r="993" spans="1:28" s="15" customFormat="1" x14ac:dyDescent="0.2">
      <c r="A993" s="1">
        <v>150</v>
      </c>
      <c r="B993" s="21" t="s">
        <v>30</v>
      </c>
      <c r="C993" s="22" t="s">
        <v>34</v>
      </c>
      <c r="D993" s="22" t="s">
        <v>28</v>
      </c>
      <c r="E993" s="23">
        <v>43129</v>
      </c>
      <c r="F993" s="22">
        <v>26.5</v>
      </c>
      <c r="G993" s="22">
        <v>35.4</v>
      </c>
      <c r="H993" s="22">
        <v>17.514800000000001</v>
      </c>
      <c r="I993" s="24">
        <v>1.9604999999999999</v>
      </c>
      <c r="J993" s="22"/>
      <c r="K993" s="25">
        <f t="shared" si="312"/>
        <v>996.6800776229386</v>
      </c>
      <c r="L993" s="25">
        <f t="shared" si="313"/>
        <v>0.75708944584921889</v>
      </c>
      <c r="M993" s="25">
        <f t="shared" si="314"/>
        <v>-4.1757878500000003E-3</v>
      </c>
      <c r="N993" s="25">
        <f t="shared" si="315"/>
        <v>1023.2069805893326</v>
      </c>
      <c r="O993" s="121">
        <f t="shared" si="316"/>
        <v>1.0231800813749525</v>
      </c>
      <c r="P993" s="26">
        <f t="shared" si="319"/>
        <v>4.4164432289134323</v>
      </c>
      <c r="Q993" s="120">
        <f t="shared" si="317"/>
        <v>4.4162977882226464</v>
      </c>
      <c r="R993" s="4">
        <f t="shared" si="318"/>
        <v>20.083496759924788</v>
      </c>
      <c r="S993" s="27">
        <f t="shared" si="320"/>
        <v>5.5027499999999998</v>
      </c>
      <c r="T993" s="28">
        <f t="shared" si="330"/>
        <v>13</v>
      </c>
      <c r="U993" s="29">
        <f t="shared" si="331"/>
        <v>3.499999999999992E-2</v>
      </c>
      <c r="V993" s="29">
        <f t="shared" si="332"/>
        <v>1.817709685795893</v>
      </c>
      <c r="W993" s="29">
        <f t="shared" si="333"/>
        <v>1.3982382198429948</v>
      </c>
      <c r="X993" s="30">
        <f t="shared" si="334"/>
        <v>7.5789886213392776E-2</v>
      </c>
      <c r="Y993" s="30">
        <f t="shared" si="335"/>
        <v>1.7460478925563954</v>
      </c>
      <c r="Z993" s="30">
        <f t="shared" si="336"/>
        <v>1.3431137635049195</v>
      </c>
      <c r="AA993" s="31">
        <f t="shared" si="328"/>
        <v>1.0978750995120872</v>
      </c>
      <c r="AB993" s="32">
        <f t="shared" si="337"/>
        <v>-5.5124456338075278E-2</v>
      </c>
    </row>
    <row r="994" spans="1:28" s="15" customFormat="1" x14ac:dyDescent="0.2">
      <c r="A994" s="1">
        <v>158</v>
      </c>
      <c r="B994" s="21" t="s">
        <v>30</v>
      </c>
      <c r="C994" s="22" t="s">
        <v>34</v>
      </c>
      <c r="D994" s="22" t="s">
        <v>28</v>
      </c>
      <c r="E994" s="23">
        <v>43129</v>
      </c>
      <c r="F994" s="22">
        <v>26.5</v>
      </c>
      <c r="G994" s="22">
        <v>35.4</v>
      </c>
      <c r="H994" s="22">
        <v>17.514800000000001</v>
      </c>
      <c r="I994" s="24">
        <v>5.9703999999999997</v>
      </c>
      <c r="J994" s="22"/>
      <c r="K994" s="25">
        <f t="shared" si="312"/>
        <v>996.6800776229386</v>
      </c>
      <c r="L994" s="25">
        <f t="shared" si="313"/>
        <v>0.75708944584921889</v>
      </c>
      <c r="M994" s="25">
        <f t="shared" si="314"/>
        <v>-4.1757878500000003E-3</v>
      </c>
      <c r="N994" s="25">
        <f t="shared" si="315"/>
        <v>1023.2069805893326</v>
      </c>
      <c r="O994" s="121">
        <f t="shared" si="316"/>
        <v>1.0231800813749525</v>
      </c>
      <c r="P994" s="26">
        <f t="shared" si="319"/>
        <v>13.449595844888934</v>
      </c>
      <c r="Q994" s="120">
        <f t="shared" si="317"/>
        <v>13.449152927724809</v>
      </c>
      <c r="R994" s="4">
        <f t="shared" si="318"/>
        <v>20.083496759924788</v>
      </c>
      <c r="S994" s="27">
        <f t="shared" si="320"/>
        <v>27.557199999999995</v>
      </c>
      <c r="T994" s="28">
        <f t="shared" si="330"/>
        <v>13</v>
      </c>
      <c r="U994" s="29">
        <f t="shared" si="331"/>
        <v>0.1263999999999994</v>
      </c>
      <c r="V994" s="29">
        <f t="shared" si="332"/>
        <v>2.1629021218343496</v>
      </c>
      <c r="W994" s="29">
        <f t="shared" si="333"/>
        <v>1.6637708629494998</v>
      </c>
      <c r="X994" s="30">
        <f t="shared" si="334"/>
        <v>0.27547061261729944</v>
      </c>
      <c r="Y994" s="30">
        <f t="shared" si="335"/>
        <v>2.0909973737193601</v>
      </c>
      <c r="Z994" s="30">
        <f t="shared" si="336"/>
        <v>1.6084595182456616</v>
      </c>
      <c r="AA994" s="31">
        <f t="shared" si="328"/>
        <v>0.78884845225253697</v>
      </c>
      <c r="AB994" s="32">
        <f t="shared" si="337"/>
        <v>-5.531134470383825E-2</v>
      </c>
    </row>
    <row r="995" spans="1:28" s="15" customFormat="1" x14ac:dyDescent="0.2">
      <c r="A995" s="1">
        <v>249</v>
      </c>
      <c r="B995" s="21" t="s">
        <v>30</v>
      </c>
      <c r="C995" s="22" t="s">
        <v>34</v>
      </c>
      <c r="D995" s="22" t="s">
        <v>28</v>
      </c>
      <c r="E995" s="23">
        <v>43129</v>
      </c>
      <c r="F995" s="22">
        <v>26.5</v>
      </c>
      <c r="G995" s="22">
        <v>35.4</v>
      </c>
      <c r="H995" s="22">
        <v>17.514800000000001</v>
      </c>
      <c r="I995" s="24">
        <v>3.4916</v>
      </c>
      <c r="J995" s="22"/>
      <c r="K995" s="25">
        <f t="shared" si="312"/>
        <v>996.6800776229386</v>
      </c>
      <c r="L995" s="25">
        <f t="shared" si="313"/>
        <v>0.75708944584921889</v>
      </c>
      <c r="M995" s="25">
        <f t="shared" si="314"/>
        <v>-4.1757878500000003E-3</v>
      </c>
      <c r="N995" s="25">
        <f t="shared" si="315"/>
        <v>1023.2069805893326</v>
      </c>
      <c r="O995" s="121">
        <f t="shared" si="316"/>
        <v>1.0231800813749525</v>
      </c>
      <c r="P995" s="26">
        <f t="shared" si="319"/>
        <v>7.8655716287039743</v>
      </c>
      <c r="Q995" s="120">
        <f t="shared" si="317"/>
        <v>7.8653126025800528</v>
      </c>
      <c r="R995" s="4">
        <f t="shared" si="318"/>
        <v>20.083496759924788</v>
      </c>
      <c r="S995" s="27">
        <f t="shared" si="320"/>
        <v>13.9238</v>
      </c>
      <c r="T995" s="28">
        <f t="shared" si="330"/>
        <v>13</v>
      </c>
      <c r="U995" s="29">
        <f t="shared" si="331"/>
        <v>6.3699999999999868E-2</v>
      </c>
      <c r="V995" s="29">
        <f t="shared" si="332"/>
        <v>1.8582805799469022</v>
      </c>
      <c r="W995" s="29">
        <f t="shared" si="333"/>
        <v>1.4294465999591555</v>
      </c>
      <c r="X995" s="30">
        <f t="shared" si="334"/>
        <v>0.13805898604416278</v>
      </c>
      <c r="Y995" s="30">
        <f t="shared" si="335"/>
        <v>1.7865902319202529</v>
      </c>
      <c r="Z995" s="30">
        <f t="shared" si="336"/>
        <v>1.3743001784001945</v>
      </c>
      <c r="AA995" s="31">
        <f t="shared" si="328"/>
        <v>0.78240403164981165</v>
      </c>
      <c r="AB995" s="32">
        <f t="shared" si="337"/>
        <v>-5.514642155896099E-2</v>
      </c>
    </row>
    <row r="996" spans="1:28" s="15" customFormat="1" x14ac:dyDescent="0.2">
      <c r="A996" s="1">
        <v>164</v>
      </c>
      <c r="B996" s="21" t="s">
        <v>31</v>
      </c>
      <c r="C996" s="22" t="s">
        <v>34</v>
      </c>
      <c r="D996" s="22" t="s">
        <v>28</v>
      </c>
      <c r="E996" s="23">
        <v>43129</v>
      </c>
      <c r="F996" s="22">
        <v>26.5</v>
      </c>
      <c r="G996" s="22">
        <v>35.4</v>
      </c>
      <c r="H996" s="22">
        <v>17.514800000000001</v>
      </c>
      <c r="I996" s="24">
        <v>2.1097000000000001</v>
      </c>
      <c r="J996" s="22"/>
      <c r="K996" s="25">
        <f t="shared" si="312"/>
        <v>996.6800776229386</v>
      </c>
      <c r="L996" s="25">
        <f t="shared" si="313"/>
        <v>0.75708944584921889</v>
      </c>
      <c r="M996" s="25">
        <f t="shared" si="314"/>
        <v>-4.1757878500000003E-3</v>
      </c>
      <c r="N996" s="25">
        <f t="shared" si="315"/>
        <v>1023.2069805893326</v>
      </c>
      <c r="O996" s="121">
        <f t="shared" si="316"/>
        <v>1.0231800813749525</v>
      </c>
      <c r="P996" s="26">
        <f t="shared" si="319"/>
        <v>4.7525479622742512</v>
      </c>
      <c r="Q996" s="120">
        <f t="shared" si="317"/>
        <v>4.7523914531054929</v>
      </c>
      <c r="R996" s="4">
        <f t="shared" si="318"/>
        <v>20.083496759924788</v>
      </c>
      <c r="S996" s="27">
        <f t="shared" si="320"/>
        <v>6.3233500000000005</v>
      </c>
      <c r="T996" s="28">
        <f t="shared" si="330"/>
        <v>13</v>
      </c>
      <c r="U996" s="29">
        <f t="shared" si="331"/>
        <v>1.8000000000000238E-2</v>
      </c>
      <c r="V996" s="29">
        <f t="shared" si="332"/>
        <v>0.86054405507483089</v>
      </c>
      <c r="W996" s="29">
        <f t="shared" si="333"/>
        <v>0.66195696544217775</v>
      </c>
      <c r="X996" s="30">
        <f t="shared" si="334"/>
        <v>3.7230072414125459E-2</v>
      </c>
      <c r="Y996" s="30">
        <f t="shared" si="335"/>
        <v>0.78955593840630423</v>
      </c>
      <c r="Z996" s="30">
        <f t="shared" si="336"/>
        <v>0.60735072185100325</v>
      </c>
      <c r="AA996" s="31">
        <f t="shared" si="328"/>
        <v>0.46010454491850511</v>
      </c>
      <c r="AB996" s="32">
        <f t="shared" si="337"/>
        <v>-5.4606243591174497E-2</v>
      </c>
    </row>
    <row r="997" spans="1:28" s="15" customFormat="1" x14ac:dyDescent="0.2">
      <c r="A997" s="1">
        <v>170</v>
      </c>
      <c r="B997" s="21" t="s">
        <v>31</v>
      </c>
      <c r="C997" s="22" t="s">
        <v>34</v>
      </c>
      <c r="D997" s="22" t="s">
        <v>28</v>
      </c>
      <c r="E997" s="23">
        <v>43129</v>
      </c>
      <c r="F997" s="22">
        <v>26.5</v>
      </c>
      <c r="G997" s="22">
        <v>35.4</v>
      </c>
      <c r="H997" s="22">
        <v>17.514800000000001</v>
      </c>
      <c r="I997" s="24">
        <v>4.6767000000000003</v>
      </c>
      <c r="J997" s="22"/>
      <c r="K997" s="25">
        <f t="shared" si="312"/>
        <v>996.6800776229386</v>
      </c>
      <c r="L997" s="25">
        <f t="shared" si="313"/>
        <v>0.75708944584921889</v>
      </c>
      <c r="M997" s="25">
        <f t="shared" si="314"/>
        <v>-4.1757878500000003E-3</v>
      </c>
      <c r="N997" s="25">
        <f t="shared" si="315"/>
        <v>1023.2069805893326</v>
      </c>
      <c r="O997" s="121">
        <f t="shared" si="316"/>
        <v>1.0231800813749525</v>
      </c>
      <c r="P997" s="26">
        <f t="shared" si="319"/>
        <v>10.53526143772479</v>
      </c>
      <c r="Q997" s="120">
        <f t="shared" si="317"/>
        <v>10.534914494353917</v>
      </c>
      <c r="R997" s="4">
        <f t="shared" si="318"/>
        <v>20.083496759924788</v>
      </c>
      <c r="S997" s="27">
        <f t="shared" si="320"/>
        <v>20.441850000000002</v>
      </c>
      <c r="T997" s="28">
        <f t="shared" si="330"/>
        <v>13</v>
      </c>
      <c r="U997" s="29">
        <f t="shared" si="331"/>
        <v>5.9700000000000308E-2</v>
      </c>
      <c r="V997" s="29">
        <f t="shared" si="332"/>
        <v>1.2930474333983173</v>
      </c>
      <c r="W997" s="29">
        <f t="shared" si="333"/>
        <v>0.99465187184485937</v>
      </c>
      <c r="X997" s="30">
        <f t="shared" si="334"/>
        <v>0.12716147239314424</v>
      </c>
      <c r="Y997" s="30">
        <f t="shared" si="335"/>
        <v>1.2217549102785961</v>
      </c>
      <c r="Z997" s="30">
        <f t="shared" si="336"/>
        <v>0.93981146944507399</v>
      </c>
      <c r="AA997" s="31">
        <f t="shared" si="328"/>
        <v>0.48632270477786355</v>
      </c>
      <c r="AB997" s="32">
        <f t="shared" si="337"/>
        <v>-5.4840402399785382E-2</v>
      </c>
    </row>
    <row r="998" spans="1:28" s="15" customFormat="1" x14ac:dyDescent="0.2">
      <c r="A998" s="1">
        <v>262</v>
      </c>
      <c r="B998" s="21" t="s">
        <v>31</v>
      </c>
      <c r="C998" s="22" t="s">
        <v>34</v>
      </c>
      <c r="D998" s="22" t="s">
        <v>28</v>
      </c>
      <c r="E998" s="23">
        <v>43129</v>
      </c>
      <c r="F998" s="22">
        <v>26.5</v>
      </c>
      <c r="G998" s="22">
        <v>35.4</v>
      </c>
      <c r="H998" s="22">
        <v>17.514800000000001</v>
      </c>
      <c r="I998" s="24">
        <v>4.7343000000000002</v>
      </c>
      <c r="J998" s="22"/>
      <c r="K998" s="25">
        <f t="shared" si="312"/>
        <v>996.6800776229386</v>
      </c>
      <c r="L998" s="25">
        <f t="shared" si="313"/>
        <v>0.75708944584921889</v>
      </c>
      <c r="M998" s="25">
        <f t="shared" si="314"/>
        <v>-4.1757878500000003E-3</v>
      </c>
      <c r="N998" s="25">
        <f t="shared" si="315"/>
        <v>1023.2069805893326</v>
      </c>
      <c r="O998" s="121">
        <f t="shared" si="316"/>
        <v>1.0231800813749525</v>
      </c>
      <c r="P998" s="26">
        <f t="shared" si="319"/>
        <v>10.665017688673739</v>
      </c>
      <c r="Q998" s="120">
        <f t="shared" si="317"/>
        <v>10.664666472217535</v>
      </c>
      <c r="R998" s="4">
        <f t="shared" si="318"/>
        <v>20.083496759924788</v>
      </c>
      <c r="S998" s="27">
        <f t="shared" si="320"/>
        <v>20.758649999999999</v>
      </c>
      <c r="T998" s="28">
        <f t="shared" si="330"/>
        <v>13</v>
      </c>
      <c r="U998" s="29">
        <f t="shared" si="331"/>
        <v>6.8800000000000416E-2</v>
      </c>
      <c r="V998" s="29">
        <f t="shared" si="332"/>
        <v>1.4746543778801933</v>
      </c>
      <c r="W998" s="29">
        <f t="shared" si="333"/>
        <v>1.1343495214463026</v>
      </c>
      <c r="X998" s="30">
        <f t="shared" si="334"/>
        <v>0.14758420627070912</v>
      </c>
      <c r="Y998" s="30">
        <f t="shared" si="335"/>
        <v>1.4032340353531667</v>
      </c>
      <c r="Z998" s="30">
        <f t="shared" si="336"/>
        <v>1.0794107964255126</v>
      </c>
      <c r="AA998" s="31">
        <f t="shared" si="328"/>
        <v>0.55704082391496723</v>
      </c>
      <c r="AB998" s="32">
        <f t="shared" si="337"/>
        <v>-5.4938725020790002E-2</v>
      </c>
    </row>
    <row r="999" spans="1:28" s="15" customFormat="1" x14ac:dyDescent="0.2">
      <c r="A999" s="1">
        <v>268</v>
      </c>
      <c r="B999" s="21" t="s">
        <v>31</v>
      </c>
      <c r="C999" s="22" t="s">
        <v>34</v>
      </c>
      <c r="D999" s="22" t="s">
        <v>28</v>
      </c>
      <c r="E999" s="23">
        <v>43129</v>
      </c>
      <c r="F999" s="22">
        <v>26.5</v>
      </c>
      <c r="G999" s="22">
        <v>35.4</v>
      </c>
      <c r="H999" s="22">
        <v>17.514800000000001</v>
      </c>
      <c r="I999" s="24">
        <v>10.2256</v>
      </c>
      <c r="J999" s="22"/>
      <c r="K999" s="25">
        <f t="shared" si="312"/>
        <v>996.6800776229386</v>
      </c>
      <c r="L999" s="25">
        <f t="shared" si="313"/>
        <v>0.75708944584921889</v>
      </c>
      <c r="M999" s="25">
        <f t="shared" si="314"/>
        <v>-4.1757878500000003E-3</v>
      </c>
      <c r="N999" s="25">
        <f t="shared" si="315"/>
        <v>1023.2069805893326</v>
      </c>
      <c r="O999" s="121">
        <f t="shared" si="316"/>
        <v>1.0231800813749525</v>
      </c>
      <c r="P999" s="26">
        <f t="shared" si="319"/>
        <v>23.035338883742515</v>
      </c>
      <c r="Q999" s="120">
        <f t="shared" si="317"/>
        <v>23.034580292399642</v>
      </c>
      <c r="R999" s="4">
        <f t="shared" si="318"/>
        <v>20.083496759924788</v>
      </c>
      <c r="S999" s="27">
        <f t="shared" si="320"/>
        <v>50.960799999999999</v>
      </c>
      <c r="T999" s="28">
        <f t="shared" si="330"/>
        <v>13</v>
      </c>
      <c r="U999" s="29">
        <f t="shared" si="331"/>
        <v>0.12199999999999989</v>
      </c>
      <c r="V999" s="29">
        <f t="shared" si="332"/>
        <v>1.2074903994615769</v>
      </c>
      <c r="W999" s="29">
        <f t="shared" si="333"/>
        <v>0.92883876881659766</v>
      </c>
      <c r="X999" s="30">
        <f t="shared" si="334"/>
        <v>0.25880026348589524</v>
      </c>
      <c r="Y999" s="30">
        <f t="shared" si="335"/>
        <v>1.1362580934739914</v>
      </c>
      <c r="Z999" s="30">
        <f t="shared" si="336"/>
        <v>0.87404468728768592</v>
      </c>
      <c r="AA999" s="31">
        <f t="shared" si="328"/>
        <v>0.39585984783868888</v>
      </c>
      <c r="AB999" s="32">
        <f t="shared" si="337"/>
        <v>-5.4794081528911742E-2</v>
      </c>
    </row>
    <row r="1000" spans="1:28" s="15" customFormat="1" x14ac:dyDescent="0.2">
      <c r="A1000" s="1">
        <v>274</v>
      </c>
      <c r="B1000" s="21" t="s">
        <v>31</v>
      </c>
      <c r="C1000" s="22" t="s">
        <v>34</v>
      </c>
      <c r="D1000" s="22" t="s">
        <v>28</v>
      </c>
      <c r="E1000" s="23">
        <v>43129</v>
      </c>
      <c r="F1000" s="22">
        <v>26.5</v>
      </c>
      <c r="G1000" s="22">
        <v>35.4</v>
      </c>
      <c r="H1000" s="22">
        <v>17.514800000000001</v>
      </c>
      <c r="I1000" s="24">
        <v>2.2679</v>
      </c>
      <c r="J1000" s="22"/>
      <c r="K1000" s="25">
        <f t="shared" si="312"/>
        <v>996.6800776229386</v>
      </c>
      <c r="L1000" s="25">
        <f t="shared" si="313"/>
        <v>0.75708944584921889</v>
      </c>
      <c r="M1000" s="25">
        <f t="shared" si="314"/>
        <v>-4.1757878500000003E-3</v>
      </c>
      <c r="N1000" s="25">
        <f t="shared" si="315"/>
        <v>1023.2069805893326</v>
      </c>
      <c r="O1000" s="121">
        <f t="shared" si="316"/>
        <v>1.0231800813749525</v>
      </c>
      <c r="P1000" s="26">
        <f t="shared" ref="P1000:P1031" si="338">I1000*(1/     (1-   (0.001*N1000/1.84)))</f>
        <v>5.1089271098458422</v>
      </c>
      <c r="Q1000" s="120">
        <f t="shared" si="317"/>
        <v>5.1087588645295288</v>
      </c>
      <c r="R1000" s="4">
        <f t="shared" si="318"/>
        <v>20.083496759924788</v>
      </c>
      <c r="S1000" s="27">
        <f t="shared" si="320"/>
        <v>7.1934499999999995</v>
      </c>
      <c r="T1000" s="28">
        <f t="shared" si="330"/>
        <v>13</v>
      </c>
      <c r="U1000" s="29">
        <f t="shared" si="331"/>
        <v>2.5700000000000056E-2</v>
      </c>
      <c r="V1000" s="29">
        <f t="shared" si="332"/>
        <v>1.1461957006511487</v>
      </c>
      <c r="W1000" s="29">
        <f t="shared" si="333"/>
        <v>0.88168900050088372</v>
      </c>
      <c r="X1000" s="30">
        <f t="shared" si="334"/>
        <v>5.433717216626377E-2</v>
      </c>
      <c r="Y1000" s="30">
        <f t="shared" si="335"/>
        <v>1.0750065353710661</v>
      </c>
      <c r="Z1000" s="30">
        <f t="shared" si="336"/>
        <v>0.82692810413158946</v>
      </c>
      <c r="AA1000" s="31">
        <f t="shared" ref="AA1000:AA1031" si="339">1000*(X1000/T1000)/S880</f>
        <v>0.5927003976585673</v>
      </c>
      <c r="AB1000" s="32">
        <f t="shared" si="337"/>
        <v>-5.4760896369294265E-2</v>
      </c>
    </row>
    <row r="1001" spans="1:28" s="15" customFormat="1" x14ac:dyDescent="0.2">
      <c r="A1001" s="1">
        <v>106</v>
      </c>
      <c r="B1001" s="21" t="s">
        <v>32</v>
      </c>
      <c r="C1001" s="22" t="s">
        <v>34</v>
      </c>
      <c r="D1001" s="22" t="s">
        <v>28</v>
      </c>
      <c r="E1001" s="23">
        <v>43129</v>
      </c>
      <c r="F1001" s="22">
        <v>26.5</v>
      </c>
      <c r="G1001" s="22">
        <v>35.4</v>
      </c>
      <c r="H1001" s="22">
        <v>17.514800000000001</v>
      </c>
      <c r="I1001" s="24">
        <v>3.2025000000000001</v>
      </c>
      <c r="J1001" s="22"/>
      <c r="K1001" s="25">
        <f t="shared" si="312"/>
        <v>996.6800776229386</v>
      </c>
      <c r="L1001" s="25">
        <f t="shared" si="313"/>
        <v>0.75708944584921889</v>
      </c>
      <c r="M1001" s="25">
        <f t="shared" si="314"/>
        <v>-4.1757878500000003E-3</v>
      </c>
      <c r="N1001" s="25">
        <f t="shared" si="315"/>
        <v>1023.2069805893326</v>
      </c>
      <c r="O1001" s="121">
        <f t="shared" si="316"/>
        <v>1.0231800813749525</v>
      </c>
      <c r="P1001" s="26">
        <f t="shared" si="338"/>
        <v>7.2143123900001367</v>
      </c>
      <c r="Q1001" s="120">
        <f t="shared" si="317"/>
        <v>7.2140748109069248</v>
      </c>
      <c r="R1001" s="4">
        <f t="shared" si="318"/>
        <v>20.083496759924788</v>
      </c>
      <c r="S1001" s="27">
        <f t="shared" si="320"/>
        <v>12.333749999999998</v>
      </c>
      <c r="T1001" s="28">
        <f t="shared" si="330"/>
        <v>13</v>
      </c>
      <c r="U1001" s="29">
        <f t="shared" si="331"/>
        <v>3.2000000000000917E-3</v>
      </c>
      <c r="V1001" s="29">
        <f t="shared" si="332"/>
        <v>0.10002187978620609</v>
      </c>
      <c r="W1001" s="29">
        <f t="shared" si="333"/>
        <v>7.6939907527850834E-2</v>
      </c>
      <c r="X1001" s="30">
        <f t="shared" si="334"/>
        <v>2.1325721345242243E-3</v>
      </c>
      <c r="Y1001" s="30">
        <f t="shared" si="335"/>
        <v>2.9569037217313063E-2</v>
      </c>
      <c r="Z1001" s="30">
        <f t="shared" si="336"/>
        <v>2.2745413244086968E-2</v>
      </c>
      <c r="AA1001" s="31">
        <f t="shared" si="339"/>
        <v>1.3319422899852409E-2</v>
      </c>
      <c r="AB1001" s="32">
        <f t="shared" si="337"/>
        <v>-5.4194494283763869E-2</v>
      </c>
    </row>
    <row r="1002" spans="1:28" s="15" customFormat="1" x14ac:dyDescent="0.2">
      <c r="A1002" s="1">
        <v>206</v>
      </c>
      <c r="B1002" s="21" t="s">
        <v>32</v>
      </c>
      <c r="C1002" s="22" t="s">
        <v>34</v>
      </c>
      <c r="D1002" s="22" t="s">
        <v>28</v>
      </c>
      <c r="E1002" s="23">
        <v>43129</v>
      </c>
      <c r="F1002" s="22" t="s">
        <v>38</v>
      </c>
      <c r="G1002" s="22" t="s">
        <v>38</v>
      </c>
      <c r="H1002" s="22" t="s">
        <v>38</v>
      </c>
      <c r="I1002" s="24" t="s">
        <v>38</v>
      </c>
      <c r="J1002" s="22" t="s">
        <v>41</v>
      </c>
      <c r="K1002" s="81" t="s">
        <v>38</v>
      </c>
      <c r="L1002" s="81" t="s">
        <v>38</v>
      </c>
      <c r="M1002" s="81" t="s">
        <v>38</v>
      </c>
      <c r="N1002" s="81" t="s">
        <v>38</v>
      </c>
      <c r="O1002" s="121" t="e">
        <f t="shared" si="316"/>
        <v>#VALUE!</v>
      </c>
      <c r="P1002" s="30" t="s">
        <v>38</v>
      </c>
      <c r="Q1002" s="120" t="e">
        <f t="shared" si="317"/>
        <v>#VALUE!</v>
      </c>
      <c r="R1002" s="4" t="e">
        <f t="shared" si="318"/>
        <v>#VALUE!</v>
      </c>
      <c r="S1002" s="27" t="s">
        <v>38</v>
      </c>
      <c r="T1002" s="82" t="s">
        <v>38</v>
      </c>
      <c r="U1002" s="83" t="s">
        <v>38</v>
      </c>
      <c r="V1002" s="83" t="s">
        <v>38</v>
      </c>
      <c r="W1002" s="83" t="s">
        <v>38</v>
      </c>
      <c r="X1002" s="27" t="s">
        <v>38</v>
      </c>
      <c r="Y1002" s="27" t="s">
        <v>38</v>
      </c>
      <c r="Z1002" s="27" t="s">
        <v>38</v>
      </c>
      <c r="AA1002" s="79" t="s">
        <v>38</v>
      </c>
      <c r="AB1002" s="84" t="s">
        <v>38</v>
      </c>
    </row>
    <row r="1003" spans="1:28" s="15" customFormat="1" x14ac:dyDescent="0.2">
      <c r="A1003" s="1">
        <v>144</v>
      </c>
      <c r="B1003" s="21" t="s">
        <v>33</v>
      </c>
      <c r="C1003" s="22" t="s">
        <v>34</v>
      </c>
      <c r="D1003" s="22" t="s">
        <v>28</v>
      </c>
      <c r="E1003" s="23">
        <v>43129</v>
      </c>
      <c r="F1003" s="22">
        <v>23.6</v>
      </c>
      <c r="G1003" s="22">
        <v>35.6</v>
      </c>
      <c r="H1003" s="22">
        <v>17.508299999999998</v>
      </c>
      <c r="I1003" s="24">
        <v>4.9051</v>
      </c>
      <c r="J1003" s="22"/>
      <c r="K1003" s="25">
        <f t="shared" ref="K1003:K1022" si="340">1000*(1-(F1003+288.9414)/(508929.2*(F1003+68.12963))*(F1003-3.9863)^2)</f>
        <v>997.42451159707753</v>
      </c>
      <c r="L1003" s="25">
        <f t="shared" ref="L1003:L1022" si="341">0.824493 - 0.0040899*F1003 + 0.000076438*F1003^2 -0.00000082467*F1003^3 + 0.0000000053675*F1003^4</f>
        <v>0.76136961722476815</v>
      </c>
      <c r="M1003" s="25">
        <f t="shared" ref="M1003:M1022" si="342">-0.005724 + 0.00010227*F1003 - 0.0000016546*F1003^2</f>
        <v>-4.2319740159999994E-3</v>
      </c>
      <c r="N1003" s="25">
        <f t="shared" ref="N1003:N1022" si="343">K1003 + (L1003*G1003) + M1003*G1003^(3/2) + 0.00048314*G1003^2</f>
        <v>1024.2426686012425</v>
      </c>
      <c r="O1003" s="121">
        <f t="shared" si="316"/>
        <v>1.0242155286598393</v>
      </c>
      <c r="P1003" s="26">
        <f t="shared" ref="P1003:P1022" si="344">I1003*(1/     (1-   (0.001*N1003/1.84)))</f>
        <v>11.063809852035792</v>
      </c>
      <c r="Q1003" s="120">
        <f t="shared" si="317"/>
        <v>11.063441775464554</v>
      </c>
      <c r="R1003" s="4">
        <f t="shared" si="318"/>
        <v>20.079024161225274</v>
      </c>
      <c r="S1003" s="27">
        <f t="shared" ref="S1003:S1022" si="345">-5.28+5.5*I1003</f>
        <v>21.698049999999999</v>
      </c>
      <c r="T1003" s="28">
        <f t="shared" ref="T1003:T1022" si="346">E1003-E883</f>
        <v>13</v>
      </c>
      <c r="U1003" s="29">
        <f t="shared" ref="U1003:U1022" si="347">I1003-I883</f>
        <v>5.5799999999999628E-2</v>
      </c>
      <c r="V1003" s="29">
        <f t="shared" ref="V1003:V1022" si="348">(U1003/I883)*100</f>
        <v>1.1506815416657996</v>
      </c>
      <c r="W1003" s="29">
        <f t="shared" ref="W1003:W1022" si="349">(U1003/T1003)/I883*1000</f>
        <v>0.88513964743523055</v>
      </c>
      <c r="X1003" s="30">
        <f t="shared" ref="X1003:X1022" si="350">P1003-P883</f>
        <v>0.13011571618871365</v>
      </c>
      <c r="Y1003" s="30">
        <f t="shared" ref="Y1003:Y1022" si="351">(X1003/P883)*100</f>
        <v>1.1900434983096686</v>
      </c>
      <c r="Z1003" s="30">
        <f t="shared" ref="Z1003:Z1022" si="352">1000*(X1003/T1003)/P883</f>
        <v>0.91541807562282196</v>
      </c>
      <c r="AA1003" s="31">
        <f t="shared" ref="AA1003:AA1022" si="353">1000*(X1003/T1003)/S883</f>
        <v>0.46789916602359694</v>
      </c>
      <c r="AB1003" s="32">
        <f t="shared" ref="AB1003:AB1022" si="354">Z1003-W1003</f>
        <v>3.0278428187591411E-2</v>
      </c>
    </row>
    <row r="1004" spans="1:28" s="15" customFormat="1" x14ac:dyDescent="0.2">
      <c r="A1004" s="1">
        <v>178</v>
      </c>
      <c r="B1004" s="21" t="s">
        <v>26</v>
      </c>
      <c r="C1004" s="22" t="s">
        <v>36</v>
      </c>
      <c r="D1004" s="22" t="s">
        <v>28</v>
      </c>
      <c r="E1004" s="23">
        <v>43129</v>
      </c>
      <c r="F1004" s="22">
        <v>25.4</v>
      </c>
      <c r="G1004" s="22">
        <v>35.5</v>
      </c>
      <c r="H1004" s="22">
        <v>17.511299999999999</v>
      </c>
      <c r="I1004" s="24">
        <v>6.3289999999999997</v>
      </c>
      <c r="J1004" s="22"/>
      <c r="K1004" s="25">
        <f t="shared" si="340"/>
        <v>996.97184273987057</v>
      </c>
      <c r="L1004" s="25">
        <f t="shared" si="341"/>
        <v>0.75864448218802816</v>
      </c>
      <c r="M1004" s="25">
        <f t="shared" si="342"/>
        <v>-4.1938237359999998E-3</v>
      </c>
      <c r="N1004" s="25">
        <f t="shared" si="343"/>
        <v>1023.6255396414037</v>
      </c>
      <c r="O1004" s="121">
        <f t="shared" si="316"/>
        <v>1.023598551133891</v>
      </c>
      <c r="P1004" s="26">
        <f t="shared" si="344"/>
        <v>14.264728461599253</v>
      </c>
      <c r="Q1004" s="120">
        <f t="shared" si="317"/>
        <v>14.264256899805986</v>
      </c>
      <c r="R1004" s="4">
        <f t="shared" si="318"/>
        <v>20.080688156294745</v>
      </c>
      <c r="S1004" s="27">
        <f t="shared" si="345"/>
        <v>29.529499999999999</v>
      </c>
      <c r="T1004" s="28">
        <f t="shared" si="346"/>
        <v>13</v>
      </c>
      <c r="U1004" s="29">
        <f t="shared" si="347"/>
        <v>0.20279999999999987</v>
      </c>
      <c r="V1004" s="29">
        <f t="shared" si="348"/>
        <v>3.3103718455159781</v>
      </c>
      <c r="W1004" s="29">
        <f t="shared" si="349"/>
        <v>2.5464398811661373</v>
      </c>
      <c r="X1004" s="30">
        <f t="shared" si="350"/>
        <v>0.45266867959456825</v>
      </c>
      <c r="Y1004" s="30">
        <f t="shared" si="351"/>
        <v>3.2773437614593628</v>
      </c>
      <c r="Z1004" s="30">
        <f t="shared" si="352"/>
        <v>2.5210336626610488</v>
      </c>
      <c r="AA1004" s="31">
        <f t="shared" si="353"/>
        <v>1.2254714265495172</v>
      </c>
      <c r="AB1004" s="32">
        <f t="shared" si="354"/>
        <v>-2.5406218505088507E-2</v>
      </c>
    </row>
    <row r="1005" spans="1:28" s="15" customFormat="1" x14ac:dyDescent="0.2">
      <c r="A1005" s="1">
        <v>184</v>
      </c>
      <c r="B1005" s="21" t="s">
        <v>26</v>
      </c>
      <c r="C1005" s="22" t="s">
        <v>36</v>
      </c>
      <c r="D1005" s="22" t="s">
        <v>28</v>
      </c>
      <c r="E1005" s="23">
        <v>43129</v>
      </c>
      <c r="F1005" s="22">
        <v>25.4</v>
      </c>
      <c r="G1005" s="22">
        <v>35.5</v>
      </c>
      <c r="H1005" s="22">
        <v>17.511299999999999</v>
      </c>
      <c r="I1005" s="24">
        <v>3.1402999999999999</v>
      </c>
      <c r="J1005" s="22"/>
      <c r="K1005" s="25">
        <f t="shared" si="340"/>
        <v>996.97184273987057</v>
      </c>
      <c r="L1005" s="25">
        <f t="shared" si="341"/>
        <v>0.75864448218802816</v>
      </c>
      <c r="M1005" s="25">
        <f t="shared" si="342"/>
        <v>-4.1938237359999998E-3</v>
      </c>
      <c r="N1005" s="25">
        <f t="shared" si="343"/>
        <v>1023.6255396414037</v>
      </c>
      <c r="O1005" s="121">
        <f t="shared" si="316"/>
        <v>1.023598551133891</v>
      </c>
      <c r="P1005" s="26">
        <f t="shared" si="344"/>
        <v>7.0778206332691003</v>
      </c>
      <c r="Q1005" s="120">
        <f t="shared" si="317"/>
        <v>7.0775866554685951</v>
      </c>
      <c r="R1005" s="4">
        <f t="shared" si="318"/>
        <v>20.080688156294745</v>
      </c>
      <c r="S1005" s="27">
        <f t="shared" si="345"/>
        <v>11.99165</v>
      </c>
      <c r="T1005" s="28">
        <f t="shared" si="346"/>
        <v>13</v>
      </c>
      <c r="U1005" s="29">
        <f t="shared" si="347"/>
        <v>5.259999999999998E-2</v>
      </c>
      <c r="V1005" s="29">
        <f t="shared" si="348"/>
        <v>1.7035333743563166</v>
      </c>
      <c r="W1005" s="29">
        <f t="shared" si="349"/>
        <v>1.3104102879663972</v>
      </c>
      <c r="X1005" s="30">
        <f t="shared" si="350"/>
        <v>0.1163278663179943</v>
      </c>
      <c r="Y1005" s="30">
        <f t="shared" si="351"/>
        <v>1.6710189927977459</v>
      </c>
      <c r="Z1005" s="30">
        <f t="shared" si="352"/>
        <v>1.2853992252290354</v>
      </c>
      <c r="AA1005" s="31">
        <f t="shared" si="353"/>
        <v>0.76465815917969349</v>
      </c>
      <c r="AB1005" s="32">
        <f t="shared" si="354"/>
        <v>-2.5011062737361867E-2</v>
      </c>
    </row>
    <row r="1006" spans="1:28" s="15" customFormat="1" x14ac:dyDescent="0.2">
      <c r="A1006" s="1">
        <v>276</v>
      </c>
      <c r="B1006" s="21" t="s">
        <v>26</v>
      </c>
      <c r="C1006" s="22" t="s">
        <v>36</v>
      </c>
      <c r="D1006" s="22" t="s">
        <v>28</v>
      </c>
      <c r="E1006" s="23">
        <v>43129</v>
      </c>
      <c r="F1006" s="22">
        <v>25.4</v>
      </c>
      <c r="G1006" s="22">
        <v>35.5</v>
      </c>
      <c r="H1006" s="22">
        <v>17.511299999999999</v>
      </c>
      <c r="I1006" s="24">
        <v>5.0079000000000002</v>
      </c>
      <c r="J1006" s="22"/>
      <c r="K1006" s="25">
        <f t="shared" si="340"/>
        <v>996.97184273987057</v>
      </c>
      <c r="L1006" s="25">
        <f t="shared" si="341"/>
        <v>0.75864448218802816</v>
      </c>
      <c r="M1006" s="25">
        <f t="shared" si="342"/>
        <v>-4.1938237359999998E-3</v>
      </c>
      <c r="N1006" s="25">
        <f t="shared" si="343"/>
        <v>1023.6255396414037</v>
      </c>
      <c r="O1006" s="121">
        <f t="shared" si="316"/>
        <v>1.023598551133891</v>
      </c>
      <c r="P1006" s="26">
        <f t="shared" si="344"/>
        <v>11.287143887319152</v>
      </c>
      <c r="Q1006" s="120">
        <f t="shared" si="317"/>
        <v>11.286770758182715</v>
      </c>
      <c r="R1006" s="4">
        <f t="shared" si="318"/>
        <v>20.080688156294745</v>
      </c>
      <c r="S1006" s="27">
        <f t="shared" si="345"/>
        <v>22.263449999999999</v>
      </c>
      <c r="T1006" s="28">
        <f t="shared" si="346"/>
        <v>13</v>
      </c>
      <c r="U1006" s="29">
        <f t="shared" si="347"/>
        <v>0.12849999999999984</v>
      </c>
      <c r="V1006" s="29">
        <f t="shared" si="348"/>
        <v>2.6335205148173921</v>
      </c>
      <c r="W1006" s="29">
        <f t="shared" si="349"/>
        <v>2.0257850113979936</v>
      </c>
      <c r="X1006" s="30">
        <f t="shared" si="350"/>
        <v>0.2861049887664322</v>
      </c>
      <c r="Y1006" s="30">
        <f t="shared" si="351"/>
        <v>2.6007088185468716</v>
      </c>
      <c r="Z1006" s="30">
        <f t="shared" si="352"/>
        <v>2.0005452450360548</v>
      </c>
      <c r="AA1006" s="31">
        <f t="shared" si="353"/>
        <v>1.0209390147358512</v>
      </c>
      <c r="AB1006" s="32">
        <f t="shared" si="354"/>
        <v>-2.5239766361938809E-2</v>
      </c>
    </row>
    <row r="1007" spans="1:28" s="15" customFormat="1" x14ac:dyDescent="0.2">
      <c r="A1007" s="1">
        <v>283</v>
      </c>
      <c r="B1007" s="21" t="s">
        <v>26</v>
      </c>
      <c r="C1007" s="22" t="s">
        <v>36</v>
      </c>
      <c r="D1007" s="22" t="s">
        <v>28</v>
      </c>
      <c r="E1007" s="23">
        <v>43129</v>
      </c>
      <c r="F1007" s="22">
        <v>25.4</v>
      </c>
      <c r="G1007" s="22">
        <v>35.5</v>
      </c>
      <c r="H1007" s="22">
        <v>17.511299999999999</v>
      </c>
      <c r="I1007" s="24">
        <v>5.6947000000000001</v>
      </c>
      <c r="J1007" s="22"/>
      <c r="K1007" s="25">
        <f t="shared" si="340"/>
        <v>996.97184273987057</v>
      </c>
      <c r="L1007" s="25">
        <f t="shared" si="341"/>
        <v>0.75864448218802816</v>
      </c>
      <c r="M1007" s="25">
        <f t="shared" si="342"/>
        <v>-4.1938237359999998E-3</v>
      </c>
      <c r="N1007" s="25">
        <f t="shared" si="343"/>
        <v>1023.6255396414037</v>
      </c>
      <c r="O1007" s="121">
        <f t="shared" si="316"/>
        <v>1.023598551133891</v>
      </c>
      <c r="P1007" s="26">
        <f t="shared" si="344"/>
        <v>12.835100200706158</v>
      </c>
      <c r="Q1007" s="120">
        <f t="shared" si="317"/>
        <v>12.834675899403564</v>
      </c>
      <c r="R1007" s="4">
        <f t="shared" si="318"/>
        <v>20.080688156294745</v>
      </c>
      <c r="S1007" s="27">
        <f t="shared" si="345"/>
        <v>26.040849999999999</v>
      </c>
      <c r="T1007" s="28">
        <f t="shared" si="346"/>
        <v>13</v>
      </c>
      <c r="U1007" s="29">
        <f t="shared" si="347"/>
        <v>0.16990000000000016</v>
      </c>
      <c r="V1007" s="29">
        <f t="shared" si="348"/>
        <v>3.0752244425137589</v>
      </c>
      <c r="W1007" s="29">
        <f t="shared" si="349"/>
        <v>2.3655572634721223</v>
      </c>
      <c r="X1007" s="30">
        <f t="shared" si="350"/>
        <v>0.3789499144570172</v>
      </c>
      <c r="Y1007" s="30">
        <f t="shared" si="351"/>
        <v>3.0422715345314648</v>
      </c>
      <c r="Z1007" s="30">
        <f t="shared" si="352"/>
        <v>2.3402088727165116</v>
      </c>
      <c r="AA1007" s="31">
        <f t="shared" si="353"/>
        <v>1.1610582727818626</v>
      </c>
      <c r="AB1007" s="32">
        <f t="shared" si="354"/>
        <v>-2.5348390755610684E-2</v>
      </c>
    </row>
    <row r="1008" spans="1:28" s="15" customFormat="1" x14ac:dyDescent="0.2">
      <c r="A1008" s="1">
        <v>289</v>
      </c>
      <c r="B1008" s="21" t="s">
        <v>26</v>
      </c>
      <c r="C1008" s="22" t="s">
        <v>36</v>
      </c>
      <c r="D1008" s="22" t="s">
        <v>28</v>
      </c>
      <c r="E1008" s="23">
        <v>43129</v>
      </c>
      <c r="F1008" s="22">
        <v>25.4</v>
      </c>
      <c r="G1008" s="22">
        <v>35.5</v>
      </c>
      <c r="H1008" s="22">
        <v>17.511299999999999</v>
      </c>
      <c r="I1008" s="24">
        <v>5.4661</v>
      </c>
      <c r="J1008" s="22"/>
      <c r="K1008" s="25">
        <f t="shared" si="340"/>
        <v>996.97184273987057</v>
      </c>
      <c r="L1008" s="25">
        <f t="shared" si="341"/>
        <v>0.75864448218802816</v>
      </c>
      <c r="M1008" s="25">
        <f t="shared" si="342"/>
        <v>-4.1938237359999998E-3</v>
      </c>
      <c r="N1008" s="25">
        <f t="shared" si="343"/>
        <v>1023.6255396414037</v>
      </c>
      <c r="O1008" s="121">
        <f t="shared" si="316"/>
        <v>1.023598551133891</v>
      </c>
      <c r="P1008" s="26">
        <f t="shared" si="344"/>
        <v>12.319866052132673</v>
      </c>
      <c r="Q1008" s="120">
        <f t="shared" si="317"/>
        <v>12.319458783382762</v>
      </c>
      <c r="R1008" s="4">
        <f t="shared" si="318"/>
        <v>20.080688156294745</v>
      </c>
      <c r="S1008" s="27">
        <f t="shared" si="345"/>
        <v>24.783549999999998</v>
      </c>
      <c r="T1008" s="28">
        <f t="shared" si="346"/>
        <v>13</v>
      </c>
      <c r="U1008" s="29">
        <f t="shared" si="347"/>
        <v>0.14620000000000033</v>
      </c>
      <c r="V1008" s="29">
        <f t="shared" si="348"/>
        <v>2.7481719581195199</v>
      </c>
      <c r="W1008" s="29">
        <f t="shared" si="349"/>
        <v>2.1139784293227075</v>
      </c>
      <c r="X1008" s="30">
        <f t="shared" si="350"/>
        <v>0.3256809399445757</v>
      </c>
      <c r="Y1008" s="30">
        <f t="shared" si="351"/>
        <v>2.7153236080509497</v>
      </c>
      <c r="Z1008" s="30">
        <f t="shared" si="352"/>
        <v>2.0887104677315</v>
      </c>
      <c r="AA1008" s="31">
        <f t="shared" si="353"/>
        <v>1.0447437283063872</v>
      </c>
      <c r="AB1008" s="32">
        <f t="shared" si="354"/>
        <v>-2.5267961591207477E-2</v>
      </c>
    </row>
    <row r="1009" spans="1:28" s="15" customFormat="1" x14ac:dyDescent="0.2">
      <c r="A1009" s="1">
        <v>118</v>
      </c>
      <c r="B1009" s="21" t="s">
        <v>29</v>
      </c>
      <c r="C1009" s="22" t="s">
        <v>36</v>
      </c>
      <c r="D1009" s="22" t="s">
        <v>28</v>
      </c>
      <c r="E1009" s="23">
        <v>43129</v>
      </c>
      <c r="F1009" s="22">
        <v>25.4</v>
      </c>
      <c r="G1009" s="22">
        <v>35.5</v>
      </c>
      <c r="H1009" s="22">
        <v>17.511299999999999</v>
      </c>
      <c r="I1009" s="24">
        <v>5.7526000000000002</v>
      </c>
      <c r="J1009" s="22"/>
      <c r="K1009" s="25">
        <f t="shared" si="340"/>
        <v>996.97184273987057</v>
      </c>
      <c r="L1009" s="25">
        <f t="shared" si="341"/>
        <v>0.75864448218802816</v>
      </c>
      <c r="M1009" s="25">
        <f t="shared" si="342"/>
        <v>-4.1938237359999998E-3</v>
      </c>
      <c r="N1009" s="25">
        <f t="shared" si="343"/>
        <v>1023.6255396414037</v>
      </c>
      <c r="O1009" s="121">
        <f t="shared" si="316"/>
        <v>1.023598551133891</v>
      </c>
      <c r="P1009" s="26">
        <f t="shared" si="344"/>
        <v>12.965599138599442</v>
      </c>
      <c r="Q1009" s="120">
        <f t="shared" si="317"/>
        <v>12.965170523277598</v>
      </c>
      <c r="R1009" s="4">
        <f t="shared" si="318"/>
        <v>20.080688156294745</v>
      </c>
      <c r="S1009" s="27">
        <f t="shared" si="345"/>
        <v>26.359300000000001</v>
      </c>
      <c r="T1009" s="28">
        <f t="shared" si="346"/>
        <v>13</v>
      </c>
      <c r="U1009" s="29">
        <f t="shared" si="347"/>
        <v>0.1518000000000006</v>
      </c>
      <c r="V1009" s="29">
        <f t="shared" si="348"/>
        <v>2.7103270961291352</v>
      </c>
      <c r="W1009" s="29">
        <f t="shared" si="349"/>
        <v>2.0848669970224116</v>
      </c>
      <c r="X1009" s="30">
        <f t="shared" si="350"/>
        <v>0.33810012990696769</v>
      </c>
      <c r="Y1009" s="30">
        <f t="shared" si="351"/>
        <v>2.6774908449743493</v>
      </c>
      <c r="Z1009" s="30">
        <f t="shared" si="352"/>
        <v>2.0596083422879605</v>
      </c>
      <c r="AA1009" s="31">
        <f t="shared" si="353"/>
        <v>1.0189349132804681</v>
      </c>
      <c r="AB1009" s="32">
        <f t="shared" si="354"/>
        <v>-2.5258654734451103E-2</v>
      </c>
    </row>
    <row r="1010" spans="1:28" s="15" customFormat="1" x14ac:dyDescent="0.2">
      <c r="A1010" s="1">
        <v>124</v>
      </c>
      <c r="B1010" s="21" t="s">
        <v>29</v>
      </c>
      <c r="C1010" s="22" t="s">
        <v>36</v>
      </c>
      <c r="D1010" s="22" t="s">
        <v>28</v>
      </c>
      <c r="E1010" s="23">
        <v>43129</v>
      </c>
      <c r="F1010" s="22">
        <v>25.4</v>
      </c>
      <c r="G1010" s="22">
        <v>35.5</v>
      </c>
      <c r="H1010" s="22">
        <v>17.511299999999999</v>
      </c>
      <c r="I1010" s="24">
        <v>4.4398</v>
      </c>
      <c r="J1010" s="22"/>
      <c r="K1010" s="25">
        <f t="shared" si="340"/>
        <v>996.97184273987057</v>
      </c>
      <c r="L1010" s="25">
        <f t="shared" si="341"/>
        <v>0.75864448218802816</v>
      </c>
      <c r="M1010" s="25">
        <f t="shared" si="342"/>
        <v>-4.1938237359999998E-3</v>
      </c>
      <c r="N1010" s="25">
        <f t="shared" si="343"/>
        <v>1023.6255396414037</v>
      </c>
      <c r="O1010" s="121">
        <f t="shared" si="316"/>
        <v>1.023598551133891</v>
      </c>
      <c r="P1010" s="26">
        <f t="shared" si="344"/>
        <v>10.006721665951709</v>
      </c>
      <c r="Q1010" s="120">
        <f t="shared" si="317"/>
        <v>10.006390864869429</v>
      </c>
      <c r="R1010" s="4">
        <f t="shared" si="318"/>
        <v>20.080688156294745</v>
      </c>
      <c r="S1010" s="27">
        <f t="shared" si="345"/>
        <v>19.1389</v>
      </c>
      <c r="T1010" s="28">
        <f t="shared" si="346"/>
        <v>13</v>
      </c>
      <c r="U1010" s="29">
        <f t="shared" si="347"/>
        <v>0.10970000000000013</v>
      </c>
      <c r="V1010" s="29">
        <f t="shared" si="348"/>
        <v>2.5334287891734633</v>
      </c>
      <c r="W1010" s="29">
        <f t="shared" si="349"/>
        <v>1.9487913762872797</v>
      </c>
      <c r="X1010" s="30">
        <f t="shared" si="350"/>
        <v>0.24412820474272401</v>
      </c>
      <c r="Y1010" s="30">
        <f t="shared" si="351"/>
        <v>2.5006490919933433</v>
      </c>
      <c r="Z1010" s="30">
        <f t="shared" si="352"/>
        <v>1.9235762246102641</v>
      </c>
      <c r="AA1010" s="31">
        <f t="shared" si="353"/>
        <v>1.0131392201751355</v>
      </c>
      <c r="AB1010" s="32">
        <f t="shared" si="354"/>
        <v>-2.5215151677015601E-2</v>
      </c>
    </row>
    <row r="1011" spans="1:28" s="15" customFormat="1" x14ac:dyDescent="0.2">
      <c r="A1011" s="1">
        <v>216</v>
      </c>
      <c r="B1011" s="21" t="s">
        <v>29</v>
      </c>
      <c r="C1011" s="22" t="s">
        <v>36</v>
      </c>
      <c r="D1011" s="22" t="s">
        <v>28</v>
      </c>
      <c r="E1011" s="23">
        <v>43129</v>
      </c>
      <c r="F1011" s="22">
        <v>25.4</v>
      </c>
      <c r="G1011" s="22">
        <v>35.5</v>
      </c>
      <c r="H1011" s="22">
        <v>17.511299999999999</v>
      </c>
      <c r="I1011" s="24">
        <v>4.8720999999999997</v>
      </c>
      <c r="J1011" s="22"/>
      <c r="K1011" s="25">
        <f t="shared" si="340"/>
        <v>996.97184273987057</v>
      </c>
      <c r="L1011" s="25">
        <f t="shared" si="341"/>
        <v>0.75864448218802816</v>
      </c>
      <c r="M1011" s="25">
        <f t="shared" si="342"/>
        <v>-4.1938237359999998E-3</v>
      </c>
      <c r="N1011" s="25">
        <f t="shared" si="343"/>
        <v>1023.6255396414037</v>
      </c>
      <c r="O1011" s="121">
        <f t="shared" si="316"/>
        <v>1.023598551133891</v>
      </c>
      <c r="P1011" s="26">
        <f t="shared" si="344"/>
        <v>10.981068658201567</v>
      </c>
      <c r="Q1011" s="120">
        <f t="shared" si="317"/>
        <v>10.980705647265721</v>
      </c>
      <c r="R1011" s="4">
        <f t="shared" si="318"/>
        <v>20.080688156294745</v>
      </c>
      <c r="S1011" s="27">
        <f t="shared" si="345"/>
        <v>21.516549999999995</v>
      </c>
      <c r="T1011" s="28">
        <f t="shared" si="346"/>
        <v>13</v>
      </c>
      <c r="U1011" s="29">
        <f t="shared" si="347"/>
        <v>0.11789999999999967</v>
      </c>
      <c r="V1011" s="29">
        <f t="shared" si="348"/>
        <v>2.4799124984224408</v>
      </c>
      <c r="W1011" s="29">
        <f t="shared" si="349"/>
        <v>1.9076249987864928</v>
      </c>
      <c r="X1011" s="30">
        <f t="shared" si="350"/>
        <v>0.2623042339897097</v>
      </c>
      <c r="Y1011" s="30">
        <f t="shared" si="351"/>
        <v>2.4471499102751926</v>
      </c>
      <c r="Z1011" s="30">
        <f t="shared" si="352"/>
        <v>1.8824230079039941</v>
      </c>
      <c r="AA1011" s="31">
        <f t="shared" si="353"/>
        <v>0.96689438753116996</v>
      </c>
      <c r="AB1011" s="32">
        <f t="shared" si="354"/>
        <v>-2.5201990882498748E-2</v>
      </c>
    </row>
    <row r="1012" spans="1:28" s="15" customFormat="1" x14ac:dyDescent="0.2">
      <c r="A1012" s="1">
        <v>222</v>
      </c>
      <c r="B1012" s="21" t="s">
        <v>29</v>
      </c>
      <c r="C1012" s="22" t="s">
        <v>36</v>
      </c>
      <c r="D1012" s="22" t="s">
        <v>28</v>
      </c>
      <c r="E1012" s="23">
        <v>43129</v>
      </c>
      <c r="F1012" s="22">
        <v>25.4</v>
      </c>
      <c r="G1012" s="22">
        <v>35.5</v>
      </c>
      <c r="H1012" s="22">
        <v>17.511299999999999</v>
      </c>
      <c r="I1012" s="24">
        <v>2.3664000000000001</v>
      </c>
      <c r="J1012" s="22"/>
      <c r="K1012" s="25">
        <f t="shared" si="340"/>
        <v>996.97184273987057</v>
      </c>
      <c r="L1012" s="25">
        <f t="shared" si="341"/>
        <v>0.75864448218802816</v>
      </c>
      <c r="M1012" s="25">
        <f t="shared" si="342"/>
        <v>-4.1938237359999998E-3</v>
      </c>
      <c r="N1012" s="25">
        <f t="shared" si="343"/>
        <v>1023.6255396414037</v>
      </c>
      <c r="O1012" s="121">
        <f t="shared" si="316"/>
        <v>1.023598551133891</v>
      </c>
      <c r="P1012" s="26">
        <f t="shared" si="344"/>
        <v>5.3335524461255295</v>
      </c>
      <c r="Q1012" s="120">
        <f t="shared" si="317"/>
        <v>5.3333761301470828</v>
      </c>
      <c r="R1012" s="4">
        <f t="shared" si="318"/>
        <v>20.080688156294745</v>
      </c>
      <c r="S1012" s="27">
        <f t="shared" si="345"/>
        <v>7.7351999999999999</v>
      </c>
      <c r="T1012" s="28">
        <f t="shared" si="346"/>
        <v>13</v>
      </c>
      <c r="U1012" s="29">
        <f t="shared" si="347"/>
        <v>5.600000000000005E-2</v>
      </c>
      <c r="V1012" s="29">
        <f t="shared" si="348"/>
        <v>2.4238227146814428</v>
      </c>
      <c r="W1012" s="29">
        <f t="shared" si="349"/>
        <v>1.8644790112934175</v>
      </c>
      <c r="X1012" s="30">
        <f t="shared" si="350"/>
        <v>0.1245512838481595</v>
      </c>
      <c r="Y1012" s="30">
        <f t="shared" si="351"/>
        <v>2.3910780583067828</v>
      </c>
      <c r="Z1012" s="30">
        <f t="shared" si="352"/>
        <v>1.8392908140821409</v>
      </c>
      <c r="AA1012" s="31">
        <f t="shared" si="353"/>
        <v>1.2899703775743163</v>
      </c>
      <c r="AB1012" s="32">
        <f t="shared" si="354"/>
        <v>-2.5188197211276631E-2</v>
      </c>
    </row>
    <row r="1013" spans="1:28" s="15" customFormat="1" x14ac:dyDescent="0.2">
      <c r="A1013" s="1">
        <v>228</v>
      </c>
      <c r="B1013" s="21" t="s">
        <v>29</v>
      </c>
      <c r="C1013" s="22" t="s">
        <v>36</v>
      </c>
      <c r="D1013" s="22" t="s">
        <v>28</v>
      </c>
      <c r="E1013" s="23">
        <v>43129</v>
      </c>
      <c r="F1013" s="22">
        <v>25.4</v>
      </c>
      <c r="G1013" s="22">
        <v>35.5</v>
      </c>
      <c r="H1013" s="22">
        <v>17.511299999999999</v>
      </c>
      <c r="I1013" s="24">
        <v>3.5390000000000001</v>
      </c>
      <c r="J1013" s="22"/>
      <c r="K1013" s="25">
        <f t="shared" si="340"/>
        <v>996.97184273987057</v>
      </c>
      <c r="L1013" s="25">
        <f t="shared" si="341"/>
        <v>0.75864448218802816</v>
      </c>
      <c r="M1013" s="25">
        <f t="shared" si="342"/>
        <v>-4.1938237359999998E-3</v>
      </c>
      <c r="N1013" s="25">
        <f t="shared" si="343"/>
        <v>1023.6255396414037</v>
      </c>
      <c r="O1013" s="121">
        <f t="shared" si="316"/>
        <v>1.023598551133891</v>
      </c>
      <c r="P1013" s="26">
        <f t="shared" si="344"/>
        <v>7.9764376719228567</v>
      </c>
      <c r="Q1013" s="120">
        <f t="shared" si="317"/>
        <v>7.9761739877410944</v>
      </c>
      <c r="R1013" s="4">
        <f t="shared" si="318"/>
        <v>20.080688156294745</v>
      </c>
      <c r="S1013" s="27">
        <f t="shared" si="345"/>
        <v>14.1845</v>
      </c>
      <c r="T1013" s="28">
        <f t="shared" si="346"/>
        <v>13</v>
      </c>
      <c r="U1013" s="29">
        <f t="shared" si="347"/>
        <v>8.3200000000000163E-2</v>
      </c>
      <c r="V1013" s="29">
        <f t="shared" si="348"/>
        <v>2.4075467330285365</v>
      </c>
      <c r="W1013" s="29">
        <f t="shared" si="349"/>
        <v>1.8519590254065663</v>
      </c>
      <c r="X1013" s="30">
        <f t="shared" si="350"/>
        <v>0.18503089534817896</v>
      </c>
      <c r="Y1013" s="30">
        <f t="shared" si="351"/>
        <v>2.3748072800471056</v>
      </c>
      <c r="Z1013" s="30">
        <f t="shared" si="352"/>
        <v>1.8267748308054657</v>
      </c>
      <c r="AA1013" s="31">
        <f t="shared" si="353"/>
        <v>1.0368798341951762</v>
      </c>
      <c r="AB1013" s="32">
        <f t="shared" si="354"/>
        <v>-2.5184194601100662E-2</v>
      </c>
    </row>
    <row r="1014" spans="1:28" s="15" customFormat="1" x14ac:dyDescent="0.2">
      <c r="A1014" s="1">
        <v>151</v>
      </c>
      <c r="B1014" s="21" t="s">
        <v>30</v>
      </c>
      <c r="C1014" s="22" t="s">
        <v>36</v>
      </c>
      <c r="D1014" s="22" t="s">
        <v>28</v>
      </c>
      <c r="E1014" s="23">
        <v>43129</v>
      </c>
      <c r="F1014" s="22">
        <v>25.4</v>
      </c>
      <c r="G1014" s="22">
        <v>35.5</v>
      </c>
      <c r="H1014" s="22">
        <v>17.511299999999999</v>
      </c>
      <c r="I1014" s="24">
        <v>1.7875000000000001</v>
      </c>
      <c r="J1014" s="22"/>
      <c r="K1014" s="25">
        <f t="shared" si="340"/>
        <v>996.97184273987057</v>
      </c>
      <c r="L1014" s="25">
        <f t="shared" si="341"/>
        <v>0.75864448218802816</v>
      </c>
      <c r="M1014" s="25">
        <f t="shared" si="342"/>
        <v>-4.1938237359999998E-3</v>
      </c>
      <c r="N1014" s="25">
        <f t="shared" si="343"/>
        <v>1023.6255396414037</v>
      </c>
      <c r="O1014" s="121">
        <f t="shared" si="316"/>
        <v>1.023598551133891</v>
      </c>
      <c r="P1014" s="26">
        <f t="shared" si="344"/>
        <v>4.0287884539593408</v>
      </c>
      <c r="Q1014" s="120">
        <f t="shared" si="317"/>
        <v>4.0286552707225791</v>
      </c>
      <c r="R1014" s="4">
        <f t="shared" si="318"/>
        <v>20.080688156294745</v>
      </c>
      <c r="S1014" s="27">
        <f t="shared" si="345"/>
        <v>4.5512500000000005</v>
      </c>
      <c r="T1014" s="28">
        <f t="shared" si="346"/>
        <v>13</v>
      </c>
      <c r="U1014" s="29">
        <f t="shared" si="347"/>
        <v>-2.9999999999998916E-3</v>
      </c>
      <c r="V1014" s="29">
        <f t="shared" si="348"/>
        <v>-0.1675509634180336</v>
      </c>
      <c r="W1014" s="29">
        <f t="shared" si="349"/>
        <v>-0.12888535647541047</v>
      </c>
      <c r="X1014" s="30">
        <f t="shared" si="350"/>
        <v>-8.0521714984289616E-3</v>
      </c>
      <c r="Y1014" s="30">
        <f t="shared" si="351"/>
        <v>-0.19946716369353473</v>
      </c>
      <c r="Z1014" s="30">
        <f t="shared" si="352"/>
        <v>-0.1534362797642575</v>
      </c>
      <c r="AA1014" s="31">
        <f t="shared" si="353"/>
        <v>-0.13560238795281235</v>
      </c>
      <c r="AB1014" s="32">
        <f t="shared" si="354"/>
        <v>-2.4550923288847032E-2</v>
      </c>
    </row>
    <row r="1015" spans="1:28" s="15" customFormat="1" x14ac:dyDescent="0.2">
      <c r="A1015" s="1">
        <v>159</v>
      </c>
      <c r="B1015" s="21" t="s">
        <v>30</v>
      </c>
      <c r="C1015" s="22" t="s">
        <v>36</v>
      </c>
      <c r="D1015" s="22" t="s">
        <v>28</v>
      </c>
      <c r="E1015" s="23">
        <v>43129</v>
      </c>
      <c r="F1015" s="22">
        <v>25.4</v>
      </c>
      <c r="G1015" s="22">
        <v>35.5</v>
      </c>
      <c r="H1015" s="22">
        <v>17.511299999999999</v>
      </c>
      <c r="I1015" s="24">
        <v>4.7836999999999996</v>
      </c>
      <c r="J1015" s="22"/>
      <c r="K1015" s="25">
        <f t="shared" si="340"/>
        <v>996.97184273987057</v>
      </c>
      <c r="L1015" s="25">
        <f t="shared" si="341"/>
        <v>0.75864448218802816</v>
      </c>
      <c r="M1015" s="25">
        <f t="shared" si="342"/>
        <v>-4.1938237359999998E-3</v>
      </c>
      <c r="N1015" s="25">
        <f t="shared" si="343"/>
        <v>1023.6255396414037</v>
      </c>
      <c r="O1015" s="121">
        <f t="shared" si="316"/>
        <v>1.023598551133891</v>
      </c>
      <c r="P1015" s="26">
        <f t="shared" si="344"/>
        <v>10.781826756478488</v>
      </c>
      <c r="Q1015" s="120">
        <f t="shared" si="317"/>
        <v>10.781470332059076</v>
      </c>
      <c r="R1015" s="4">
        <f t="shared" si="318"/>
        <v>20.080688156294745</v>
      </c>
      <c r="S1015" s="27">
        <f t="shared" si="345"/>
        <v>21.030349999999999</v>
      </c>
      <c r="T1015" s="28">
        <f t="shared" si="346"/>
        <v>13</v>
      </c>
      <c r="U1015" s="29">
        <f t="shared" si="347"/>
        <v>3.8899999999999935E-2</v>
      </c>
      <c r="V1015" s="29">
        <f t="shared" si="348"/>
        <v>0.81984488281908485</v>
      </c>
      <c r="W1015" s="29">
        <f t="shared" si="349"/>
        <v>0.63064990986083447</v>
      </c>
      <c r="X1015" s="30">
        <f t="shared" si="350"/>
        <v>8.4255463726728763E-2</v>
      </c>
      <c r="Y1015" s="30">
        <f t="shared" si="351"/>
        <v>0.78761301440278175</v>
      </c>
      <c r="Z1015" s="30">
        <f t="shared" si="352"/>
        <v>0.60585616492521677</v>
      </c>
      <c r="AA1015" s="31">
        <f t="shared" si="353"/>
        <v>0.31135016224902839</v>
      </c>
      <c r="AB1015" s="32">
        <f t="shared" si="354"/>
        <v>-2.4793744935617701E-2</v>
      </c>
    </row>
    <row r="1016" spans="1:28" s="15" customFormat="1" x14ac:dyDescent="0.2">
      <c r="A1016" s="1">
        <v>250</v>
      </c>
      <c r="B1016" s="21" t="s">
        <v>30</v>
      </c>
      <c r="C1016" s="22" t="s">
        <v>36</v>
      </c>
      <c r="D1016" s="22" t="s">
        <v>28</v>
      </c>
      <c r="E1016" s="23">
        <v>43129</v>
      </c>
      <c r="F1016" s="22">
        <v>25.4</v>
      </c>
      <c r="G1016" s="22">
        <v>35.5</v>
      </c>
      <c r="H1016" s="22">
        <v>17.511299999999999</v>
      </c>
      <c r="I1016" s="24">
        <v>4.9958999999999998</v>
      </c>
      <c r="J1016" s="22"/>
      <c r="K1016" s="25">
        <f t="shared" si="340"/>
        <v>996.97184273987057</v>
      </c>
      <c r="L1016" s="25">
        <f t="shared" si="341"/>
        <v>0.75864448218802816</v>
      </c>
      <c r="M1016" s="25">
        <f t="shared" si="342"/>
        <v>-4.1938237359999998E-3</v>
      </c>
      <c r="N1016" s="25">
        <f t="shared" si="343"/>
        <v>1023.6255396414037</v>
      </c>
      <c r="O1016" s="121">
        <f t="shared" si="316"/>
        <v>1.023598551133891</v>
      </c>
      <c r="P1016" s="26">
        <f t="shared" si="344"/>
        <v>11.260097475320542</v>
      </c>
      <c r="Q1016" s="120">
        <f t="shared" si="317"/>
        <v>11.259725240281359</v>
      </c>
      <c r="R1016" s="4">
        <f t="shared" si="318"/>
        <v>20.080688156294745</v>
      </c>
      <c r="S1016" s="27">
        <f t="shared" si="345"/>
        <v>22.197449999999996</v>
      </c>
      <c r="T1016" s="28">
        <f t="shared" si="346"/>
        <v>13</v>
      </c>
      <c r="U1016" s="29">
        <f t="shared" si="347"/>
        <v>6.4400000000000013E-2</v>
      </c>
      <c r="V1016" s="29">
        <f t="shared" si="348"/>
        <v>1.3058907026259761</v>
      </c>
      <c r="W1016" s="29">
        <f t="shared" si="349"/>
        <v>1.0045313097122894</v>
      </c>
      <c r="X1016" s="30">
        <f t="shared" si="350"/>
        <v>0.14159451835601189</v>
      </c>
      <c r="Y1016" s="30">
        <f t="shared" si="351"/>
        <v>1.2735034464987784</v>
      </c>
      <c r="Z1016" s="30">
        <f t="shared" si="352"/>
        <v>0.9796180357682911</v>
      </c>
      <c r="AA1016" s="31">
        <f t="shared" si="353"/>
        <v>0.49863852802973602</v>
      </c>
      <c r="AB1016" s="32">
        <f t="shared" si="354"/>
        <v>-2.4913273943998338E-2</v>
      </c>
    </row>
    <row r="1017" spans="1:28" s="15" customFormat="1" x14ac:dyDescent="0.2">
      <c r="A1017" s="1">
        <v>165</v>
      </c>
      <c r="B1017" s="21" t="s">
        <v>31</v>
      </c>
      <c r="C1017" s="22" t="s">
        <v>36</v>
      </c>
      <c r="D1017" s="22" t="s">
        <v>28</v>
      </c>
      <c r="E1017" s="23">
        <v>43129</v>
      </c>
      <c r="F1017" s="22">
        <v>25.4</v>
      </c>
      <c r="G1017" s="22">
        <v>35.5</v>
      </c>
      <c r="H1017" s="22">
        <v>17.511299999999999</v>
      </c>
      <c r="I1017" s="24">
        <v>6.6750999999999996</v>
      </c>
      <c r="J1017" s="22"/>
      <c r="K1017" s="25">
        <f t="shared" si="340"/>
        <v>996.97184273987057</v>
      </c>
      <c r="L1017" s="25">
        <f t="shared" si="341"/>
        <v>0.75864448218802816</v>
      </c>
      <c r="M1017" s="25">
        <f t="shared" si="342"/>
        <v>-4.1938237359999998E-3</v>
      </c>
      <c r="N1017" s="25">
        <f t="shared" si="343"/>
        <v>1023.6255396414037</v>
      </c>
      <c r="O1017" s="121">
        <f t="shared" si="316"/>
        <v>1.023598551133891</v>
      </c>
      <c r="P1017" s="26">
        <f t="shared" si="344"/>
        <v>15.044792060992444</v>
      </c>
      <c r="Q1017" s="120">
        <f t="shared" si="317"/>
        <v>15.044294711944215</v>
      </c>
      <c r="R1017" s="4">
        <f t="shared" si="318"/>
        <v>20.080688156294745</v>
      </c>
      <c r="S1017" s="27">
        <f t="shared" si="345"/>
        <v>31.433049999999994</v>
      </c>
      <c r="T1017" s="28">
        <f t="shared" si="346"/>
        <v>13</v>
      </c>
      <c r="U1017" s="29">
        <f t="shared" si="347"/>
        <v>0.10959999999999948</v>
      </c>
      <c r="V1017" s="29">
        <f t="shared" si="348"/>
        <v>1.6693321148427305</v>
      </c>
      <c r="W1017" s="29">
        <f t="shared" si="349"/>
        <v>1.2841016268021002</v>
      </c>
      <c r="X1017" s="30">
        <f t="shared" si="350"/>
        <v>0.24229157149622083</v>
      </c>
      <c r="Y1017" s="30">
        <f t="shared" si="351"/>
        <v>1.6368286673467747</v>
      </c>
      <c r="Z1017" s="30">
        <f t="shared" si="352"/>
        <v>1.2590989748821342</v>
      </c>
      <c r="AA1017" s="31">
        <f t="shared" si="353"/>
        <v>0.60453007004539328</v>
      </c>
      <c r="AB1017" s="32">
        <f t="shared" si="354"/>
        <v>-2.5002651919965979E-2</v>
      </c>
    </row>
    <row r="1018" spans="1:28" s="15" customFormat="1" x14ac:dyDescent="0.2">
      <c r="A1018" s="1">
        <v>171</v>
      </c>
      <c r="B1018" s="21" t="s">
        <v>31</v>
      </c>
      <c r="C1018" s="22" t="s">
        <v>36</v>
      </c>
      <c r="D1018" s="22" t="s">
        <v>28</v>
      </c>
      <c r="E1018" s="23">
        <v>43129</v>
      </c>
      <c r="F1018" s="22">
        <v>25.4</v>
      </c>
      <c r="G1018" s="22">
        <v>35.5</v>
      </c>
      <c r="H1018" s="22">
        <v>17.511299999999999</v>
      </c>
      <c r="I1018" s="24">
        <v>2.2115</v>
      </c>
      <c r="J1018" s="22"/>
      <c r="K1018" s="25">
        <f t="shared" si="340"/>
        <v>996.97184273987057</v>
      </c>
      <c r="L1018" s="25">
        <f t="shared" si="341"/>
        <v>0.75864448218802816</v>
      </c>
      <c r="M1018" s="25">
        <f t="shared" si="342"/>
        <v>-4.1938237359999998E-3</v>
      </c>
      <c r="N1018" s="25">
        <f t="shared" si="343"/>
        <v>1023.6255396414037</v>
      </c>
      <c r="O1018" s="121">
        <f t="shared" si="316"/>
        <v>1.023598551133891</v>
      </c>
      <c r="P1018" s="26">
        <f t="shared" si="344"/>
        <v>4.9844283445768287</v>
      </c>
      <c r="Q1018" s="120">
        <f t="shared" si="317"/>
        <v>4.9842635699037663</v>
      </c>
      <c r="R1018" s="4">
        <f t="shared" si="318"/>
        <v>20.080688156294745</v>
      </c>
      <c r="S1018" s="27">
        <f t="shared" si="345"/>
        <v>6.8832499999999994</v>
      </c>
      <c r="T1018" s="28">
        <f t="shared" si="346"/>
        <v>13</v>
      </c>
      <c r="U1018" s="29">
        <f t="shared" si="347"/>
        <v>1.8200000000000216E-2</v>
      </c>
      <c r="V1018" s="29">
        <f t="shared" si="348"/>
        <v>0.8297998449824564</v>
      </c>
      <c r="W1018" s="29">
        <f t="shared" si="349"/>
        <v>0.638307573063428</v>
      </c>
      <c r="X1018" s="30">
        <f t="shared" si="350"/>
        <v>3.9439490169385749E-2</v>
      </c>
      <c r="Y1018" s="30">
        <f t="shared" si="351"/>
        <v>0.7975647939880296</v>
      </c>
      <c r="Z1018" s="30">
        <f t="shared" si="352"/>
        <v>0.61351137999079197</v>
      </c>
      <c r="AA1018" s="31">
        <f t="shared" si="353"/>
        <v>0.44725635377466172</v>
      </c>
      <c r="AB1018" s="32">
        <f t="shared" si="354"/>
        <v>-2.479619307263603E-2</v>
      </c>
    </row>
    <row r="1019" spans="1:28" s="15" customFormat="1" x14ac:dyDescent="0.2">
      <c r="A1019" s="1">
        <v>263</v>
      </c>
      <c r="B1019" s="21" t="s">
        <v>31</v>
      </c>
      <c r="C1019" s="22" t="s">
        <v>36</v>
      </c>
      <c r="D1019" s="22" t="s">
        <v>28</v>
      </c>
      <c r="E1019" s="23">
        <v>43129</v>
      </c>
      <c r="F1019" s="22">
        <v>25.4</v>
      </c>
      <c r="G1019" s="22">
        <v>35.5</v>
      </c>
      <c r="H1019" s="22">
        <v>17.511299999999999</v>
      </c>
      <c r="I1019" s="24">
        <v>1.4147000000000001</v>
      </c>
      <c r="J1019" s="22"/>
      <c r="K1019" s="25">
        <f t="shared" si="340"/>
        <v>996.97184273987057</v>
      </c>
      <c r="L1019" s="25">
        <f t="shared" si="341"/>
        <v>0.75864448218802816</v>
      </c>
      <c r="M1019" s="25">
        <f t="shared" si="342"/>
        <v>-4.1938237359999998E-3</v>
      </c>
      <c r="N1019" s="25">
        <f t="shared" si="343"/>
        <v>1023.6255396414037</v>
      </c>
      <c r="O1019" s="121">
        <f t="shared" si="316"/>
        <v>1.023598551133891</v>
      </c>
      <c r="P1019" s="26">
        <f t="shared" si="344"/>
        <v>3.1885465878692472</v>
      </c>
      <c r="Q1019" s="120">
        <f t="shared" si="317"/>
        <v>3.1884411812538365</v>
      </c>
      <c r="R1019" s="4">
        <f t="shared" si="318"/>
        <v>20.080688156294745</v>
      </c>
      <c r="S1019" s="27">
        <f t="shared" si="345"/>
        <v>2.5008499999999998</v>
      </c>
      <c r="T1019" s="28">
        <f t="shared" si="346"/>
        <v>13</v>
      </c>
      <c r="U1019" s="29">
        <f t="shared" si="347"/>
        <v>3.8800000000000168E-2</v>
      </c>
      <c r="V1019" s="29">
        <f t="shared" si="348"/>
        <v>2.8199723817137996</v>
      </c>
      <c r="W1019" s="29">
        <f t="shared" si="349"/>
        <v>2.1692095243952303</v>
      </c>
      <c r="X1019" s="30">
        <f t="shared" si="350"/>
        <v>8.6458335108931639E-2</v>
      </c>
      <c r="Y1019" s="30">
        <f t="shared" si="351"/>
        <v>2.7871010772178662</v>
      </c>
      <c r="Z1019" s="30">
        <f t="shared" si="352"/>
        <v>2.1439239055522048</v>
      </c>
      <c r="AA1019" s="31">
        <f t="shared" si="353"/>
        <v>2.907447665402747</v>
      </c>
      <c r="AB1019" s="32">
        <f t="shared" si="354"/>
        <v>-2.5285618843025492E-2</v>
      </c>
    </row>
    <row r="1020" spans="1:28" s="15" customFormat="1" x14ac:dyDescent="0.2">
      <c r="A1020" s="1">
        <v>269</v>
      </c>
      <c r="B1020" s="21" t="s">
        <v>31</v>
      </c>
      <c r="C1020" s="22" t="s">
        <v>36</v>
      </c>
      <c r="D1020" s="22" t="s">
        <v>28</v>
      </c>
      <c r="E1020" s="23">
        <v>43129</v>
      </c>
      <c r="F1020" s="22">
        <v>25.4</v>
      </c>
      <c r="G1020" s="22">
        <v>35.5</v>
      </c>
      <c r="H1020" s="22">
        <v>17.511299999999999</v>
      </c>
      <c r="I1020" s="24">
        <v>5.5644999999999998</v>
      </c>
      <c r="J1020" s="22"/>
      <c r="K1020" s="25">
        <f t="shared" si="340"/>
        <v>996.97184273987057</v>
      </c>
      <c r="L1020" s="25">
        <f t="shared" si="341"/>
        <v>0.75864448218802816</v>
      </c>
      <c r="M1020" s="25">
        <f t="shared" si="342"/>
        <v>-4.1938237359999998E-3</v>
      </c>
      <c r="N1020" s="25">
        <f t="shared" si="343"/>
        <v>1023.6255396414037</v>
      </c>
      <c r="O1020" s="121">
        <f t="shared" si="316"/>
        <v>1.023598551133891</v>
      </c>
      <c r="P1020" s="26">
        <f t="shared" si="344"/>
        <v>12.541646630521258</v>
      </c>
      <c r="Q1020" s="120">
        <f t="shared" si="317"/>
        <v>12.541232030173868</v>
      </c>
      <c r="R1020" s="4">
        <f t="shared" si="318"/>
        <v>20.080688156294745</v>
      </c>
      <c r="S1020" s="27">
        <f t="shared" si="345"/>
        <v>25.324749999999998</v>
      </c>
      <c r="T1020" s="28">
        <f t="shared" si="346"/>
        <v>13</v>
      </c>
      <c r="U1020" s="29">
        <f t="shared" si="347"/>
        <v>3.5999999999999588E-2</v>
      </c>
      <c r="V1020" s="29">
        <f t="shared" si="348"/>
        <v>0.65117120376231508</v>
      </c>
      <c r="W1020" s="29">
        <f t="shared" si="349"/>
        <v>0.50090092597101155</v>
      </c>
      <c r="X1020" s="30">
        <f t="shared" si="350"/>
        <v>7.7154366995269896E-2</v>
      </c>
      <c r="Y1020" s="30">
        <f t="shared" si="351"/>
        <v>0.61899325992637155</v>
      </c>
      <c r="Z1020" s="30">
        <f t="shared" si="352"/>
        <v>0.47614866148182428</v>
      </c>
      <c r="AA1020" s="31">
        <f t="shared" si="353"/>
        <v>0.23620051567864739</v>
      </c>
      <c r="AB1020" s="32">
        <f t="shared" si="354"/>
        <v>-2.475226448918727E-2</v>
      </c>
    </row>
    <row r="1021" spans="1:28" s="15" customFormat="1" x14ac:dyDescent="0.2">
      <c r="A1021" s="1">
        <v>101</v>
      </c>
      <c r="B1021" s="21" t="s">
        <v>32</v>
      </c>
      <c r="C1021" s="22" t="s">
        <v>36</v>
      </c>
      <c r="D1021" s="22" t="s">
        <v>28</v>
      </c>
      <c r="E1021" s="23">
        <v>43129</v>
      </c>
      <c r="F1021" s="22">
        <v>23.6</v>
      </c>
      <c r="G1021" s="22">
        <v>35.6</v>
      </c>
      <c r="H1021" s="22">
        <v>17.508299999999998</v>
      </c>
      <c r="I1021" s="24">
        <v>4.0909000000000004</v>
      </c>
      <c r="J1021" s="22"/>
      <c r="K1021" s="25">
        <f t="shared" si="340"/>
        <v>997.42451159707753</v>
      </c>
      <c r="L1021" s="25">
        <f t="shared" si="341"/>
        <v>0.76136961722476815</v>
      </c>
      <c r="M1021" s="25">
        <f t="shared" si="342"/>
        <v>-4.2319740159999994E-3</v>
      </c>
      <c r="N1021" s="25">
        <f t="shared" si="343"/>
        <v>1024.2426686012425</v>
      </c>
      <c r="O1021" s="121">
        <f t="shared" si="316"/>
        <v>1.0242155286598393</v>
      </c>
      <c r="P1021" s="26">
        <f t="shared" si="344"/>
        <v>9.2273225262875833</v>
      </c>
      <c r="Q1021" s="120">
        <f t="shared" si="317"/>
        <v>9.2270155469303266</v>
      </c>
      <c r="R1021" s="4">
        <f t="shared" si="318"/>
        <v>20.079024161225274</v>
      </c>
      <c r="S1021" s="27">
        <f t="shared" si="345"/>
        <v>17.219950000000001</v>
      </c>
      <c r="T1021" s="28">
        <f t="shared" si="346"/>
        <v>13</v>
      </c>
      <c r="U1021" s="29">
        <f t="shared" si="347"/>
        <v>2.2400000000000198E-2</v>
      </c>
      <c r="V1021" s="29">
        <f t="shared" si="348"/>
        <v>0.55057146368440946</v>
      </c>
      <c r="W1021" s="29">
        <f t="shared" si="349"/>
        <v>0.42351651052646877</v>
      </c>
      <c r="X1021" s="30">
        <f t="shared" si="350"/>
        <v>5.4094515710007229E-2</v>
      </c>
      <c r="Y1021" s="30">
        <f t="shared" si="351"/>
        <v>0.58969989242207077</v>
      </c>
      <c r="Z1021" s="30">
        <f t="shared" si="352"/>
        <v>0.45361530186313131</v>
      </c>
      <c r="AA1021" s="31">
        <f t="shared" si="353"/>
        <v>0.2433864092928468</v>
      </c>
      <c r="AB1021" s="32">
        <f t="shared" si="354"/>
        <v>3.0098791336662545E-2</v>
      </c>
    </row>
    <row r="1022" spans="1:28" s="15" customFormat="1" x14ac:dyDescent="0.2">
      <c r="A1022" s="1">
        <v>107</v>
      </c>
      <c r="B1022" s="21" t="s">
        <v>32</v>
      </c>
      <c r="C1022" s="22" t="s">
        <v>36</v>
      </c>
      <c r="D1022" s="22" t="s">
        <v>28</v>
      </c>
      <c r="E1022" s="23">
        <v>43129</v>
      </c>
      <c r="F1022" s="22">
        <v>23.6</v>
      </c>
      <c r="G1022" s="22">
        <v>35.6</v>
      </c>
      <c r="H1022" s="22">
        <v>17.508299999999998</v>
      </c>
      <c r="I1022" s="24">
        <v>3.3624000000000001</v>
      </c>
      <c r="J1022" s="22"/>
      <c r="K1022" s="25">
        <f t="shared" si="340"/>
        <v>997.42451159707753</v>
      </c>
      <c r="L1022" s="25">
        <f t="shared" si="341"/>
        <v>0.76136961722476815</v>
      </c>
      <c r="M1022" s="25">
        <f t="shared" si="342"/>
        <v>-4.2319740159999994E-3</v>
      </c>
      <c r="N1022" s="25">
        <f t="shared" si="343"/>
        <v>1024.2426686012425</v>
      </c>
      <c r="O1022" s="121">
        <f t="shared" si="316"/>
        <v>1.0242155286598393</v>
      </c>
      <c r="P1022" s="26">
        <f t="shared" si="344"/>
        <v>7.5841377844458107</v>
      </c>
      <c r="Q1022" s="120">
        <f t="shared" si="317"/>
        <v>7.5838854714117989</v>
      </c>
      <c r="R1022" s="4">
        <f t="shared" si="318"/>
        <v>20.079024161225274</v>
      </c>
      <c r="S1022" s="27">
        <f t="shared" si="345"/>
        <v>13.213200000000001</v>
      </c>
      <c r="T1022" s="28">
        <f t="shared" si="346"/>
        <v>13</v>
      </c>
      <c r="U1022" s="29">
        <f t="shared" si="347"/>
        <v>-1.1000000000000121E-2</v>
      </c>
      <c r="V1022" s="29">
        <f t="shared" si="348"/>
        <v>-0.32608051224284462</v>
      </c>
      <c r="W1022" s="29">
        <f t="shared" si="349"/>
        <v>-0.25083116326372662</v>
      </c>
      <c r="X1022" s="30">
        <f t="shared" si="350"/>
        <v>-2.1851491917074028E-2</v>
      </c>
      <c r="Y1022" s="30">
        <f t="shared" si="351"/>
        <v>-0.28729322541884011</v>
      </c>
      <c r="Z1022" s="30">
        <f t="shared" si="352"/>
        <v>-0.22099478878372317</v>
      </c>
      <c r="AA1022" s="31">
        <f t="shared" si="353"/>
        <v>-0.12663266411182106</v>
      </c>
      <c r="AB1022" s="32">
        <f t="shared" si="354"/>
        <v>2.9836374480003452E-2</v>
      </c>
    </row>
    <row r="1023" spans="1:28" s="15" customFormat="1" x14ac:dyDescent="0.2">
      <c r="A1023" s="1">
        <v>300</v>
      </c>
      <c r="B1023" s="21" t="s">
        <v>32</v>
      </c>
      <c r="C1023" s="22" t="s">
        <v>36</v>
      </c>
      <c r="D1023" s="22" t="s">
        <v>28</v>
      </c>
      <c r="E1023" s="23">
        <v>43129</v>
      </c>
      <c r="F1023" s="22" t="s">
        <v>38</v>
      </c>
      <c r="G1023" s="22" t="s">
        <v>38</v>
      </c>
      <c r="H1023" s="22" t="s">
        <v>38</v>
      </c>
      <c r="I1023" s="24" t="s">
        <v>38</v>
      </c>
      <c r="J1023" s="22" t="s">
        <v>41</v>
      </c>
      <c r="K1023" s="81" t="s">
        <v>38</v>
      </c>
      <c r="L1023" s="81" t="s">
        <v>38</v>
      </c>
      <c r="M1023" s="81" t="s">
        <v>38</v>
      </c>
      <c r="N1023" s="81" t="s">
        <v>38</v>
      </c>
      <c r="O1023" s="121" t="e">
        <f t="shared" si="316"/>
        <v>#VALUE!</v>
      </c>
      <c r="P1023" s="30" t="s">
        <v>38</v>
      </c>
      <c r="Q1023" s="120" t="e">
        <f t="shared" si="317"/>
        <v>#VALUE!</v>
      </c>
      <c r="R1023" s="22"/>
      <c r="S1023" s="81" t="s">
        <v>38</v>
      </c>
      <c r="T1023" s="81" t="s">
        <v>38</v>
      </c>
      <c r="U1023" s="81" t="s">
        <v>38</v>
      </c>
      <c r="V1023" s="81" t="s">
        <v>38</v>
      </c>
      <c r="W1023" s="81" t="s">
        <v>38</v>
      </c>
      <c r="X1023" s="81" t="s">
        <v>38</v>
      </c>
      <c r="Y1023" s="81" t="s">
        <v>38</v>
      </c>
      <c r="Z1023" s="81" t="s">
        <v>38</v>
      </c>
      <c r="AA1023" s="81" t="s">
        <v>38</v>
      </c>
      <c r="AB1023" s="81" t="s">
        <v>38</v>
      </c>
    </row>
    <row r="1024" spans="1:28" s="15" customFormat="1" x14ac:dyDescent="0.2">
      <c r="A1024" s="1">
        <v>145</v>
      </c>
      <c r="B1024" s="21" t="s">
        <v>33</v>
      </c>
      <c r="C1024" s="22" t="s">
        <v>36</v>
      </c>
      <c r="D1024" s="22" t="s">
        <v>28</v>
      </c>
      <c r="E1024" s="23">
        <v>43129</v>
      </c>
      <c r="F1024" s="22">
        <v>23.6</v>
      </c>
      <c r="G1024" s="22">
        <v>35.6</v>
      </c>
      <c r="H1024" s="22">
        <v>17.508299999999998</v>
      </c>
      <c r="I1024" s="24">
        <v>1.8529</v>
      </c>
      <c r="J1024" s="22"/>
      <c r="K1024" s="25">
        <f t="shared" ref="K1024:K1054" si="355">1000*(1-(F1024+288.9414)/(508929.2*(F1024+68.12963))*(F1024-3.9863)^2)</f>
        <v>997.42451159707753</v>
      </c>
      <c r="L1024" s="25">
        <f t="shared" ref="L1024:L1054" si="356">0.824493 - 0.0040899*F1024 + 0.000076438*F1024^2 -0.00000082467*F1024^3 + 0.0000000053675*F1024^4</f>
        <v>0.76136961722476815</v>
      </c>
      <c r="M1024" s="25">
        <f t="shared" ref="M1024:M1054" si="357">-0.005724 + 0.00010227*F1024 - 0.0000016546*F1024^2</f>
        <v>-4.2319740159999994E-3</v>
      </c>
      <c r="N1024" s="25">
        <f t="shared" ref="N1024:N1054" si="358">K1024 + (L1024*G1024) + M1024*G1024^(3/2) + 0.00048314*G1024^2</f>
        <v>1024.2426686012425</v>
      </c>
      <c r="O1024" s="121">
        <f t="shared" si="316"/>
        <v>1.0242155286598393</v>
      </c>
      <c r="P1024" s="26">
        <f t="shared" ref="P1024:P1054" si="359">I1024*(1/     (1-   (0.001*N1024/1.84)))</f>
        <v>4.17935073185809</v>
      </c>
      <c r="Q1024" s="120">
        <f t="shared" si="317"/>
        <v>4.1792116910477404</v>
      </c>
      <c r="R1024" s="4">
        <f t="shared" ref="R1024:R1055" si="360">H1024*(1/     (1-   (0.001*N1024/4)))</f>
        <v>23.534580343982828</v>
      </c>
      <c r="S1024" s="27">
        <f t="shared" ref="S1024:S1054" si="361">-5.28+5.5*I1024</f>
        <v>4.9109500000000006</v>
      </c>
      <c r="T1024" s="28">
        <f t="shared" ref="T1024:T1054" si="362">E1024-E904</f>
        <v>13</v>
      </c>
      <c r="U1024" s="29">
        <f t="shared" ref="U1024:U1054" si="363">I1024-I904</f>
        <v>1.3600000000000056E-2</v>
      </c>
      <c r="V1024" s="29">
        <f t="shared" ref="V1024:V1054" si="364">(U1024/I904)*100</f>
        <v>0.73941173272440919</v>
      </c>
      <c r="W1024" s="29">
        <f t="shared" ref="W1024:W1054" si="365">(U1024/T1024)/I904*1000</f>
        <v>0.56877825594185316</v>
      </c>
      <c r="X1024" s="30">
        <f t="shared" ref="X1024:X1054" si="366">P1024-P904</f>
        <v>3.2289584050461784E-2</v>
      </c>
      <c r="Y1024" s="30">
        <f t="shared" ref="Y1024:Y1054" si="367">(X1024/P904)*100</f>
        <v>0.77861364710119807</v>
      </c>
      <c r="Z1024" s="30">
        <f t="shared" ref="Z1024:Z1054" si="368">1000*(X1024/T1024)/P904</f>
        <v>0.59893357469322939</v>
      </c>
      <c r="AA1024" s="31">
        <f t="shared" ref="AA1024:AA1054" si="369">1000*(X1024/T1024)/S904</f>
        <v>0.51359328344402677</v>
      </c>
      <c r="AB1024" s="32">
        <f t="shared" ref="AB1024:AB1054" si="370">Z1024-W1024</f>
        <v>3.0155318751376226E-2</v>
      </c>
    </row>
    <row r="1025" spans="1:28" s="15" customFormat="1" x14ac:dyDescent="0.2">
      <c r="A1025" s="1">
        <v>179</v>
      </c>
      <c r="B1025" s="21" t="s">
        <v>26</v>
      </c>
      <c r="C1025" s="22" t="s">
        <v>27</v>
      </c>
      <c r="D1025" s="22" t="s">
        <v>37</v>
      </c>
      <c r="E1025" s="23">
        <v>43129</v>
      </c>
      <c r="F1025" s="22">
        <v>24.8</v>
      </c>
      <c r="G1025" s="22">
        <v>35.4</v>
      </c>
      <c r="H1025" s="22">
        <v>17.511399999999998</v>
      </c>
      <c r="I1025" s="24">
        <v>6.1055000000000001</v>
      </c>
      <c r="J1025" s="22"/>
      <c r="K1025" s="25">
        <f t="shared" si="355"/>
        <v>997.12618482430514</v>
      </c>
      <c r="L1025" s="25">
        <f t="shared" si="356"/>
        <v>0.75952760938444797</v>
      </c>
      <c r="M1025" s="25">
        <f t="shared" si="357"/>
        <v>-4.2053491839999999E-3</v>
      </c>
      <c r="N1025" s="25">
        <f t="shared" si="358"/>
        <v>1023.7331724959167</v>
      </c>
      <c r="O1025" s="121">
        <f t="shared" si="316"/>
        <v>1.0237061328789197</v>
      </c>
      <c r="P1025" s="26">
        <f t="shared" si="359"/>
        <v>13.762803560633243</v>
      </c>
      <c r="Q1025" s="120">
        <f t="shared" si="317"/>
        <v>13.762347669743852</v>
      </c>
      <c r="R1025" s="4">
        <f t="shared" si="360"/>
        <v>23.534717839374867</v>
      </c>
      <c r="S1025" s="27">
        <f t="shared" si="361"/>
        <v>28.300249999999998</v>
      </c>
      <c r="T1025" s="28">
        <f t="shared" si="362"/>
        <v>13</v>
      </c>
      <c r="U1025" s="29">
        <f t="shared" si="363"/>
        <v>0.33360000000000056</v>
      </c>
      <c r="V1025" s="29">
        <f t="shared" si="364"/>
        <v>5.7797259134773746</v>
      </c>
      <c r="W1025" s="29">
        <f t="shared" si="365"/>
        <v>4.4459430103672117</v>
      </c>
      <c r="X1025" s="30">
        <f t="shared" si="366"/>
        <v>0.75075364824445501</v>
      </c>
      <c r="Y1025" s="30">
        <f t="shared" si="367"/>
        <v>5.7696800527153034</v>
      </c>
      <c r="Z1025" s="30">
        <f t="shared" si="368"/>
        <v>4.4382154251656178</v>
      </c>
      <c r="AA1025" s="31">
        <f t="shared" si="369"/>
        <v>2.1821008384209923</v>
      </c>
      <c r="AB1025" s="32">
        <f t="shared" si="370"/>
        <v>-7.7275852015938895E-3</v>
      </c>
    </row>
    <row r="1026" spans="1:28" s="15" customFormat="1" x14ac:dyDescent="0.2">
      <c r="A1026" s="1">
        <v>186</v>
      </c>
      <c r="B1026" s="21" t="s">
        <v>26</v>
      </c>
      <c r="C1026" s="22" t="s">
        <v>27</v>
      </c>
      <c r="D1026" s="22" t="s">
        <v>37</v>
      </c>
      <c r="E1026" s="23">
        <v>43129</v>
      </c>
      <c r="F1026" s="22">
        <v>24.8</v>
      </c>
      <c r="G1026" s="22">
        <v>35.4</v>
      </c>
      <c r="H1026" s="22">
        <v>17.511399999999998</v>
      </c>
      <c r="I1026" s="24">
        <v>4.2874999999999996</v>
      </c>
      <c r="J1026" s="22"/>
      <c r="K1026" s="25">
        <f t="shared" si="355"/>
        <v>997.12618482430514</v>
      </c>
      <c r="L1026" s="25">
        <f t="shared" si="356"/>
        <v>0.75952760938444797</v>
      </c>
      <c r="M1026" s="25">
        <f t="shared" si="357"/>
        <v>-4.2053491839999999E-3</v>
      </c>
      <c r="N1026" s="25">
        <f t="shared" si="358"/>
        <v>1023.7331724959167</v>
      </c>
      <c r="O1026" s="121">
        <f t="shared" si="316"/>
        <v>1.0237061328789197</v>
      </c>
      <c r="P1026" s="26">
        <f t="shared" si="359"/>
        <v>9.664731842799938</v>
      </c>
      <c r="Q1026" s="120">
        <f t="shared" si="317"/>
        <v>9.664411699947058</v>
      </c>
      <c r="R1026" s="4">
        <f t="shared" si="360"/>
        <v>23.534717839374867</v>
      </c>
      <c r="S1026" s="27">
        <f t="shared" si="361"/>
        <v>18.301249999999996</v>
      </c>
      <c r="T1026" s="28">
        <f t="shared" si="362"/>
        <v>13</v>
      </c>
      <c r="U1026" s="29">
        <f t="shared" si="363"/>
        <v>0.21979999999999933</v>
      </c>
      <c r="V1026" s="29">
        <f t="shared" si="364"/>
        <v>5.4035450008604196</v>
      </c>
      <c r="W1026" s="29">
        <f t="shared" si="365"/>
        <v>4.1565730775849383</v>
      </c>
      <c r="X1026" s="30">
        <f t="shared" si="366"/>
        <v>0.49459455202499747</v>
      </c>
      <c r="Y1026" s="30">
        <f t="shared" si="367"/>
        <v>5.3935348658580535</v>
      </c>
      <c r="Z1026" s="30">
        <f t="shared" si="368"/>
        <v>4.1488729737369638</v>
      </c>
      <c r="AA1026" s="31">
        <f t="shared" si="369"/>
        <v>2.2258925642848206</v>
      </c>
      <c r="AB1026" s="32">
        <f t="shared" si="370"/>
        <v>-7.7001038479744821E-3</v>
      </c>
    </row>
    <row r="1027" spans="1:28" s="15" customFormat="1" x14ac:dyDescent="0.2">
      <c r="A1027" s="1">
        <v>277</v>
      </c>
      <c r="B1027" s="21" t="s">
        <v>26</v>
      </c>
      <c r="C1027" s="22" t="s">
        <v>27</v>
      </c>
      <c r="D1027" s="22" t="s">
        <v>37</v>
      </c>
      <c r="E1027" s="23">
        <v>43129</v>
      </c>
      <c r="F1027" s="22">
        <v>24.8</v>
      </c>
      <c r="G1027" s="22">
        <v>35.4</v>
      </c>
      <c r="H1027" s="22">
        <v>17.511399999999998</v>
      </c>
      <c r="I1027" s="24">
        <v>5.3719000000000001</v>
      </c>
      <c r="J1027" s="22"/>
      <c r="K1027" s="25">
        <f t="shared" si="355"/>
        <v>997.12618482430514</v>
      </c>
      <c r="L1027" s="25">
        <f t="shared" si="356"/>
        <v>0.75952760938444797</v>
      </c>
      <c r="M1027" s="25">
        <f t="shared" si="357"/>
        <v>-4.2053491839999999E-3</v>
      </c>
      <c r="N1027" s="25">
        <f t="shared" si="358"/>
        <v>1023.7331724959167</v>
      </c>
      <c r="O1027" s="121">
        <f t="shared" ref="O1027:O1090" si="371">(999.842594+0.06793952*(F1027)-0.00909529*(F1027)^2+0.0001001685*(F1027)^3-0.000001120083*(F1027)^4+0.000000006536332*(F1027)^5+(0.824493-0.0040899*(F1027)+0.000076438*(F1027)^2-0.00000082467*(F1027)^3+0.0000000053875*(F1027)^4)*(G1027)+(-0.00572466+0.00010227*(F1027)-0.0000016546*(F1027)^2)*(G1027)^1.5+0.00048314*(G1027)^2)*0.001</f>
        <v>1.0237061328789197</v>
      </c>
      <c r="P1027" s="26">
        <f t="shared" si="359"/>
        <v>12.109148218387636</v>
      </c>
      <c r="Q1027" s="120">
        <f t="shared" ref="Q1027:Q1090" si="372">(I1027)*(1/(1-(O1027)/1.84))</f>
        <v>12.108747104593727</v>
      </c>
      <c r="R1027" s="4">
        <f t="shared" si="360"/>
        <v>23.534717839374867</v>
      </c>
      <c r="S1027" s="27">
        <f t="shared" si="361"/>
        <v>24.265450000000001</v>
      </c>
      <c r="T1027" s="28">
        <f t="shared" si="362"/>
        <v>13</v>
      </c>
      <c r="U1027" s="29">
        <f t="shared" si="363"/>
        <v>0.27770000000000028</v>
      </c>
      <c r="V1027" s="29">
        <f t="shared" si="364"/>
        <v>5.4512975540811173</v>
      </c>
      <c r="W1027" s="29">
        <f t="shared" si="365"/>
        <v>4.193305810831629</v>
      </c>
      <c r="X1027" s="30">
        <f t="shared" si="366"/>
        <v>0.62489092638830179</v>
      </c>
      <c r="Y1027" s="30">
        <f t="shared" si="367"/>
        <v>5.4412828840367471</v>
      </c>
      <c r="Z1027" s="30">
        <f t="shared" si="368"/>
        <v>4.1856022184898052</v>
      </c>
      <c r="AA1027" s="31">
        <f t="shared" si="369"/>
        <v>2.1140083295921883</v>
      </c>
      <c r="AB1027" s="32">
        <f t="shared" si="370"/>
        <v>-7.7035923418238283E-3</v>
      </c>
    </row>
    <row r="1028" spans="1:28" s="15" customFormat="1" x14ac:dyDescent="0.2">
      <c r="A1028" s="1">
        <v>284</v>
      </c>
      <c r="B1028" s="21" t="s">
        <v>26</v>
      </c>
      <c r="C1028" s="22" t="s">
        <v>27</v>
      </c>
      <c r="D1028" s="22" t="s">
        <v>37</v>
      </c>
      <c r="E1028" s="23">
        <v>43129</v>
      </c>
      <c r="F1028" s="22">
        <v>24.8</v>
      </c>
      <c r="G1028" s="22">
        <v>35.4</v>
      </c>
      <c r="H1028" s="22">
        <v>17.511399999999998</v>
      </c>
      <c r="I1028" s="24">
        <v>5.6807999999999996</v>
      </c>
      <c r="J1028" s="22"/>
      <c r="K1028" s="25">
        <f t="shared" si="355"/>
        <v>997.12618482430514</v>
      </c>
      <c r="L1028" s="25">
        <f t="shared" si="356"/>
        <v>0.75952760938444797</v>
      </c>
      <c r="M1028" s="25">
        <f t="shared" si="357"/>
        <v>-4.2053491839999999E-3</v>
      </c>
      <c r="N1028" s="25">
        <f t="shared" si="358"/>
        <v>1023.7331724959167</v>
      </c>
      <c r="O1028" s="121">
        <f t="shared" si="371"/>
        <v>1.0237061328789197</v>
      </c>
      <c r="P1028" s="26">
        <f t="shared" si="359"/>
        <v>12.805459744041489</v>
      </c>
      <c r="Q1028" s="120">
        <f t="shared" si="372"/>
        <v>12.805035565028396</v>
      </c>
      <c r="R1028" s="4">
        <f t="shared" si="360"/>
        <v>23.534717839374867</v>
      </c>
      <c r="S1028" s="27">
        <f t="shared" si="361"/>
        <v>25.964399999999998</v>
      </c>
      <c r="T1028" s="28">
        <f t="shared" si="362"/>
        <v>13</v>
      </c>
      <c r="U1028" s="29">
        <f t="shared" si="363"/>
        <v>0.3327</v>
      </c>
      <c r="V1028" s="29">
        <f t="shared" si="364"/>
        <v>6.2209008806865995</v>
      </c>
      <c r="W1028" s="29">
        <f t="shared" si="365"/>
        <v>4.7853083697589227</v>
      </c>
      <c r="X1028" s="30">
        <f t="shared" si="366"/>
        <v>0.74881563439882726</v>
      </c>
      <c r="Y1028" s="30">
        <f t="shared" si="367"/>
        <v>6.2108131217039046</v>
      </c>
      <c r="Z1028" s="30">
        <f t="shared" si="368"/>
        <v>4.7775485551568497</v>
      </c>
      <c r="AA1028" s="31">
        <f t="shared" si="369"/>
        <v>2.3866698424484256</v>
      </c>
      <c r="AB1028" s="32">
        <f t="shared" si="370"/>
        <v>-7.7598146020729786E-3</v>
      </c>
    </row>
    <row r="1029" spans="1:28" s="15" customFormat="1" x14ac:dyDescent="0.2">
      <c r="A1029" s="1">
        <v>290</v>
      </c>
      <c r="B1029" s="21" t="s">
        <v>26</v>
      </c>
      <c r="C1029" s="22" t="s">
        <v>27</v>
      </c>
      <c r="D1029" s="22" t="s">
        <v>37</v>
      </c>
      <c r="E1029" s="23">
        <v>43129</v>
      </c>
      <c r="F1029" s="22">
        <v>24.8</v>
      </c>
      <c r="G1029" s="22">
        <v>35.4</v>
      </c>
      <c r="H1029" s="22">
        <v>17.511399999999998</v>
      </c>
      <c r="I1029" s="24">
        <v>7.1218000000000004</v>
      </c>
      <c r="J1029" s="22"/>
      <c r="K1029" s="25">
        <f t="shared" si="355"/>
        <v>997.12618482430514</v>
      </c>
      <c r="L1029" s="25">
        <f t="shared" si="356"/>
        <v>0.75952760938444797</v>
      </c>
      <c r="M1029" s="25">
        <f t="shared" si="357"/>
        <v>-4.2053491839999999E-3</v>
      </c>
      <c r="N1029" s="25">
        <f t="shared" si="358"/>
        <v>1023.7331724959167</v>
      </c>
      <c r="O1029" s="121">
        <f t="shared" si="371"/>
        <v>1.0237061328789197</v>
      </c>
      <c r="P1029" s="26">
        <f t="shared" si="359"/>
        <v>16.05371130916679</v>
      </c>
      <c r="Q1029" s="120">
        <f t="shared" si="372"/>
        <v>16.053179532287572</v>
      </c>
      <c r="R1029" s="4">
        <f t="shared" si="360"/>
        <v>23.534717839374867</v>
      </c>
      <c r="S1029" s="27">
        <f t="shared" si="361"/>
        <v>33.889899999999997</v>
      </c>
      <c r="T1029" s="28">
        <f t="shared" si="362"/>
        <v>13</v>
      </c>
      <c r="U1029" s="29">
        <f t="shared" si="363"/>
        <v>0.37380000000000013</v>
      </c>
      <c r="V1029" s="29">
        <f t="shared" si="364"/>
        <v>5.5394190871369311</v>
      </c>
      <c r="W1029" s="29">
        <f t="shared" si="365"/>
        <v>4.2610916054899475</v>
      </c>
      <c r="X1029" s="30">
        <f t="shared" si="366"/>
        <v>0.8411620950779195</v>
      </c>
      <c r="Y1029" s="30">
        <f t="shared" si="367"/>
        <v>5.5293960482237257</v>
      </c>
      <c r="Z1029" s="30">
        <f t="shared" si="368"/>
        <v>4.2533815755567117</v>
      </c>
      <c r="AA1029" s="31">
        <f t="shared" si="369"/>
        <v>2.0325682146276098</v>
      </c>
      <c r="AB1029" s="32">
        <f t="shared" si="370"/>
        <v>-7.7100299332357736E-3</v>
      </c>
    </row>
    <row r="1030" spans="1:28" s="15" customFormat="1" x14ac:dyDescent="0.2">
      <c r="A1030" s="1">
        <v>119</v>
      </c>
      <c r="B1030" s="21" t="s">
        <v>29</v>
      </c>
      <c r="C1030" s="22" t="s">
        <v>27</v>
      </c>
      <c r="D1030" s="22" t="s">
        <v>37</v>
      </c>
      <c r="E1030" s="23">
        <v>43129</v>
      </c>
      <c r="F1030" s="22">
        <v>24.8</v>
      </c>
      <c r="G1030" s="22">
        <v>35.4</v>
      </c>
      <c r="H1030" s="22">
        <v>17.511399999999998</v>
      </c>
      <c r="I1030" s="24">
        <v>4.9345999999999997</v>
      </c>
      <c r="J1030" s="22"/>
      <c r="K1030" s="25">
        <f t="shared" si="355"/>
        <v>997.12618482430514</v>
      </c>
      <c r="L1030" s="25">
        <f t="shared" si="356"/>
        <v>0.75952760938444797</v>
      </c>
      <c r="M1030" s="25">
        <f t="shared" si="357"/>
        <v>-4.2053491839999999E-3</v>
      </c>
      <c r="N1030" s="25">
        <f t="shared" si="358"/>
        <v>1023.7331724959167</v>
      </c>
      <c r="O1030" s="121">
        <f t="shared" si="371"/>
        <v>1.0237061328789197</v>
      </c>
      <c r="P1030" s="26">
        <f t="shared" si="359"/>
        <v>11.123401924543574</v>
      </c>
      <c r="Q1030" s="120">
        <f t="shared" si="372"/>
        <v>11.123033463453936</v>
      </c>
      <c r="R1030" s="4">
        <f t="shared" si="360"/>
        <v>23.534717839374867</v>
      </c>
      <c r="S1030" s="27">
        <f t="shared" si="361"/>
        <v>21.860299999999995</v>
      </c>
      <c r="T1030" s="28">
        <f t="shared" si="362"/>
        <v>13</v>
      </c>
      <c r="U1030" s="29">
        <f t="shared" si="363"/>
        <v>0.22639999999999993</v>
      </c>
      <c r="V1030" s="29">
        <f t="shared" si="364"/>
        <v>4.8086317488636832</v>
      </c>
      <c r="W1030" s="29">
        <f t="shared" si="365"/>
        <v>3.6989474991259104</v>
      </c>
      <c r="X1030" s="30">
        <f t="shared" si="366"/>
        <v>0.50933491064712832</v>
      </c>
      <c r="Y1030" s="30">
        <f t="shared" si="367"/>
        <v>4.7986781125489664</v>
      </c>
      <c r="Z1030" s="30">
        <f t="shared" si="368"/>
        <v>3.6912908558068964</v>
      </c>
      <c r="AA1030" s="31">
        <f t="shared" si="369"/>
        <v>1.9005296365924766</v>
      </c>
      <c r="AB1030" s="32">
        <f t="shared" si="370"/>
        <v>-7.6566433190139449E-3</v>
      </c>
    </row>
    <row r="1031" spans="1:28" s="15" customFormat="1" x14ac:dyDescent="0.2">
      <c r="A1031" s="1">
        <v>125</v>
      </c>
      <c r="B1031" s="21" t="s">
        <v>29</v>
      </c>
      <c r="C1031" s="22" t="s">
        <v>27</v>
      </c>
      <c r="D1031" s="22" t="s">
        <v>37</v>
      </c>
      <c r="E1031" s="23">
        <v>43129</v>
      </c>
      <c r="F1031" s="22">
        <v>24.8</v>
      </c>
      <c r="G1031" s="22">
        <v>35.4</v>
      </c>
      <c r="H1031" s="22">
        <v>17.511399999999998</v>
      </c>
      <c r="I1031" s="24">
        <v>4.1136999999999997</v>
      </c>
      <c r="J1031" s="22"/>
      <c r="K1031" s="25">
        <f t="shared" si="355"/>
        <v>997.12618482430514</v>
      </c>
      <c r="L1031" s="25">
        <f t="shared" si="356"/>
        <v>0.75952760938444797</v>
      </c>
      <c r="M1031" s="25">
        <f t="shared" si="357"/>
        <v>-4.2053491839999999E-3</v>
      </c>
      <c r="N1031" s="25">
        <f t="shared" si="358"/>
        <v>1023.7331724959167</v>
      </c>
      <c r="O1031" s="121">
        <f t="shared" si="371"/>
        <v>1.0237061328789197</v>
      </c>
      <c r="P1031" s="26">
        <f t="shared" si="359"/>
        <v>9.2729579899069634</v>
      </c>
      <c r="Q1031" s="120">
        <f t="shared" si="372"/>
        <v>9.2726508245066377</v>
      </c>
      <c r="R1031" s="4">
        <f t="shared" si="360"/>
        <v>23.534717839374867</v>
      </c>
      <c r="S1031" s="27">
        <f t="shared" si="361"/>
        <v>17.345349999999996</v>
      </c>
      <c r="T1031" s="28">
        <f t="shared" si="362"/>
        <v>13</v>
      </c>
      <c r="U1031" s="29">
        <f t="shared" si="363"/>
        <v>0.19359999999999955</v>
      </c>
      <c r="V1031" s="29">
        <f t="shared" si="364"/>
        <v>4.9386495242468182</v>
      </c>
      <c r="W1031" s="29">
        <f t="shared" si="365"/>
        <v>3.7989611724975529</v>
      </c>
      <c r="X1031" s="30">
        <f t="shared" si="366"/>
        <v>0.435567033453232</v>
      </c>
      <c r="Y1031" s="30">
        <f t="shared" si="367"/>
        <v>4.9286835401929112</v>
      </c>
      <c r="Z1031" s="30">
        <f t="shared" si="368"/>
        <v>3.7912950309176243</v>
      </c>
      <c r="AA1031" s="31">
        <f t="shared" si="369"/>
        <v>2.0579867645429295</v>
      </c>
      <c r="AB1031" s="32">
        <f t="shared" si="370"/>
        <v>-7.6661415799286203E-3</v>
      </c>
    </row>
    <row r="1032" spans="1:28" s="15" customFormat="1" x14ac:dyDescent="0.2">
      <c r="A1032" s="1">
        <v>217</v>
      </c>
      <c r="B1032" s="21" t="s">
        <v>29</v>
      </c>
      <c r="C1032" s="22" t="s">
        <v>27</v>
      </c>
      <c r="D1032" s="22" t="s">
        <v>37</v>
      </c>
      <c r="E1032" s="23">
        <v>43129</v>
      </c>
      <c r="F1032" s="22">
        <v>24.8</v>
      </c>
      <c r="G1032" s="22">
        <v>35.4</v>
      </c>
      <c r="H1032" s="22">
        <v>17.511399999999998</v>
      </c>
      <c r="I1032" s="24">
        <v>3.7002999999999999</v>
      </c>
      <c r="J1032" s="22"/>
      <c r="K1032" s="25">
        <f t="shared" si="355"/>
        <v>997.12618482430514</v>
      </c>
      <c r="L1032" s="25">
        <f t="shared" si="356"/>
        <v>0.75952760938444797</v>
      </c>
      <c r="M1032" s="25">
        <f t="shared" si="357"/>
        <v>-4.2053491839999999E-3</v>
      </c>
      <c r="N1032" s="25">
        <f t="shared" si="358"/>
        <v>1023.7331724959167</v>
      </c>
      <c r="O1032" s="121">
        <f t="shared" si="371"/>
        <v>1.0237061328789197</v>
      </c>
      <c r="P1032" s="26">
        <f t="shared" si="359"/>
        <v>8.3410862362478397</v>
      </c>
      <c r="Q1032" s="120">
        <f t="shared" si="372"/>
        <v>8.3408099389653874</v>
      </c>
      <c r="R1032" s="4">
        <f t="shared" si="360"/>
        <v>23.534717839374867</v>
      </c>
      <c r="S1032" s="27">
        <f t="shared" si="361"/>
        <v>15.071649999999998</v>
      </c>
      <c r="T1032" s="28">
        <f t="shared" si="362"/>
        <v>13</v>
      </c>
      <c r="U1032" s="29">
        <f t="shared" si="363"/>
        <v>8.1099999999999728E-2</v>
      </c>
      <c r="V1032" s="29">
        <f t="shared" si="364"/>
        <v>2.240826702033591</v>
      </c>
      <c r="W1032" s="29">
        <f t="shared" si="365"/>
        <v>1.7237128477181469</v>
      </c>
      <c r="X1032" s="30">
        <f t="shared" si="366"/>
        <v>0.18203790850177626</v>
      </c>
      <c r="Y1032" s="30">
        <f t="shared" si="367"/>
        <v>2.2311169291978472</v>
      </c>
      <c r="Z1032" s="30">
        <f t="shared" si="368"/>
        <v>1.7162437916906517</v>
      </c>
      <c r="AA1032" s="31">
        <f t="shared" si="369"/>
        <v>0.95742506554248552</v>
      </c>
      <c r="AB1032" s="32">
        <f t="shared" si="370"/>
        <v>-7.4690560274952578E-3</v>
      </c>
    </row>
    <row r="1033" spans="1:28" s="15" customFormat="1" x14ac:dyDescent="0.2">
      <c r="A1033" s="1">
        <v>223</v>
      </c>
      <c r="B1033" s="21" t="s">
        <v>29</v>
      </c>
      <c r="C1033" s="22" t="s">
        <v>27</v>
      </c>
      <c r="D1033" s="22" t="s">
        <v>37</v>
      </c>
      <c r="E1033" s="23">
        <v>43129</v>
      </c>
      <c r="F1033" s="22">
        <v>24.8</v>
      </c>
      <c r="G1033" s="22">
        <v>35.4</v>
      </c>
      <c r="H1033" s="22">
        <v>17.511399999999998</v>
      </c>
      <c r="I1033" s="24">
        <v>5.0484999999999998</v>
      </c>
      <c r="J1033" s="22"/>
      <c r="K1033" s="25">
        <f t="shared" si="355"/>
        <v>997.12618482430514</v>
      </c>
      <c r="L1033" s="25">
        <f t="shared" si="356"/>
        <v>0.75952760938444797</v>
      </c>
      <c r="M1033" s="25">
        <f t="shared" si="357"/>
        <v>-4.2053491839999999E-3</v>
      </c>
      <c r="N1033" s="25">
        <f t="shared" si="358"/>
        <v>1023.7331724959167</v>
      </c>
      <c r="O1033" s="121">
        <f t="shared" si="371"/>
        <v>1.0237061328789197</v>
      </c>
      <c r="P1033" s="26">
        <f t="shared" si="359"/>
        <v>11.380151302245011</v>
      </c>
      <c r="Q1033" s="120">
        <f t="shared" si="372"/>
        <v>11.379774336369149</v>
      </c>
      <c r="R1033" s="4">
        <f t="shared" si="360"/>
        <v>23.534717839374867</v>
      </c>
      <c r="S1033" s="27">
        <f t="shared" si="361"/>
        <v>22.486749999999997</v>
      </c>
      <c r="T1033" s="28">
        <f t="shared" si="362"/>
        <v>13</v>
      </c>
      <c r="U1033" s="29">
        <f t="shared" si="363"/>
        <v>0.29279999999999973</v>
      </c>
      <c r="V1033" s="29">
        <f t="shared" si="364"/>
        <v>6.1568223395083734</v>
      </c>
      <c r="W1033" s="29">
        <f t="shared" si="365"/>
        <v>4.7360171842372107</v>
      </c>
      <c r="X1033" s="30">
        <f t="shared" si="366"/>
        <v>0.65900128780481637</v>
      </c>
      <c r="Y1033" s="30">
        <f t="shared" si="367"/>
        <v>6.146740666040631</v>
      </c>
      <c r="Z1033" s="30">
        <f t="shared" si="368"/>
        <v>4.7282620508004847</v>
      </c>
      <c r="AA1033" s="31">
        <f t="shared" si="369"/>
        <v>2.4282217319702268</v>
      </c>
      <c r="AB1033" s="32">
        <f t="shared" si="370"/>
        <v>-7.7551334367260694E-3</v>
      </c>
    </row>
    <row r="1034" spans="1:28" s="15" customFormat="1" x14ac:dyDescent="0.2">
      <c r="A1034" s="1">
        <v>152</v>
      </c>
      <c r="B1034" s="21" t="s">
        <v>30</v>
      </c>
      <c r="C1034" s="22" t="s">
        <v>27</v>
      </c>
      <c r="D1034" s="22" t="s">
        <v>37</v>
      </c>
      <c r="E1034" s="23">
        <v>43129</v>
      </c>
      <c r="F1034" s="22">
        <v>24.8</v>
      </c>
      <c r="G1034" s="22">
        <v>35.4</v>
      </c>
      <c r="H1034" s="22">
        <v>17.511399999999998</v>
      </c>
      <c r="I1034" s="24">
        <v>6.7236000000000002</v>
      </c>
      <c r="J1034" s="22"/>
      <c r="K1034" s="25">
        <f t="shared" si="355"/>
        <v>997.12618482430514</v>
      </c>
      <c r="L1034" s="25">
        <f t="shared" si="356"/>
        <v>0.75952760938444797</v>
      </c>
      <c r="M1034" s="25">
        <f t="shared" si="357"/>
        <v>-4.2053491839999999E-3</v>
      </c>
      <c r="N1034" s="25">
        <f t="shared" si="358"/>
        <v>1023.7331724959167</v>
      </c>
      <c r="O1034" s="121">
        <f t="shared" si="371"/>
        <v>1.0237061328789197</v>
      </c>
      <c r="P1034" s="26">
        <f t="shared" si="359"/>
        <v>15.15610286139934</v>
      </c>
      <c r="Q1034" s="120">
        <f t="shared" si="372"/>
        <v>15.155600817670914</v>
      </c>
      <c r="R1034" s="4">
        <f t="shared" si="360"/>
        <v>23.534717839374867</v>
      </c>
      <c r="S1034" s="27">
        <f t="shared" si="361"/>
        <v>31.699800000000003</v>
      </c>
      <c r="T1034" s="28">
        <f t="shared" si="362"/>
        <v>13</v>
      </c>
      <c r="U1034" s="29">
        <f t="shared" si="363"/>
        <v>0.29900000000000038</v>
      </c>
      <c r="V1034" s="29">
        <f t="shared" si="364"/>
        <v>4.6539862403885124</v>
      </c>
      <c r="W1034" s="29">
        <f t="shared" si="365"/>
        <v>3.5799894156834711</v>
      </c>
      <c r="X1034" s="30">
        <f t="shared" si="366"/>
        <v>0.67261980259149468</v>
      </c>
      <c r="Y1034" s="30">
        <f t="shared" si="367"/>
        <v>4.6440472906995547</v>
      </c>
      <c r="Z1034" s="30">
        <f t="shared" si="368"/>
        <v>3.5723440697688882</v>
      </c>
      <c r="AA1034" s="31">
        <f t="shared" si="369"/>
        <v>1.7214928752908929</v>
      </c>
      <c r="AB1034" s="32">
        <f t="shared" si="370"/>
        <v>-7.6453459145828795E-3</v>
      </c>
    </row>
    <row r="1035" spans="1:28" s="15" customFormat="1" x14ac:dyDescent="0.2">
      <c r="A1035" s="1">
        <v>160</v>
      </c>
      <c r="B1035" s="21" t="s">
        <v>30</v>
      </c>
      <c r="C1035" s="22" t="s">
        <v>27</v>
      </c>
      <c r="D1035" s="22" t="s">
        <v>37</v>
      </c>
      <c r="E1035" s="23">
        <v>43129</v>
      </c>
      <c r="F1035" s="22">
        <v>24.8</v>
      </c>
      <c r="G1035" s="22">
        <v>35.4</v>
      </c>
      <c r="H1035" s="22">
        <v>17.511399999999998</v>
      </c>
      <c r="I1035" s="24">
        <v>5.4519000000000002</v>
      </c>
      <c r="J1035" s="22"/>
      <c r="K1035" s="25">
        <f t="shared" si="355"/>
        <v>997.12618482430514</v>
      </c>
      <c r="L1035" s="25">
        <f t="shared" si="356"/>
        <v>0.75952760938444797</v>
      </c>
      <c r="M1035" s="25">
        <f t="shared" si="357"/>
        <v>-4.2053491839999999E-3</v>
      </c>
      <c r="N1035" s="25">
        <f t="shared" si="358"/>
        <v>1023.7331724959167</v>
      </c>
      <c r="O1035" s="121">
        <f t="shared" si="371"/>
        <v>1.0237061328789197</v>
      </c>
      <c r="P1035" s="26">
        <f t="shared" si="359"/>
        <v>12.289481407291191</v>
      </c>
      <c r="Q1035" s="120">
        <f t="shared" si="372"/>
        <v>12.289074319986325</v>
      </c>
      <c r="R1035" s="4">
        <f t="shared" si="360"/>
        <v>23.534717839374867</v>
      </c>
      <c r="S1035" s="27">
        <f t="shared" si="361"/>
        <v>24.705449999999999</v>
      </c>
      <c r="T1035" s="28">
        <f t="shared" si="362"/>
        <v>13</v>
      </c>
      <c r="U1035" s="29">
        <f t="shared" si="363"/>
        <v>0.23939999999999984</v>
      </c>
      <c r="V1035" s="29">
        <f t="shared" si="364"/>
        <v>4.5928057553956796</v>
      </c>
      <c r="W1035" s="29">
        <f t="shared" si="365"/>
        <v>3.5329275041505235</v>
      </c>
      <c r="X1035" s="30">
        <f t="shared" si="366"/>
        <v>0.53853108446394771</v>
      </c>
      <c r="Y1035" s="30">
        <f t="shared" si="367"/>
        <v>4.5828726159943356</v>
      </c>
      <c r="Z1035" s="30">
        <f t="shared" si="368"/>
        <v>3.52528662768795</v>
      </c>
      <c r="AA1035" s="31">
        <f t="shared" si="369"/>
        <v>1.7711706711854323</v>
      </c>
      <c r="AB1035" s="32">
        <f t="shared" si="370"/>
        <v>-7.6408764625734982E-3</v>
      </c>
    </row>
    <row r="1036" spans="1:28" s="15" customFormat="1" x14ac:dyDescent="0.2">
      <c r="A1036" s="1">
        <v>166</v>
      </c>
      <c r="B1036" s="21" t="s">
        <v>31</v>
      </c>
      <c r="C1036" s="22" t="s">
        <v>27</v>
      </c>
      <c r="D1036" s="22" t="s">
        <v>37</v>
      </c>
      <c r="E1036" s="23">
        <v>43129</v>
      </c>
      <c r="F1036" s="22">
        <v>24.8</v>
      </c>
      <c r="G1036" s="22">
        <v>35.4</v>
      </c>
      <c r="H1036" s="22">
        <v>17.511399999999998</v>
      </c>
      <c r="I1036" s="24">
        <v>5.2422000000000004</v>
      </c>
      <c r="J1036" s="22"/>
      <c r="K1036" s="25">
        <f t="shared" si="355"/>
        <v>997.12618482430514</v>
      </c>
      <c r="L1036" s="25">
        <f t="shared" si="356"/>
        <v>0.75952760938444797</v>
      </c>
      <c r="M1036" s="25">
        <f t="shared" si="357"/>
        <v>-4.2053491839999999E-3</v>
      </c>
      <c r="N1036" s="25">
        <f t="shared" si="358"/>
        <v>1023.7331724959167</v>
      </c>
      <c r="O1036" s="121">
        <f t="shared" si="371"/>
        <v>1.0237061328789197</v>
      </c>
      <c r="P1036" s="26">
        <f t="shared" si="359"/>
        <v>11.816783035877748</v>
      </c>
      <c r="Q1036" s="120">
        <f t="shared" si="372"/>
        <v>11.816391606638478</v>
      </c>
      <c r="R1036" s="4">
        <f t="shared" si="360"/>
        <v>23.534717839374867</v>
      </c>
      <c r="S1036" s="27">
        <f t="shared" si="361"/>
        <v>23.552100000000003</v>
      </c>
      <c r="T1036" s="28">
        <f t="shared" si="362"/>
        <v>13</v>
      </c>
      <c r="U1036" s="29">
        <f t="shared" si="363"/>
        <v>0.16610000000000014</v>
      </c>
      <c r="V1036" s="29">
        <f t="shared" si="364"/>
        <v>3.2721971592364243</v>
      </c>
      <c r="W1036" s="29">
        <f t="shared" si="365"/>
        <v>2.517074737874172</v>
      </c>
      <c r="X1036" s="30">
        <f t="shared" si="366"/>
        <v>0.37333000303297759</v>
      </c>
      <c r="Y1036" s="30">
        <f t="shared" si="367"/>
        <v>3.2623894375364961</v>
      </c>
      <c r="Z1036" s="30">
        <f t="shared" si="368"/>
        <v>2.5095303365665353</v>
      </c>
      <c r="AA1036" s="31">
        <f t="shared" si="369"/>
        <v>1.2685305614095548</v>
      </c>
      <c r="AB1036" s="32">
        <f t="shared" si="370"/>
        <v>-7.5444013076366723E-3</v>
      </c>
    </row>
    <row r="1037" spans="1:28" s="15" customFormat="1" x14ac:dyDescent="0.2">
      <c r="A1037" s="1">
        <v>173</v>
      </c>
      <c r="B1037" s="21" t="s">
        <v>31</v>
      </c>
      <c r="C1037" s="22" t="s">
        <v>27</v>
      </c>
      <c r="D1037" s="22" t="s">
        <v>37</v>
      </c>
      <c r="E1037" s="23">
        <v>43129</v>
      </c>
      <c r="F1037" s="22">
        <v>24.8</v>
      </c>
      <c r="G1037" s="22">
        <v>35.4</v>
      </c>
      <c r="H1037" s="22">
        <v>17.511399999999998</v>
      </c>
      <c r="I1037" s="24">
        <v>5.4634999999999998</v>
      </c>
      <c r="J1037" s="22"/>
      <c r="K1037" s="25">
        <f t="shared" si="355"/>
        <v>997.12618482430514</v>
      </c>
      <c r="L1037" s="25">
        <f t="shared" si="356"/>
        <v>0.75952760938444797</v>
      </c>
      <c r="M1037" s="25">
        <f t="shared" si="357"/>
        <v>-4.2053491839999999E-3</v>
      </c>
      <c r="N1037" s="25">
        <f t="shared" si="358"/>
        <v>1023.7331724959167</v>
      </c>
      <c r="O1037" s="121">
        <f t="shared" si="371"/>
        <v>1.0237061328789197</v>
      </c>
      <c r="P1037" s="26">
        <f t="shared" si="359"/>
        <v>12.315629719682207</v>
      </c>
      <c r="Q1037" s="120">
        <f t="shared" si="372"/>
        <v>12.315221766218251</v>
      </c>
      <c r="R1037" s="4">
        <f t="shared" si="360"/>
        <v>23.534717839374867</v>
      </c>
      <c r="S1037" s="27">
        <f t="shared" si="361"/>
        <v>24.76925</v>
      </c>
      <c r="T1037" s="28">
        <f t="shared" si="362"/>
        <v>13</v>
      </c>
      <c r="U1037" s="29">
        <f t="shared" si="363"/>
        <v>0.19960000000000022</v>
      </c>
      <c r="V1037" s="29">
        <f t="shared" si="364"/>
        <v>3.7918653469860795</v>
      </c>
      <c r="W1037" s="29">
        <f t="shared" si="365"/>
        <v>2.9168194976815998</v>
      </c>
      <c r="X1037" s="30">
        <f t="shared" si="366"/>
        <v>0.44880431837183465</v>
      </c>
      <c r="Y1037" s="30">
        <f t="shared" si="367"/>
        <v>3.7820082725939175</v>
      </c>
      <c r="Z1037" s="30">
        <f t="shared" si="368"/>
        <v>2.9092371327645523</v>
      </c>
      <c r="AA1037" s="31">
        <f t="shared" si="369"/>
        <v>1.4584408266297904</v>
      </c>
      <c r="AB1037" s="32">
        <f t="shared" si="370"/>
        <v>-7.5823649170474461E-3</v>
      </c>
    </row>
    <row r="1038" spans="1:28" s="15" customFormat="1" x14ac:dyDescent="0.2">
      <c r="A1038" s="1">
        <v>264</v>
      </c>
      <c r="B1038" s="21" t="s">
        <v>31</v>
      </c>
      <c r="C1038" s="22" t="s">
        <v>27</v>
      </c>
      <c r="D1038" s="22" t="s">
        <v>37</v>
      </c>
      <c r="E1038" s="23">
        <v>43129</v>
      </c>
      <c r="F1038" s="22">
        <v>24.8</v>
      </c>
      <c r="G1038" s="22">
        <v>35.4</v>
      </c>
      <c r="H1038" s="22">
        <v>17.511399999999998</v>
      </c>
      <c r="I1038" s="24">
        <v>5.1426999999999996</v>
      </c>
      <c r="J1038" s="22"/>
      <c r="K1038" s="25">
        <f t="shared" si="355"/>
        <v>997.12618482430514</v>
      </c>
      <c r="L1038" s="25">
        <f t="shared" si="356"/>
        <v>0.75952760938444797</v>
      </c>
      <c r="M1038" s="25">
        <f t="shared" si="357"/>
        <v>-4.2053491839999999E-3</v>
      </c>
      <c r="N1038" s="25">
        <f t="shared" si="358"/>
        <v>1023.7331724959167</v>
      </c>
      <c r="O1038" s="121">
        <f t="shared" si="371"/>
        <v>1.0237061328789197</v>
      </c>
      <c r="P1038" s="26">
        <f t="shared" si="359"/>
        <v>11.592493632178948</v>
      </c>
      <c r="Q1038" s="120">
        <f t="shared" si="372"/>
        <v>11.592109632493932</v>
      </c>
      <c r="R1038" s="4">
        <f t="shared" si="360"/>
        <v>23.534717839374867</v>
      </c>
      <c r="S1038" s="27">
        <f t="shared" si="361"/>
        <v>23.004849999999998</v>
      </c>
      <c r="T1038" s="28">
        <f t="shared" si="362"/>
        <v>13</v>
      </c>
      <c r="U1038" s="29">
        <f t="shared" si="363"/>
        <v>0.19699999999999918</v>
      </c>
      <c r="V1038" s="29">
        <f t="shared" si="364"/>
        <v>3.9832581838768859</v>
      </c>
      <c r="W1038" s="29">
        <f t="shared" si="365"/>
        <v>3.0640447568283742</v>
      </c>
      <c r="X1038" s="30">
        <f t="shared" si="366"/>
        <v>0.4430116155637549</v>
      </c>
      <c r="Y1038" s="30">
        <f t="shared" si="367"/>
        <v>3.9733829329790353</v>
      </c>
      <c r="Z1038" s="30">
        <f t="shared" si="368"/>
        <v>3.0564484099838736</v>
      </c>
      <c r="AA1038" s="31">
        <f t="shared" si="369"/>
        <v>1.5545491761149426</v>
      </c>
      <c r="AB1038" s="32">
        <f t="shared" si="370"/>
        <v>-7.5963468445006121E-3</v>
      </c>
    </row>
    <row r="1039" spans="1:28" s="15" customFormat="1" x14ac:dyDescent="0.2">
      <c r="A1039" s="1">
        <v>270</v>
      </c>
      <c r="B1039" s="21" t="s">
        <v>31</v>
      </c>
      <c r="C1039" s="22" t="s">
        <v>27</v>
      </c>
      <c r="D1039" s="22" t="s">
        <v>37</v>
      </c>
      <c r="E1039" s="23">
        <v>43129</v>
      </c>
      <c r="F1039" s="22">
        <v>24.8</v>
      </c>
      <c r="G1039" s="22">
        <v>35.4</v>
      </c>
      <c r="H1039" s="22">
        <v>17.511399999999998</v>
      </c>
      <c r="I1039" s="24">
        <v>6.8688000000000002</v>
      </c>
      <c r="J1039" s="22"/>
      <c r="K1039" s="25">
        <f t="shared" si="355"/>
        <v>997.12618482430514</v>
      </c>
      <c r="L1039" s="25">
        <f t="shared" si="356"/>
        <v>0.75952760938444797</v>
      </c>
      <c r="M1039" s="25">
        <f t="shared" si="357"/>
        <v>-4.2053491839999999E-3</v>
      </c>
      <c r="N1039" s="25">
        <f t="shared" si="358"/>
        <v>1023.7331724959167</v>
      </c>
      <c r="O1039" s="121">
        <f t="shared" si="371"/>
        <v>1.0237061328789197</v>
      </c>
      <c r="P1039" s="26">
        <f t="shared" si="359"/>
        <v>15.483407599259293</v>
      </c>
      <c r="Q1039" s="120">
        <f t="shared" si="372"/>
        <v>15.482894713608481</v>
      </c>
      <c r="R1039" s="4">
        <f t="shared" si="360"/>
        <v>23.534717839374867</v>
      </c>
      <c r="S1039" s="27">
        <f t="shared" si="361"/>
        <v>32.498400000000004</v>
      </c>
      <c r="T1039" s="28">
        <f t="shared" si="362"/>
        <v>13</v>
      </c>
      <c r="U1039" s="29">
        <f t="shared" si="363"/>
        <v>0.23640000000000061</v>
      </c>
      <c r="V1039" s="29">
        <f t="shared" si="364"/>
        <v>3.5643206079247425</v>
      </c>
      <c r="W1039" s="29">
        <f t="shared" si="365"/>
        <v>2.7417850830190327</v>
      </c>
      <c r="X1039" s="30">
        <f t="shared" si="366"/>
        <v>0.5314645928095274</v>
      </c>
      <c r="Y1039" s="30">
        <f t="shared" si="367"/>
        <v>3.5544851433708078</v>
      </c>
      <c r="Z1039" s="30">
        <f t="shared" si="368"/>
        <v>2.7342193410544673</v>
      </c>
      <c r="AA1039" s="31">
        <f t="shared" si="369"/>
        <v>1.3103926429915518</v>
      </c>
      <c r="AB1039" s="32">
        <f t="shared" si="370"/>
        <v>-7.5657419645653867E-3</v>
      </c>
    </row>
    <row r="1040" spans="1:28" s="15" customFormat="1" x14ac:dyDescent="0.2">
      <c r="A1040" s="1">
        <v>102</v>
      </c>
      <c r="B1040" s="21" t="s">
        <v>32</v>
      </c>
      <c r="C1040" s="22" t="s">
        <v>27</v>
      </c>
      <c r="D1040" s="22" t="s">
        <v>37</v>
      </c>
      <c r="E1040" s="23">
        <v>43129</v>
      </c>
      <c r="F1040" s="22">
        <v>24.8</v>
      </c>
      <c r="G1040" s="22">
        <v>35.4</v>
      </c>
      <c r="H1040" s="22">
        <v>17.511399999999998</v>
      </c>
      <c r="I1040" s="24">
        <v>4.4093999999999998</v>
      </c>
      <c r="J1040" s="22"/>
      <c r="K1040" s="25">
        <f t="shared" si="355"/>
        <v>997.12618482430514</v>
      </c>
      <c r="L1040" s="25">
        <f t="shared" si="356"/>
        <v>0.75952760938444797</v>
      </c>
      <c r="M1040" s="25">
        <f t="shared" si="357"/>
        <v>-4.2053491839999999E-3</v>
      </c>
      <c r="N1040" s="25">
        <f t="shared" si="358"/>
        <v>1023.7331724959167</v>
      </c>
      <c r="O1040" s="121">
        <f t="shared" si="371"/>
        <v>1.0237061328789197</v>
      </c>
      <c r="P1040" s="26">
        <f t="shared" si="359"/>
        <v>9.9395145393917304</v>
      </c>
      <c r="Q1040" s="120">
        <f t="shared" si="372"/>
        <v>9.9391852944015291</v>
      </c>
      <c r="R1040" s="4">
        <f t="shared" si="360"/>
        <v>23.534717839374867</v>
      </c>
      <c r="S1040" s="27">
        <f t="shared" si="361"/>
        <v>18.971699999999998</v>
      </c>
      <c r="T1040" s="28">
        <f t="shared" si="362"/>
        <v>13</v>
      </c>
      <c r="U1040" s="29">
        <f t="shared" si="363"/>
        <v>0.12760000000000016</v>
      </c>
      <c r="V1040" s="29">
        <f t="shared" si="364"/>
        <v>2.9800551170068705</v>
      </c>
      <c r="W1040" s="29">
        <f t="shared" si="365"/>
        <v>2.2923500900052849</v>
      </c>
      <c r="X1040" s="30">
        <f t="shared" si="366"/>
        <v>0.28671471353433375</v>
      </c>
      <c r="Y1040" s="30">
        <f t="shared" si="367"/>
        <v>2.9702751399267386</v>
      </c>
      <c r="Z1040" s="30">
        <f t="shared" si="368"/>
        <v>2.2848270307128757</v>
      </c>
      <c r="AA1040" s="31">
        <f t="shared" si="369"/>
        <v>1.2071756257111164</v>
      </c>
      <c r="AB1040" s="32">
        <f t="shared" si="370"/>
        <v>-7.5230592924091511E-3</v>
      </c>
    </row>
    <row r="1041" spans="1:28" s="15" customFormat="1" x14ac:dyDescent="0.2">
      <c r="A1041" s="1">
        <v>108</v>
      </c>
      <c r="B1041" s="21" t="s">
        <v>32</v>
      </c>
      <c r="C1041" s="22" t="s">
        <v>27</v>
      </c>
      <c r="D1041" s="22" t="s">
        <v>37</v>
      </c>
      <c r="E1041" s="23">
        <v>43129</v>
      </c>
      <c r="F1041" s="22">
        <v>24.8</v>
      </c>
      <c r="G1041" s="22">
        <v>35.4</v>
      </c>
      <c r="H1041" s="22">
        <v>17.511399999999998</v>
      </c>
      <c r="I1041" s="24">
        <v>4.7823000000000002</v>
      </c>
      <c r="J1041" s="22"/>
      <c r="K1041" s="25">
        <f t="shared" si="355"/>
        <v>997.12618482430514</v>
      </c>
      <c r="L1041" s="25">
        <f t="shared" si="356"/>
        <v>0.75952760938444797</v>
      </c>
      <c r="M1041" s="25">
        <f t="shared" si="357"/>
        <v>-4.2053491839999999E-3</v>
      </c>
      <c r="N1041" s="25">
        <f t="shared" si="358"/>
        <v>1023.7331724959167</v>
      </c>
      <c r="O1041" s="121">
        <f t="shared" si="371"/>
        <v>1.0237061328789197</v>
      </c>
      <c r="P1041" s="26">
        <f t="shared" si="359"/>
        <v>10.780092616168432</v>
      </c>
      <c r="Q1041" s="120">
        <f t="shared" si="372"/>
        <v>10.779735527150279</v>
      </c>
      <c r="R1041" s="4">
        <f t="shared" si="360"/>
        <v>23.534717839374867</v>
      </c>
      <c r="S1041" s="27">
        <f t="shared" si="361"/>
        <v>21.022649999999999</v>
      </c>
      <c r="T1041" s="28">
        <f t="shared" si="362"/>
        <v>13</v>
      </c>
      <c r="U1041" s="29">
        <f t="shared" si="363"/>
        <v>0.18880000000000052</v>
      </c>
      <c r="V1041" s="29">
        <f t="shared" si="364"/>
        <v>4.110155654729521</v>
      </c>
      <c r="W1041" s="29">
        <f t="shared" si="365"/>
        <v>3.161658195945785</v>
      </c>
      <c r="X1041" s="30">
        <f t="shared" si="366"/>
        <v>0.42460286884815623</v>
      </c>
      <c r="Y1041" s="30">
        <f t="shared" si="367"/>
        <v>4.1002683524266166</v>
      </c>
      <c r="Z1041" s="30">
        <f t="shared" si="368"/>
        <v>3.1540525787897047</v>
      </c>
      <c r="AA1041" s="31">
        <f t="shared" si="369"/>
        <v>1.6343750274424045</v>
      </c>
      <c r="AB1041" s="32">
        <f t="shared" si="370"/>
        <v>-7.6056171560803243E-3</v>
      </c>
    </row>
    <row r="1042" spans="1:28" s="15" customFormat="1" x14ac:dyDescent="0.2">
      <c r="A1042" s="1">
        <v>231</v>
      </c>
      <c r="B1042" s="21" t="s">
        <v>33</v>
      </c>
      <c r="C1042" s="22" t="s">
        <v>27</v>
      </c>
      <c r="D1042" s="22" t="s">
        <v>37</v>
      </c>
      <c r="E1042" s="23">
        <v>43129</v>
      </c>
      <c r="F1042" s="22">
        <v>23.6</v>
      </c>
      <c r="G1042" s="22">
        <v>35.6</v>
      </c>
      <c r="H1042" s="22">
        <v>17.508299999999998</v>
      </c>
      <c r="I1042" s="24">
        <v>3.1432000000000002</v>
      </c>
      <c r="J1042" s="22"/>
      <c r="K1042" s="25">
        <f t="shared" si="355"/>
        <v>997.42451159707753</v>
      </c>
      <c r="L1042" s="25">
        <f t="shared" si="356"/>
        <v>0.76136961722476815</v>
      </c>
      <c r="M1042" s="25">
        <f t="shared" si="357"/>
        <v>-4.2319740159999994E-3</v>
      </c>
      <c r="N1042" s="25">
        <f t="shared" si="358"/>
        <v>1024.2426686012425</v>
      </c>
      <c r="O1042" s="121">
        <f t="shared" si="371"/>
        <v>1.0242155286598393</v>
      </c>
      <c r="P1042" s="26">
        <f t="shared" si="359"/>
        <v>7.0897162396116089</v>
      </c>
      <c r="Q1042" s="120">
        <f t="shared" si="372"/>
        <v>7.0894803752502877</v>
      </c>
      <c r="R1042" s="4">
        <f t="shared" si="360"/>
        <v>23.534580343982828</v>
      </c>
      <c r="S1042" s="27">
        <f t="shared" si="361"/>
        <v>12.0076</v>
      </c>
      <c r="T1042" s="28">
        <f t="shared" si="362"/>
        <v>13</v>
      </c>
      <c r="U1042" s="29">
        <f t="shared" si="363"/>
        <v>6.4100000000000268E-2</v>
      </c>
      <c r="V1042" s="29">
        <f t="shared" si="364"/>
        <v>2.0817771426715685</v>
      </c>
      <c r="W1042" s="29">
        <f t="shared" si="365"/>
        <v>1.6013670328242837</v>
      </c>
      <c r="X1042" s="30">
        <f t="shared" si="366"/>
        <v>0.14728380324208423</v>
      </c>
      <c r="Y1042" s="30">
        <f t="shared" si="367"/>
        <v>2.1215014275184623</v>
      </c>
      <c r="Z1042" s="30">
        <f t="shared" si="368"/>
        <v>1.6319241750142017</v>
      </c>
      <c r="AA1042" s="31">
        <f t="shared" si="369"/>
        <v>0.9720699032877741</v>
      </c>
      <c r="AB1042" s="32">
        <f t="shared" si="370"/>
        <v>3.0557142189918007E-2</v>
      </c>
    </row>
    <row r="1043" spans="1:28" s="15" customFormat="1" x14ac:dyDescent="0.2">
      <c r="A1043" s="1">
        <v>180</v>
      </c>
      <c r="B1043" s="21" t="s">
        <v>26</v>
      </c>
      <c r="C1043" s="22" t="s">
        <v>34</v>
      </c>
      <c r="D1043" s="22" t="s">
        <v>37</v>
      </c>
      <c r="E1043" s="23">
        <v>43129</v>
      </c>
      <c r="F1043" s="22">
        <v>24.1</v>
      </c>
      <c r="G1043" s="22">
        <v>35.5</v>
      </c>
      <c r="H1043" s="22">
        <v>17.511800000000001</v>
      </c>
      <c r="I1043" s="24">
        <v>3.778</v>
      </c>
      <c r="J1043" s="22"/>
      <c r="K1043" s="25">
        <f t="shared" si="355"/>
        <v>997.301901019105</v>
      </c>
      <c r="L1043" s="25">
        <f t="shared" si="356"/>
        <v>0.76058970296154682</v>
      </c>
      <c r="M1043" s="25">
        <f t="shared" si="357"/>
        <v>-4.2203012260000001E-3</v>
      </c>
      <c r="N1043" s="25">
        <f t="shared" si="358"/>
        <v>1024.0190528542896</v>
      </c>
      <c r="O1043" s="121">
        <f t="shared" si="371"/>
        <v>1.0239919541163964</v>
      </c>
      <c r="P1043" s="26">
        <f t="shared" si="359"/>
        <v>8.519218523810288</v>
      </c>
      <c r="Q1043" s="120">
        <f t="shared" si="372"/>
        <v>8.5189356098476186</v>
      </c>
      <c r="R1043" s="4">
        <f t="shared" si="360"/>
        <v>23.537516282549756</v>
      </c>
      <c r="S1043" s="27">
        <f t="shared" si="361"/>
        <v>15.498999999999999</v>
      </c>
      <c r="T1043" s="28">
        <f t="shared" si="362"/>
        <v>13</v>
      </c>
      <c r="U1043" s="29">
        <f t="shared" si="363"/>
        <v>6.6300000000000026E-2</v>
      </c>
      <c r="V1043" s="29">
        <f t="shared" si="364"/>
        <v>1.78624350028289</v>
      </c>
      <c r="W1043" s="29">
        <f t="shared" si="365"/>
        <v>1.3740334617560692</v>
      </c>
      <c r="X1043" s="30">
        <f t="shared" si="366"/>
        <v>0.15134535300788521</v>
      </c>
      <c r="Y1043" s="30">
        <f t="shared" si="367"/>
        <v>1.8086477880181897</v>
      </c>
      <c r="Z1043" s="30">
        <f t="shared" si="368"/>
        <v>1.3912675292447612</v>
      </c>
      <c r="AA1043" s="31">
        <f t="shared" si="369"/>
        <v>0.76924018747919698</v>
      </c>
      <c r="AB1043" s="32">
        <f t="shared" si="370"/>
        <v>1.723406748869194E-2</v>
      </c>
    </row>
    <row r="1044" spans="1:28" s="15" customFormat="1" x14ac:dyDescent="0.2">
      <c r="A1044" s="1">
        <v>187</v>
      </c>
      <c r="B1044" s="21" t="s">
        <v>26</v>
      </c>
      <c r="C1044" s="22" t="s">
        <v>34</v>
      </c>
      <c r="D1044" s="22" t="s">
        <v>37</v>
      </c>
      <c r="E1044" s="23">
        <v>43129</v>
      </c>
      <c r="F1044" s="22">
        <v>24.1</v>
      </c>
      <c r="G1044" s="22">
        <v>35.5</v>
      </c>
      <c r="H1044" s="22">
        <v>17.511800000000001</v>
      </c>
      <c r="I1044" s="24">
        <v>0.93279999999999996</v>
      </c>
      <c r="J1044" s="22"/>
      <c r="K1044" s="25">
        <f t="shared" si="355"/>
        <v>997.301901019105</v>
      </c>
      <c r="L1044" s="25">
        <f t="shared" si="356"/>
        <v>0.76058970296154682</v>
      </c>
      <c r="M1044" s="25">
        <f t="shared" si="357"/>
        <v>-4.2203012260000001E-3</v>
      </c>
      <c r="N1044" s="25">
        <f t="shared" si="358"/>
        <v>1024.0190528542896</v>
      </c>
      <c r="O1044" s="121">
        <f t="shared" si="371"/>
        <v>1.0239919541163964</v>
      </c>
      <c r="P1044" s="26">
        <f t="shared" si="359"/>
        <v>2.1034216619931807</v>
      </c>
      <c r="Q1044" s="120">
        <f t="shared" si="372"/>
        <v>2.1033518096521595</v>
      </c>
      <c r="R1044" s="4">
        <f t="shared" si="360"/>
        <v>23.537516282549756</v>
      </c>
      <c r="S1044" s="27">
        <f t="shared" si="361"/>
        <v>-0.1496000000000004</v>
      </c>
      <c r="T1044" s="28">
        <f t="shared" si="362"/>
        <v>13</v>
      </c>
      <c r="U1044" s="29">
        <f t="shared" si="363"/>
        <v>1.6599999999999948E-2</v>
      </c>
      <c r="V1044" s="29">
        <f t="shared" si="364"/>
        <v>1.81183147784326</v>
      </c>
      <c r="W1044" s="29">
        <f t="shared" si="365"/>
        <v>1.3937165214178924</v>
      </c>
      <c r="X1044" s="30">
        <f t="shared" si="366"/>
        <v>3.7886893803628308E-2</v>
      </c>
      <c r="Y1044" s="30">
        <f t="shared" si="367"/>
        <v>1.834241397777888</v>
      </c>
      <c r="Z1044" s="30">
        <f t="shared" si="368"/>
        <v>1.4109549213676063</v>
      </c>
      <c r="AA1044" s="31">
        <f t="shared" si="369"/>
        <v>-12.097868187766494</v>
      </c>
      <c r="AB1044" s="32">
        <f t="shared" si="370"/>
        <v>1.7238399949713878E-2</v>
      </c>
    </row>
    <row r="1045" spans="1:28" s="15" customFormat="1" x14ac:dyDescent="0.2">
      <c r="A1045" s="1">
        <v>278</v>
      </c>
      <c r="B1045" s="21" t="s">
        <v>26</v>
      </c>
      <c r="C1045" s="22" t="s">
        <v>34</v>
      </c>
      <c r="D1045" s="22" t="s">
        <v>37</v>
      </c>
      <c r="E1045" s="23">
        <v>43129</v>
      </c>
      <c r="F1045" s="22">
        <v>24.1</v>
      </c>
      <c r="G1045" s="22">
        <v>35.5</v>
      </c>
      <c r="H1045" s="22">
        <v>17.511800000000001</v>
      </c>
      <c r="I1045" s="24">
        <v>4.2996999999999996</v>
      </c>
      <c r="J1045" s="22"/>
      <c r="K1045" s="25">
        <f t="shared" si="355"/>
        <v>997.301901019105</v>
      </c>
      <c r="L1045" s="25">
        <f t="shared" si="356"/>
        <v>0.76058970296154682</v>
      </c>
      <c r="M1045" s="25">
        <f t="shared" si="357"/>
        <v>-4.2203012260000001E-3</v>
      </c>
      <c r="N1045" s="25">
        <f t="shared" si="358"/>
        <v>1024.0190528542896</v>
      </c>
      <c r="O1045" s="121">
        <f t="shared" si="371"/>
        <v>1.0239919541163964</v>
      </c>
      <c r="P1045" s="26">
        <f t="shared" si="359"/>
        <v>9.6956283448457103</v>
      </c>
      <c r="Q1045" s="120">
        <f t="shared" si="372"/>
        <v>9.6953063635949714</v>
      </c>
      <c r="R1045" s="4">
        <f t="shared" si="360"/>
        <v>23.537516282549756</v>
      </c>
      <c r="S1045" s="27">
        <f t="shared" si="361"/>
        <v>18.368349999999996</v>
      </c>
      <c r="T1045" s="28">
        <f t="shared" si="362"/>
        <v>13</v>
      </c>
      <c r="U1045" s="29">
        <f t="shared" si="363"/>
        <v>5.2200000000000024E-2</v>
      </c>
      <c r="V1045" s="29">
        <f t="shared" si="364"/>
        <v>1.2289582107121844</v>
      </c>
      <c r="W1045" s="29">
        <f t="shared" si="365"/>
        <v>0.94535246977860332</v>
      </c>
      <c r="X1045" s="30">
        <f t="shared" si="366"/>
        <v>0.11981637378576337</v>
      </c>
      <c r="Y1045" s="30">
        <f t="shared" si="367"/>
        <v>1.2512398337380981</v>
      </c>
      <c r="Z1045" s="30">
        <f t="shared" si="368"/>
        <v>0.96249217979853685</v>
      </c>
      <c r="AA1045" s="31">
        <f t="shared" si="369"/>
        <v>0.50973489871366273</v>
      </c>
      <c r="AB1045" s="32">
        <f t="shared" si="370"/>
        <v>1.7139710019933529E-2</v>
      </c>
    </row>
    <row r="1046" spans="1:28" s="15" customFormat="1" x14ac:dyDescent="0.2">
      <c r="A1046" s="1">
        <v>285</v>
      </c>
      <c r="B1046" s="21" t="s">
        <v>26</v>
      </c>
      <c r="C1046" s="22" t="s">
        <v>34</v>
      </c>
      <c r="D1046" s="22" t="s">
        <v>37</v>
      </c>
      <c r="E1046" s="23">
        <v>43129</v>
      </c>
      <c r="F1046" s="22">
        <v>24.1</v>
      </c>
      <c r="G1046" s="22">
        <v>35.5</v>
      </c>
      <c r="H1046" s="22">
        <v>17.511800000000001</v>
      </c>
      <c r="I1046" s="24">
        <v>2.5988000000000002</v>
      </c>
      <c r="J1046" s="22"/>
      <c r="K1046" s="25">
        <f t="shared" si="355"/>
        <v>997.301901019105</v>
      </c>
      <c r="L1046" s="25">
        <f t="shared" si="356"/>
        <v>0.76058970296154682</v>
      </c>
      <c r="M1046" s="25">
        <f t="shared" si="357"/>
        <v>-4.2203012260000001E-3</v>
      </c>
      <c r="N1046" s="25">
        <f t="shared" si="358"/>
        <v>1024.0190528542896</v>
      </c>
      <c r="O1046" s="121">
        <f t="shared" si="371"/>
        <v>1.0239919541163964</v>
      </c>
      <c r="P1046" s="26">
        <f t="shared" si="359"/>
        <v>5.860176045441551</v>
      </c>
      <c r="Q1046" s="120">
        <f t="shared" si="372"/>
        <v>5.8599814353816813</v>
      </c>
      <c r="R1046" s="4">
        <f t="shared" si="360"/>
        <v>23.537516282549756</v>
      </c>
      <c r="S1046" s="27">
        <f t="shared" si="361"/>
        <v>9.0134000000000007</v>
      </c>
      <c r="T1046" s="28">
        <f t="shared" si="362"/>
        <v>13</v>
      </c>
      <c r="U1046" s="29">
        <f t="shared" si="363"/>
        <v>2.220000000000022E-2</v>
      </c>
      <c r="V1046" s="29">
        <f t="shared" si="364"/>
        <v>0.8616005588760467</v>
      </c>
      <c r="W1046" s="29">
        <f t="shared" si="365"/>
        <v>0.66276966067388199</v>
      </c>
      <c r="X1046" s="30">
        <f t="shared" si="366"/>
        <v>5.1338582314285119E-2</v>
      </c>
      <c r="Y1046" s="30">
        <f t="shared" si="367"/>
        <v>0.88380132238450182</v>
      </c>
      <c r="Z1046" s="30">
        <f t="shared" si="368"/>
        <v>0.67984717106500137</v>
      </c>
      <c r="AA1046" s="31">
        <f t="shared" si="369"/>
        <v>0.44415571586646163</v>
      </c>
      <c r="AB1046" s="32">
        <f t="shared" si="370"/>
        <v>1.7077510391119377E-2</v>
      </c>
    </row>
    <row r="1047" spans="1:28" s="15" customFormat="1" x14ac:dyDescent="0.2">
      <c r="A1047" s="1">
        <v>120</v>
      </c>
      <c r="B1047" s="21" t="s">
        <v>29</v>
      </c>
      <c r="C1047" s="22" t="s">
        <v>34</v>
      </c>
      <c r="D1047" s="22" t="s">
        <v>37</v>
      </c>
      <c r="E1047" s="23">
        <v>43129</v>
      </c>
      <c r="F1047" s="22">
        <v>24.1</v>
      </c>
      <c r="G1047" s="22">
        <v>35.5</v>
      </c>
      <c r="H1047" s="22">
        <v>17.511800000000001</v>
      </c>
      <c r="I1047" s="24">
        <v>5.3105000000000002</v>
      </c>
      <c r="J1047" s="22"/>
      <c r="K1047" s="25">
        <f t="shared" si="355"/>
        <v>997.301901019105</v>
      </c>
      <c r="L1047" s="25">
        <f t="shared" si="356"/>
        <v>0.76058970296154682</v>
      </c>
      <c r="M1047" s="25">
        <f t="shared" si="357"/>
        <v>-4.2203012260000001E-3</v>
      </c>
      <c r="N1047" s="25">
        <f t="shared" si="358"/>
        <v>1024.0190528542896</v>
      </c>
      <c r="O1047" s="121">
        <f t="shared" si="371"/>
        <v>1.0239919541163964</v>
      </c>
      <c r="P1047" s="26">
        <f t="shared" si="359"/>
        <v>11.974936466568169</v>
      </c>
      <c r="Q1047" s="120">
        <f t="shared" si="372"/>
        <v>11.974538791978766</v>
      </c>
      <c r="R1047" s="4">
        <f t="shared" si="360"/>
        <v>23.537516282549756</v>
      </c>
      <c r="S1047" s="27">
        <f t="shared" si="361"/>
        <v>23.92775</v>
      </c>
      <c r="T1047" s="28">
        <f t="shared" si="362"/>
        <v>13</v>
      </c>
      <c r="U1047" s="29">
        <f t="shared" si="363"/>
        <v>7.2499999999999787E-2</v>
      </c>
      <c r="V1047" s="29">
        <f t="shared" si="364"/>
        <v>1.3841160748377201</v>
      </c>
      <c r="W1047" s="29">
        <f t="shared" si="365"/>
        <v>1.0647046729520926</v>
      </c>
      <c r="X1047" s="30">
        <f t="shared" si="366"/>
        <v>0.16608346964950726</v>
      </c>
      <c r="Y1047" s="30">
        <f t="shared" si="367"/>
        <v>1.40643184984049</v>
      </c>
      <c r="Z1047" s="30">
        <f t="shared" si="368"/>
        <v>1.0818706537234539</v>
      </c>
      <c r="AA1047" s="31">
        <f t="shared" si="369"/>
        <v>0.54297469129587139</v>
      </c>
      <c r="AB1047" s="32">
        <f t="shared" si="370"/>
        <v>1.7165980771361333E-2</v>
      </c>
    </row>
    <row r="1048" spans="1:28" s="15" customFormat="1" x14ac:dyDescent="0.2">
      <c r="A1048" s="1">
        <v>126</v>
      </c>
      <c r="B1048" s="21" t="s">
        <v>29</v>
      </c>
      <c r="C1048" s="22" t="s">
        <v>34</v>
      </c>
      <c r="D1048" s="22" t="s">
        <v>37</v>
      </c>
      <c r="E1048" s="23">
        <v>43129</v>
      </c>
      <c r="F1048" s="22">
        <v>24.1</v>
      </c>
      <c r="G1048" s="22">
        <v>35.5</v>
      </c>
      <c r="H1048" s="22">
        <v>17.511800000000001</v>
      </c>
      <c r="I1048" s="24">
        <v>2.1307999999999998</v>
      </c>
      <c r="J1048" s="22"/>
      <c r="K1048" s="25">
        <f t="shared" si="355"/>
        <v>997.301901019105</v>
      </c>
      <c r="L1048" s="25">
        <f t="shared" si="356"/>
        <v>0.76058970296154682</v>
      </c>
      <c r="M1048" s="25">
        <f t="shared" si="357"/>
        <v>-4.2203012260000001E-3</v>
      </c>
      <c r="N1048" s="25">
        <f t="shared" si="358"/>
        <v>1024.0190528542896</v>
      </c>
      <c r="O1048" s="121">
        <f t="shared" si="371"/>
        <v>1.0239919541163964</v>
      </c>
      <c r="P1048" s="26">
        <f t="shared" si="359"/>
        <v>4.8048572870658974</v>
      </c>
      <c r="Q1048" s="120">
        <f t="shared" si="372"/>
        <v>4.8046977229918744</v>
      </c>
      <c r="R1048" s="4">
        <f t="shared" si="360"/>
        <v>23.537516282549756</v>
      </c>
      <c r="S1048" s="27">
        <f t="shared" si="361"/>
        <v>6.4393999999999982</v>
      </c>
      <c r="T1048" s="28">
        <f t="shared" si="362"/>
        <v>13</v>
      </c>
      <c r="U1048" s="29">
        <f t="shared" si="363"/>
        <v>1.6199999999999992E-2</v>
      </c>
      <c r="V1048" s="29">
        <f t="shared" si="364"/>
        <v>0.7661023361392223</v>
      </c>
      <c r="W1048" s="29">
        <f t="shared" si="365"/>
        <v>0.58930948933786331</v>
      </c>
      <c r="X1048" s="30">
        <f t="shared" si="366"/>
        <v>3.7579595717254222E-2</v>
      </c>
      <c r="Y1048" s="30">
        <f t="shared" si="367"/>
        <v>0.78828207942346884</v>
      </c>
      <c r="Z1048" s="30">
        <f t="shared" si="368"/>
        <v>0.60637083032574524</v>
      </c>
      <c r="AA1048" s="31">
        <f t="shared" si="369"/>
        <v>0.45521284539257661</v>
      </c>
      <c r="AB1048" s="32">
        <f t="shared" si="370"/>
        <v>1.7061340987881923E-2</v>
      </c>
    </row>
    <row r="1049" spans="1:28" s="15" customFormat="1" x14ac:dyDescent="0.2">
      <c r="A1049" s="1">
        <v>218</v>
      </c>
      <c r="B1049" s="21" t="s">
        <v>29</v>
      </c>
      <c r="C1049" s="22" t="s">
        <v>34</v>
      </c>
      <c r="D1049" s="22" t="s">
        <v>37</v>
      </c>
      <c r="E1049" s="23">
        <v>43129</v>
      </c>
      <c r="F1049" s="22">
        <v>24.1</v>
      </c>
      <c r="G1049" s="22">
        <v>35.5</v>
      </c>
      <c r="H1049" s="22">
        <v>17.511800000000001</v>
      </c>
      <c r="I1049" s="24">
        <v>5.1539999999999999</v>
      </c>
      <c r="J1049" s="22"/>
      <c r="K1049" s="25">
        <f t="shared" si="355"/>
        <v>997.301901019105</v>
      </c>
      <c r="L1049" s="25">
        <f t="shared" si="356"/>
        <v>0.76058970296154682</v>
      </c>
      <c r="M1049" s="25">
        <f t="shared" si="357"/>
        <v>-4.2203012260000001E-3</v>
      </c>
      <c r="N1049" s="25">
        <f t="shared" si="358"/>
        <v>1024.0190528542896</v>
      </c>
      <c r="O1049" s="121">
        <f t="shared" si="371"/>
        <v>1.0239919541163964</v>
      </c>
      <c r="P1049" s="26">
        <f t="shared" si="359"/>
        <v>11.622036069803659</v>
      </c>
      <c r="Q1049" s="120">
        <f t="shared" si="372"/>
        <v>11.621650114651832</v>
      </c>
      <c r="R1049" s="4">
        <f t="shared" si="360"/>
        <v>23.537516282549756</v>
      </c>
      <c r="S1049" s="27">
        <f t="shared" si="361"/>
        <v>23.067</v>
      </c>
      <c r="T1049" s="28">
        <f t="shared" si="362"/>
        <v>13</v>
      </c>
      <c r="U1049" s="29">
        <f t="shared" si="363"/>
        <v>7.7799999999999869E-2</v>
      </c>
      <c r="V1049" s="29">
        <f t="shared" si="364"/>
        <v>1.5326425278751796</v>
      </c>
      <c r="W1049" s="29">
        <f t="shared" si="365"/>
        <v>1.1789557906732151</v>
      </c>
      <c r="X1049" s="30">
        <f t="shared" si="366"/>
        <v>0.17795443884556406</v>
      </c>
      <c r="Y1049" s="30">
        <f t="shared" si="367"/>
        <v>1.5549909952072385</v>
      </c>
      <c r="Z1049" s="30">
        <f t="shared" si="368"/>
        <v>1.1961469193901835</v>
      </c>
      <c r="AA1049" s="31">
        <f t="shared" si="369"/>
        <v>0.60465314381403468</v>
      </c>
      <c r="AB1049" s="32">
        <f t="shared" si="370"/>
        <v>1.7191128716968374E-2</v>
      </c>
    </row>
    <row r="1050" spans="1:28" s="15" customFormat="1" x14ac:dyDescent="0.2">
      <c r="A1050" s="1">
        <v>224</v>
      </c>
      <c r="B1050" s="21" t="s">
        <v>29</v>
      </c>
      <c r="C1050" s="22" t="s">
        <v>34</v>
      </c>
      <c r="D1050" s="22" t="s">
        <v>37</v>
      </c>
      <c r="E1050" s="23">
        <v>43129</v>
      </c>
      <c r="F1050" s="22">
        <v>24.1</v>
      </c>
      <c r="G1050" s="22">
        <v>35.5</v>
      </c>
      <c r="H1050" s="22">
        <v>17.511800000000001</v>
      </c>
      <c r="I1050" s="24">
        <v>4.4660000000000002</v>
      </c>
      <c r="J1050" s="22"/>
      <c r="K1050" s="25">
        <f t="shared" si="355"/>
        <v>997.301901019105</v>
      </c>
      <c r="L1050" s="25">
        <f t="shared" si="356"/>
        <v>0.76058970296154682</v>
      </c>
      <c r="M1050" s="25">
        <f t="shared" si="357"/>
        <v>-4.2203012260000001E-3</v>
      </c>
      <c r="N1050" s="25">
        <f t="shared" si="358"/>
        <v>1024.0190528542896</v>
      </c>
      <c r="O1050" s="121">
        <f t="shared" si="371"/>
        <v>1.0239919541163964</v>
      </c>
      <c r="P1050" s="26">
        <f t="shared" si="359"/>
        <v>10.070627296806975</v>
      </c>
      <c r="Q1050" s="120">
        <f t="shared" si="372"/>
        <v>10.070292862249726</v>
      </c>
      <c r="R1050" s="4">
        <f t="shared" si="360"/>
        <v>23.537516282549756</v>
      </c>
      <c r="S1050" s="27">
        <f t="shared" si="361"/>
        <v>19.283000000000001</v>
      </c>
      <c r="T1050" s="28">
        <f t="shared" si="362"/>
        <v>13</v>
      </c>
      <c r="U1050" s="29">
        <f t="shared" si="363"/>
        <v>6.7700000000000315E-2</v>
      </c>
      <c r="V1050" s="29">
        <f t="shared" si="364"/>
        <v>1.5392310665484463</v>
      </c>
      <c r="W1050" s="29">
        <f t="shared" si="365"/>
        <v>1.1840238973449588</v>
      </c>
      <c r="X1050" s="30">
        <f t="shared" si="366"/>
        <v>0.15484300197166867</v>
      </c>
      <c r="Y1050" s="30">
        <f t="shared" si="367"/>
        <v>1.5615809840913899</v>
      </c>
      <c r="Z1050" s="30">
        <f t="shared" si="368"/>
        <v>1.2012161416087614</v>
      </c>
      <c r="AA1050" s="31">
        <f t="shared" si="369"/>
        <v>0.62985672896842904</v>
      </c>
      <c r="AB1050" s="32">
        <f t="shared" si="370"/>
        <v>1.7192244263802614E-2</v>
      </c>
    </row>
    <row r="1051" spans="1:28" s="15" customFormat="1" x14ac:dyDescent="0.2">
      <c r="A1051" s="1">
        <v>230</v>
      </c>
      <c r="B1051" s="21" t="s">
        <v>29</v>
      </c>
      <c r="C1051" s="22" t="s">
        <v>34</v>
      </c>
      <c r="D1051" s="22" t="s">
        <v>37</v>
      </c>
      <c r="E1051" s="23">
        <v>43129</v>
      </c>
      <c r="F1051" s="22">
        <v>24.1</v>
      </c>
      <c r="G1051" s="22">
        <v>35.5</v>
      </c>
      <c r="H1051" s="22">
        <v>17.511800000000001</v>
      </c>
      <c r="I1051" s="24">
        <v>2.6345000000000001</v>
      </c>
      <c r="J1051" s="22"/>
      <c r="K1051" s="25">
        <f t="shared" si="355"/>
        <v>997.301901019105</v>
      </c>
      <c r="L1051" s="25">
        <f t="shared" si="356"/>
        <v>0.76058970296154682</v>
      </c>
      <c r="M1051" s="25">
        <f t="shared" si="357"/>
        <v>-4.2203012260000001E-3</v>
      </c>
      <c r="N1051" s="25">
        <f t="shared" si="358"/>
        <v>1024.0190528542896</v>
      </c>
      <c r="O1051" s="121">
        <f t="shared" si="371"/>
        <v>1.0239919541163964</v>
      </c>
      <c r="P1051" s="26">
        <f t="shared" si="359"/>
        <v>5.9406779250868729</v>
      </c>
      <c r="Q1051" s="120">
        <f t="shared" si="372"/>
        <v>5.9404806416473139</v>
      </c>
      <c r="R1051" s="4">
        <f t="shared" si="360"/>
        <v>23.537516282549756</v>
      </c>
      <c r="S1051" s="27">
        <f t="shared" si="361"/>
        <v>9.2097499999999997</v>
      </c>
      <c r="T1051" s="28">
        <f t="shared" si="362"/>
        <v>13</v>
      </c>
      <c r="U1051" s="29">
        <f t="shared" si="363"/>
        <v>2.3200000000000109E-2</v>
      </c>
      <c r="V1051" s="29">
        <f t="shared" si="364"/>
        <v>0.88844636770957408</v>
      </c>
      <c r="W1051" s="29">
        <f t="shared" si="365"/>
        <v>0.68342028285351852</v>
      </c>
      <c r="X1051" s="30">
        <f t="shared" si="366"/>
        <v>5.3610756157186579E-2</v>
      </c>
      <c r="Y1051" s="30">
        <f t="shared" si="367"/>
        <v>0.91065304028004523</v>
      </c>
      <c r="Z1051" s="30">
        <f t="shared" si="368"/>
        <v>0.70050233867695777</v>
      </c>
      <c r="AA1051" s="31">
        <f t="shared" si="369"/>
        <v>0.45406696870053709</v>
      </c>
      <c r="AB1051" s="32">
        <f t="shared" si="370"/>
        <v>1.7082055823439246E-2</v>
      </c>
    </row>
    <row r="1052" spans="1:28" s="15" customFormat="1" x14ac:dyDescent="0.2">
      <c r="A1052" s="1">
        <v>154</v>
      </c>
      <c r="B1052" s="21" t="s">
        <v>30</v>
      </c>
      <c r="C1052" s="22" t="s">
        <v>34</v>
      </c>
      <c r="D1052" s="22" t="s">
        <v>37</v>
      </c>
      <c r="E1052" s="23">
        <v>43129</v>
      </c>
      <c r="F1052" s="22">
        <v>24.1</v>
      </c>
      <c r="G1052" s="22">
        <v>35.5</v>
      </c>
      <c r="H1052" s="22">
        <v>17.511800000000001</v>
      </c>
      <c r="I1052" s="24">
        <v>4.1684000000000001</v>
      </c>
      <c r="J1052" s="22"/>
      <c r="K1052" s="25">
        <f t="shared" si="355"/>
        <v>997.301901019105</v>
      </c>
      <c r="L1052" s="25">
        <f t="shared" si="356"/>
        <v>0.76058970296154682</v>
      </c>
      <c r="M1052" s="25">
        <f t="shared" si="357"/>
        <v>-4.2203012260000001E-3</v>
      </c>
      <c r="N1052" s="25">
        <f t="shared" si="358"/>
        <v>1024.0190528542896</v>
      </c>
      <c r="O1052" s="121">
        <f t="shared" si="371"/>
        <v>1.0239919541163964</v>
      </c>
      <c r="P1052" s="26">
        <f t="shared" si="359"/>
        <v>9.3995528043014307</v>
      </c>
      <c r="Q1052" s="120">
        <f t="shared" si="372"/>
        <v>9.3992406553967207</v>
      </c>
      <c r="R1052" s="4">
        <f t="shared" si="360"/>
        <v>23.537516282549756</v>
      </c>
      <c r="S1052" s="27">
        <f t="shared" si="361"/>
        <v>17.6462</v>
      </c>
      <c r="T1052" s="28">
        <f t="shared" si="362"/>
        <v>13</v>
      </c>
      <c r="U1052" s="29">
        <f t="shared" si="363"/>
        <v>4.9999999999999822E-2</v>
      </c>
      <c r="V1052" s="29">
        <f t="shared" si="364"/>
        <v>1.2140637140637096</v>
      </c>
      <c r="W1052" s="29">
        <f t="shared" si="365"/>
        <v>0.93389516466439204</v>
      </c>
      <c r="X1052" s="30">
        <f t="shared" si="366"/>
        <v>0.11479141016057426</v>
      </c>
      <c r="Y1052" s="30">
        <f t="shared" si="367"/>
        <v>1.2363420586447522</v>
      </c>
      <c r="Z1052" s="30">
        <f t="shared" si="368"/>
        <v>0.9510323528036555</v>
      </c>
      <c r="AA1052" s="31">
        <f t="shared" si="369"/>
        <v>0.5083188538437371</v>
      </c>
      <c r="AB1052" s="32">
        <f t="shared" si="370"/>
        <v>1.713718813926346E-2</v>
      </c>
    </row>
    <row r="1053" spans="1:28" s="15" customFormat="1" x14ac:dyDescent="0.2">
      <c r="A1053" s="1">
        <v>246</v>
      </c>
      <c r="B1053" s="21" t="s">
        <v>30</v>
      </c>
      <c r="C1053" s="22" t="s">
        <v>34</v>
      </c>
      <c r="D1053" s="22" t="s">
        <v>37</v>
      </c>
      <c r="E1053" s="23">
        <v>43129</v>
      </c>
      <c r="F1053" s="22">
        <v>24.1</v>
      </c>
      <c r="G1053" s="22">
        <v>35.5</v>
      </c>
      <c r="H1053" s="22">
        <v>17.511800000000001</v>
      </c>
      <c r="I1053" s="24">
        <v>4.5041000000000002</v>
      </c>
      <c r="J1053" s="22"/>
      <c r="K1053" s="25">
        <f t="shared" si="355"/>
        <v>997.301901019105</v>
      </c>
      <c r="L1053" s="25">
        <f t="shared" si="356"/>
        <v>0.76058970296154682</v>
      </c>
      <c r="M1053" s="25">
        <f t="shared" si="357"/>
        <v>-4.2203012260000001E-3</v>
      </c>
      <c r="N1053" s="25">
        <f t="shared" si="358"/>
        <v>1024.0190528542896</v>
      </c>
      <c r="O1053" s="121">
        <f t="shared" si="371"/>
        <v>1.0239919541163964</v>
      </c>
      <c r="P1053" s="26">
        <f t="shared" si="359"/>
        <v>10.156541067520889</v>
      </c>
      <c r="Q1053" s="120">
        <f t="shared" si="372"/>
        <v>10.156203779860947</v>
      </c>
      <c r="R1053" s="4">
        <f t="shared" si="360"/>
        <v>23.537516282549756</v>
      </c>
      <c r="S1053" s="27">
        <f t="shared" si="361"/>
        <v>19.492550000000001</v>
      </c>
      <c r="T1053" s="28">
        <f t="shared" si="362"/>
        <v>13</v>
      </c>
      <c r="U1053" s="29">
        <f t="shared" si="363"/>
        <v>2.9000000000003467E-3</v>
      </c>
      <c r="V1053" s="29">
        <f t="shared" si="364"/>
        <v>6.4427263840761279E-2</v>
      </c>
      <c r="W1053" s="29">
        <f t="shared" si="365"/>
        <v>4.9559433723662526E-2</v>
      </c>
      <c r="X1053" s="30">
        <f t="shared" si="366"/>
        <v>8.7730053348895609E-3</v>
      </c>
      <c r="Y1053" s="30">
        <f t="shared" si="367"/>
        <v>8.645256061360658E-2</v>
      </c>
      <c r="Z1053" s="30">
        <f t="shared" si="368"/>
        <v>6.6501969702774291E-2</v>
      </c>
      <c r="AA1053" s="31">
        <f t="shared" si="369"/>
        <v>3.4649095027996367E-2</v>
      </c>
      <c r="AB1053" s="32">
        <f t="shared" si="370"/>
        <v>1.6942535979111766E-2</v>
      </c>
    </row>
    <row r="1054" spans="1:28" s="15" customFormat="1" x14ac:dyDescent="0.2">
      <c r="A1054" s="1">
        <v>299</v>
      </c>
      <c r="B1054" s="21" t="s">
        <v>30</v>
      </c>
      <c r="C1054" s="22" t="s">
        <v>34</v>
      </c>
      <c r="D1054" s="22" t="s">
        <v>37</v>
      </c>
      <c r="E1054" s="23">
        <v>43129</v>
      </c>
      <c r="F1054" s="22">
        <v>24.1</v>
      </c>
      <c r="G1054" s="22">
        <v>35.5</v>
      </c>
      <c r="H1054" s="22">
        <v>17.511800000000001</v>
      </c>
      <c r="I1054" s="24">
        <v>0.77449999999999997</v>
      </c>
      <c r="J1054" s="22"/>
      <c r="K1054" s="25">
        <f t="shared" si="355"/>
        <v>997.301901019105</v>
      </c>
      <c r="L1054" s="25">
        <f t="shared" si="356"/>
        <v>0.76058970296154682</v>
      </c>
      <c r="M1054" s="25">
        <f t="shared" si="357"/>
        <v>-4.2203012260000001E-3</v>
      </c>
      <c r="N1054" s="25">
        <f t="shared" si="358"/>
        <v>1024.0190528542896</v>
      </c>
      <c r="O1054" s="121">
        <f t="shared" si="371"/>
        <v>1.0239919541163964</v>
      </c>
      <c r="P1054" s="26">
        <f t="shared" si="359"/>
        <v>1.7464623469272282</v>
      </c>
      <c r="Q1054" s="120">
        <f t="shared" si="372"/>
        <v>1.746404348816035</v>
      </c>
      <c r="R1054" s="4">
        <f t="shared" si="360"/>
        <v>23.537516282549756</v>
      </c>
      <c r="S1054" s="27">
        <f t="shared" si="361"/>
        <v>-1.0202500000000008</v>
      </c>
      <c r="T1054" s="28">
        <f t="shared" si="362"/>
        <v>13</v>
      </c>
      <c r="U1054" s="29">
        <f t="shared" si="363"/>
        <v>-7.4000000000000732E-3</v>
      </c>
      <c r="V1054" s="29">
        <f t="shared" si="364"/>
        <v>-0.94641258472951439</v>
      </c>
      <c r="W1054" s="29">
        <f t="shared" si="365"/>
        <v>-0.72800968056116488</v>
      </c>
      <c r="X1054" s="30">
        <f t="shared" si="366"/>
        <v>-1.6298660764772599E-2</v>
      </c>
      <c r="Y1054" s="30">
        <f t="shared" si="367"/>
        <v>-0.92460978508439928</v>
      </c>
      <c r="Z1054" s="30">
        <f t="shared" si="368"/>
        <v>-0.71123829621876866</v>
      </c>
      <c r="AA1054" s="31">
        <f t="shared" si="369"/>
        <v>1.2799174475542225</v>
      </c>
      <c r="AB1054" s="32">
        <f t="shared" si="370"/>
        <v>1.6771384342396223E-2</v>
      </c>
    </row>
    <row r="1055" spans="1:28" s="15" customFormat="1" x14ac:dyDescent="0.2">
      <c r="A1055" s="1">
        <v>167</v>
      </c>
      <c r="B1055" s="21" t="s">
        <v>31</v>
      </c>
      <c r="C1055" s="22" t="s">
        <v>34</v>
      </c>
      <c r="D1055" s="22" t="s">
        <v>37</v>
      </c>
      <c r="E1055" s="23">
        <v>43129</v>
      </c>
      <c r="F1055" s="22" t="s">
        <v>38</v>
      </c>
      <c r="G1055" s="22" t="s">
        <v>38</v>
      </c>
      <c r="H1055" s="22" t="s">
        <v>38</v>
      </c>
      <c r="I1055" s="24" t="s">
        <v>38</v>
      </c>
      <c r="J1055" s="22" t="s">
        <v>42</v>
      </c>
      <c r="K1055" s="81" t="s">
        <v>38</v>
      </c>
      <c r="L1055" s="81" t="s">
        <v>38</v>
      </c>
      <c r="M1055" s="81" t="s">
        <v>38</v>
      </c>
      <c r="N1055" s="81" t="s">
        <v>38</v>
      </c>
      <c r="O1055" s="121" t="e">
        <f t="shared" si="371"/>
        <v>#VALUE!</v>
      </c>
      <c r="P1055" s="30" t="s">
        <v>38</v>
      </c>
      <c r="Q1055" s="120" t="e">
        <f t="shared" si="372"/>
        <v>#VALUE!</v>
      </c>
      <c r="R1055" s="4" t="e">
        <f t="shared" si="360"/>
        <v>#VALUE!</v>
      </c>
      <c r="S1055" s="27" t="s">
        <v>38</v>
      </c>
      <c r="T1055" s="82" t="s">
        <v>38</v>
      </c>
      <c r="U1055" s="83" t="s">
        <v>38</v>
      </c>
      <c r="V1055" s="83" t="s">
        <v>38</v>
      </c>
      <c r="W1055" s="83" t="s">
        <v>38</v>
      </c>
      <c r="X1055" s="27" t="s">
        <v>38</v>
      </c>
      <c r="Y1055" s="27" t="s">
        <v>38</v>
      </c>
      <c r="Z1055" s="27" t="s">
        <v>38</v>
      </c>
      <c r="AA1055" s="27" t="s">
        <v>38</v>
      </c>
      <c r="AB1055" s="84" t="s">
        <v>38</v>
      </c>
    </row>
    <row r="1056" spans="1:28" s="15" customFormat="1" x14ac:dyDescent="0.2">
      <c r="A1056" s="1">
        <v>174</v>
      </c>
      <c r="B1056" s="21" t="s">
        <v>31</v>
      </c>
      <c r="C1056" s="22" t="s">
        <v>34</v>
      </c>
      <c r="D1056" s="22" t="s">
        <v>37</v>
      </c>
      <c r="E1056" s="23">
        <v>43129</v>
      </c>
      <c r="F1056" s="22">
        <v>23.6</v>
      </c>
      <c r="G1056" s="22">
        <v>35.6</v>
      </c>
      <c r="H1056" s="22">
        <v>17.508299999999998</v>
      </c>
      <c r="I1056" s="24">
        <v>3.2566999999999999</v>
      </c>
      <c r="J1056" s="22"/>
      <c r="K1056" s="25">
        <f>1000*(1-(F1056+288.9414)/(508929.2*(F1056+68.12963))*(F1056-3.9863)^2)</f>
        <v>997.42451159707753</v>
      </c>
      <c r="L1056" s="25">
        <f>0.824493 - 0.0040899*F1056 + 0.000076438*F1056^2 -0.00000082467*F1056^3 + 0.0000000053675*F1056^4</f>
        <v>0.76136961722476815</v>
      </c>
      <c r="M1056" s="25">
        <f>-0.005724 + 0.00010227*F1056 - 0.0000016546*F1056^2</f>
        <v>-4.2319740159999994E-3</v>
      </c>
      <c r="N1056" s="25">
        <f>K1056 + (L1056*G1056) + M1056*G1056^(3/2) + 0.00048314*G1056^2</f>
        <v>1024.2426686012425</v>
      </c>
      <c r="O1056" s="121">
        <f t="shared" si="371"/>
        <v>1.0242155286598393</v>
      </c>
      <c r="P1056" s="26">
        <f>I1056*(1/     (1-   (0.001*N1056/1.84)))</f>
        <v>7.3457237457187334</v>
      </c>
      <c r="Q1056" s="120">
        <f t="shared" si="372"/>
        <v>7.3454793643667635</v>
      </c>
      <c r="R1056" s="4">
        <f t="shared" ref="R1056:R1087" si="373">H1056*(1/     (1-   (0.001*N1056/4)))</f>
        <v>23.534580343982828</v>
      </c>
      <c r="S1056" s="27">
        <f>-5.28+5.5*I1056</f>
        <v>12.63185</v>
      </c>
      <c r="T1056" s="28">
        <f>E1056-E936</f>
        <v>13</v>
      </c>
      <c r="U1056" s="29">
        <f>I1056-I936</f>
        <v>-4.0599999999999969E-2</v>
      </c>
      <c r="V1056" s="29">
        <f>(U1056/I936)*100</f>
        <v>-1.2313104661389613</v>
      </c>
      <c r="W1056" s="29">
        <f>(U1056/T1056)/I936*1000</f>
        <v>-0.94716189702997022</v>
      </c>
      <c r="X1056" s="30">
        <f>P1056-P936</f>
        <v>-8.7901872215572219E-2</v>
      </c>
      <c r="Y1056" s="30">
        <f>(X1056/P936)*100</f>
        <v>-1.1824899010719729</v>
      </c>
      <c r="Z1056" s="30">
        <f>1000*(X1056/T1056)/P936</f>
        <v>-0.90960761620921016</v>
      </c>
      <c r="AA1056" s="31">
        <f>1000*(X1056/T1056)/S936</f>
        <v>-0.52599016566286205</v>
      </c>
      <c r="AB1056" s="32">
        <f>Z1056-W1056</f>
        <v>3.7554280820760066E-2</v>
      </c>
    </row>
    <row r="1057" spans="1:28" s="15" customFormat="1" x14ac:dyDescent="0.2">
      <c r="A1057" s="1">
        <v>265</v>
      </c>
      <c r="B1057" s="21" t="s">
        <v>31</v>
      </c>
      <c r="C1057" s="22" t="s">
        <v>34</v>
      </c>
      <c r="D1057" s="22" t="s">
        <v>37</v>
      </c>
      <c r="E1057" s="23">
        <v>43129</v>
      </c>
      <c r="F1057" s="22">
        <v>24.1</v>
      </c>
      <c r="G1057" s="22">
        <v>35.5</v>
      </c>
      <c r="H1057" s="22">
        <v>17.511800000000001</v>
      </c>
      <c r="I1057" s="24">
        <v>4.0345000000000004</v>
      </c>
      <c r="J1057" s="22"/>
      <c r="K1057" s="25">
        <f>1000*(1-(F1057+288.9414)/(508929.2*(F1057+68.12963))*(F1057-3.9863)^2)</f>
        <v>997.301901019105</v>
      </c>
      <c r="L1057" s="25">
        <f>0.824493 - 0.0040899*F1057 + 0.000076438*F1057^2 -0.00000082467*F1057^3 + 0.0000000053675*F1057^4</f>
        <v>0.76058970296154682</v>
      </c>
      <c r="M1057" s="25">
        <f>-0.005724 + 0.00010227*F1057 - 0.0000016546*F1057^2</f>
        <v>-4.2203012260000001E-3</v>
      </c>
      <c r="N1057" s="25">
        <f>K1057 + (L1057*G1057) + M1057*G1057^(3/2) + 0.00048314*G1057^2</f>
        <v>1024.0190528542896</v>
      </c>
      <c r="O1057" s="121">
        <f t="shared" si="371"/>
        <v>1.0239919541163964</v>
      </c>
      <c r="P1057" s="26">
        <f>I1057*(1/     (1-   (0.001*N1057/1.84)))</f>
        <v>9.0976143817661761</v>
      </c>
      <c r="Q1057" s="120">
        <f t="shared" si="372"/>
        <v>9.097312259907417</v>
      </c>
      <c r="R1057" s="4">
        <f t="shared" si="373"/>
        <v>23.537516282549756</v>
      </c>
      <c r="S1057" s="27">
        <f>-5.28+5.5*I1057</f>
        <v>16.909750000000003</v>
      </c>
      <c r="T1057" s="28">
        <f>E1057-E937</f>
        <v>13</v>
      </c>
      <c r="U1057" s="29">
        <f>I1057-I937</f>
        <v>-4.6999999999997044E-3</v>
      </c>
      <c r="V1057" s="29">
        <f>(U1057/I937)*100</f>
        <v>-0.11635967518319729</v>
      </c>
      <c r="W1057" s="29">
        <f>(U1057/T1057)/I937*1000</f>
        <v>-8.9507442448613292E-2</v>
      </c>
      <c r="X1057" s="30">
        <f>P1057-P937</f>
        <v>-8.5939086412025745E-3</v>
      </c>
      <c r="Y1057" s="30">
        <f>(X1057/P937)*100</f>
        <v>-9.4374171632506276E-2</v>
      </c>
      <c r="Z1057" s="30">
        <f>1000*(X1057/T1057)/P937</f>
        <v>-7.2595516640389435E-2</v>
      </c>
      <c r="AA1057" s="31">
        <f>1000*(X1057/T1057)/S937</f>
        <v>-3.9034335687966236E-2</v>
      </c>
      <c r="AB1057" s="32">
        <f>Z1057-W1057</f>
        <v>1.6911925808223857E-2</v>
      </c>
    </row>
    <row r="1058" spans="1:28" s="15" customFormat="1" x14ac:dyDescent="0.2">
      <c r="A1058" s="1">
        <v>271</v>
      </c>
      <c r="B1058" s="21" t="s">
        <v>31</v>
      </c>
      <c r="C1058" s="22" t="s">
        <v>34</v>
      </c>
      <c r="D1058" s="22" t="s">
        <v>37</v>
      </c>
      <c r="E1058" s="23">
        <v>43129</v>
      </c>
      <c r="F1058" s="22">
        <v>24.1</v>
      </c>
      <c r="G1058" s="22">
        <v>35.5</v>
      </c>
      <c r="H1058" s="22">
        <v>17.511800000000001</v>
      </c>
      <c r="I1058" s="24">
        <v>8.3169000000000004</v>
      </c>
      <c r="J1058" s="22"/>
      <c r="K1058" s="25">
        <f>1000*(1-(F1058+288.9414)/(508929.2*(F1058+68.12963))*(F1058-3.9863)^2)</f>
        <v>997.301901019105</v>
      </c>
      <c r="L1058" s="25">
        <f>0.824493 - 0.0040899*F1058 + 0.000076438*F1058^2 -0.00000082467*F1058^3 + 0.0000000053675*F1058^4</f>
        <v>0.76058970296154682</v>
      </c>
      <c r="M1058" s="25">
        <f>-0.005724 + 0.00010227*F1058 - 0.0000016546*F1058^2</f>
        <v>-4.2203012260000001E-3</v>
      </c>
      <c r="N1058" s="25">
        <f>K1058 + (L1058*G1058) + M1058*G1058^(3/2) + 0.00048314*G1058^2</f>
        <v>1024.0190528542896</v>
      </c>
      <c r="O1058" s="121">
        <f t="shared" si="371"/>
        <v>1.0239919541163964</v>
      </c>
      <c r="P1058" s="26">
        <f>I1058*(1/     (1-   (0.001*N1058/1.84)))</f>
        <v>18.754232011825778</v>
      </c>
      <c r="Q1058" s="120">
        <f t="shared" si="372"/>
        <v>18.753609204219604</v>
      </c>
      <c r="R1058" s="4">
        <f t="shared" si="373"/>
        <v>23.537516282549756</v>
      </c>
      <c r="S1058" s="27">
        <f>-5.28+5.5*I1058</f>
        <v>40.462949999999999</v>
      </c>
      <c r="T1058" s="28">
        <f>E1058-E938</f>
        <v>13</v>
      </c>
      <c r="U1058" s="29">
        <f>I1058-I938</f>
        <v>-7.5000000000002842E-3</v>
      </c>
      <c r="V1058" s="29">
        <f>(U1058/I938)*100</f>
        <v>-9.0096583537555661E-2</v>
      </c>
      <c r="W1058" s="29">
        <f>(U1058/T1058)/I938*1000</f>
        <v>-6.9305064259658197E-2</v>
      </c>
      <c r="X1058" s="30">
        <f>P1058-P938</f>
        <v>-1.2781330585390549E-2</v>
      </c>
      <c r="Y1058" s="30">
        <f>(X1058/P938)*100</f>
        <v>-6.8105299187411428E-2</v>
      </c>
      <c r="Z1058" s="30">
        <f>1000*(X1058/T1058)/P938</f>
        <v>-5.2388691682624181E-2</v>
      </c>
      <c r="AA1058" s="31">
        <f>1000*(X1058/T1058)/S938</f>
        <v>-2.4273514247887203E-2</v>
      </c>
      <c r="AB1058" s="32">
        <f>Z1058-W1058</f>
        <v>1.6916372577034017E-2</v>
      </c>
    </row>
    <row r="1059" spans="1:28" s="15" customFormat="1" x14ac:dyDescent="0.2">
      <c r="A1059" s="1">
        <v>103</v>
      </c>
      <c r="B1059" s="21" t="s">
        <v>32</v>
      </c>
      <c r="C1059" s="22" t="s">
        <v>34</v>
      </c>
      <c r="D1059" s="22" t="s">
        <v>37</v>
      </c>
      <c r="E1059" s="23">
        <v>43129</v>
      </c>
      <c r="F1059" s="22" t="s">
        <v>38</v>
      </c>
      <c r="G1059" s="22" t="s">
        <v>38</v>
      </c>
      <c r="H1059" s="22" t="s">
        <v>38</v>
      </c>
      <c r="I1059" s="24" t="s">
        <v>38</v>
      </c>
      <c r="J1059" s="22" t="s">
        <v>41</v>
      </c>
      <c r="K1059" s="81" t="s">
        <v>38</v>
      </c>
      <c r="L1059" s="81" t="s">
        <v>38</v>
      </c>
      <c r="M1059" s="81" t="s">
        <v>38</v>
      </c>
      <c r="N1059" s="81" t="s">
        <v>38</v>
      </c>
      <c r="O1059" s="121" t="e">
        <f t="shared" si="371"/>
        <v>#VALUE!</v>
      </c>
      <c r="P1059" s="30" t="s">
        <v>38</v>
      </c>
      <c r="Q1059" s="120" t="e">
        <f t="shared" si="372"/>
        <v>#VALUE!</v>
      </c>
      <c r="R1059" s="4" t="e">
        <f t="shared" si="373"/>
        <v>#VALUE!</v>
      </c>
      <c r="S1059" s="27" t="s">
        <v>38</v>
      </c>
      <c r="T1059" s="82" t="s">
        <v>38</v>
      </c>
      <c r="U1059" s="83" t="s">
        <v>38</v>
      </c>
      <c r="V1059" s="83" t="s">
        <v>38</v>
      </c>
      <c r="W1059" s="83" t="s">
        <v>38</v>
      </c>
      <c r="X1059" s="27" t="s">
        <v>38</v>
      </c>
      <c r="Y1059" s="27" t="s">
        <v>38</v>
      </c>
      <c r="Z1059" s="27" t="s">
        <v>38</v>
      </c>
      <c r="AA1059" s="27" t="s">
        <v>38</v>
      </c>
      <c r="AB1059" s="84" t="s">
        <v>38</v>
      </c>
    </row>
    <row r="1060" spans="1:28" s="15" customFormat="1" x14ac:dyDescent="0.2">
      <c r="A1060" s="1">
        <v>109</v>
      </c>
      <c r="B1060" s="21" t="s">
        <v>32</v>
      </c>
      <c r="C1060" s="22" t="s">
        <v>34</v>
      </c>
      <c r="D1060" s="22" t="s">
        <v>37</v>
      </c>
      <c r="E1060" s="23">
        <v>43129</v>
      </c>
      <c r="F1060" s="22" t="s">
        <v>38</v>
      </c>
      <c r="G1060" s="22" t="s">
        <v>38</v>
      </c>
      <c r="H1060" s="22" t="s">
        <v>38</v>
      </c>
      <c r="I1060" s="24" t="s">
        <v>38</v>
      </c>
      <c r="J1060" s="22" t="s">
        <v>41</v>
      </c>
      <c r="K1060" s="81" t="s">
        <v>38</v>
      </c>
      <c r="L1060" s="81" t="s">
        <v>38</v>
      </c>
      <c r="M1060" s="81" t="s">
        <v>38</v>
      </c>
      <c r="N1060" s="81" t="s">
        <v>38</v>
      </c>
      <c r="O1060" s="121" t="e">
        <f t="shared" si="371"/>
        <v>#VALUE!</v>
      </c>
      <c r="P1060" s="30" t="s">
        <v>38</v>
      </c>
      <c r="Q1060" s="120" t="e">
        <f t="shared" si="372"/>
        <v>#VALUE!</v>
      </c>
      <c r="R1060" s="4" t="e">
        <f t="shared" si="373"/>
        <v>#VALUE!</v>
      </c>
      <c r="S1060" s="27" t="s">
        <v>38</v>
      </c>
      <c r="T1060" s="82" t="s">
        <v>38</v>
      </c>
      <c r="U1060" s="83" t="s">
        <v>38</v>
      </c>
      <c r="V1060" s="83" t="s">
        <v>38</v>
      </c>
      <c r="W1060" s="83" t="s">
        <v>38</v>
      </c>
      <c r="X1060" s="27" t="s">
        <v>38</v>
      </c>
      <c r="Y1060" s="27" t="s">
        <v>38</v>
      </c>
      <c r="Z1060" s="27" t="s">
        <v>38</v>
      </c>
      <c r="AA1060" s="27" t="s">
        <v>38</v>
      </c>
      <c r="AB1060" s="84" t="s">
        <v>38</v>
      </c>
    </row>
    <row r="1061" spans="1:28" s="15" customFormat="1" x14ac:dyDescent="0.2">
      <c r="A1061" s="1">
        <v>232</v>
      </c>
      <c r="B1061" s="21" t="s">
        <v>33</v>
      </c>
      <c r="C1061" s="22" t="s">
        <v>34</v>
      </c>
      <c r="D1061" s="22" t="s">
        <v>37</v>
      </c>
      <c r="E1061" s="23">
        <v>43129</v>
      </c>
      <c r="F1061" s="22">
        <v>23.6</v>
      </c>
      <c r="G1061" s="22">
        <v>35.6</v>
      </c>
      <c r="H1061" s="22">
        <v>17.508299999999998</v>
      </c>
      <c r="I1061" s="24">
        <v>4.7809999999999997</v>
      </c>
      <c r="J1061" s="22"/>
      <c r="K1061" s="25">
        <f t="shared" ref="K1061:K1092" si="374">1000*(1-(F1061+288.9414)/(508929.2*(F1061+68.12963))*(F1061-3.9863)^2)</f>
        <v>997.42451159707753</v>
      </c>
      <c r="L1061" s="25">
        <f t="shared" ref="L1061:L1092" si="375">0.824493 - 0.0040899*F1061 + 0.000076438*F1061^2 -0.00000082467*F1061^3 + 0.0000000053675*F1061^4</f>
        <v>0.76136961722476815</v>
      </c>
      <c r="M1061" s="25">
        <f t="shared" ref="M1061:M1092" si="376">-0.005724 + 0.00010227*F1061 - 0.0000016546*F1061^2</f>
        <v>-4.2319740159999994E-3</v>
      </c>
      <c r="N1061" s="25">
        <f t="shared" ref="N1061:N1092" si="377">K1061 + (L1061*G1061) + M1061*G1061^(3/2) + 0.00048314*G1061^2</f>
        <v>1024.2426686012425</v>
      </c>
      <c r="O1061" s="121">
        <f t="shared" si="371"/>
        <v>1.0242155286598393</v>
      </c>
      <c r="P1061" s="26">
        <f t="shared" ref="P1061:P1092" si="378">I1061*(1/     (1-   (0.001*N1061/1.84)))</f>
        <v>10.783893274873726</v>
      </c>
      <c r="Q1061" s="120">
        <f t="shared" si="372"/>
        <v>10.78353451071253</v>
      </c>
      <c r="R1061" s="4">
        <f t="shared" si="373"/>
        <v>23.534580343982828</v>
      </c>
      <c r="S1061" s="27">
        <f t="shared" ref="S1061:S1092" si="379">-5.28+5.5*I1061</f>
        <v>21.015499999999996</v>
      </c>
      <c r="T1061" s="28">
        <f t="shared" ref="T1061:T1081" si="380">E1061-E941</f>
        <v>13</v>
      </c>
      <c r="U1061" s="29">
        <f t="shared" ref="U1061:U1081" si="381">I1061-I941</f>
        <v>3.8999999999997925E-3</v>
      </c>
      <c r="V1061" s="29">
        <f t="shared" ref="V1061:V1081" si="382">(U1061/I941)*100</f>
        <v>8.163948839253507E-2</v>
      </c>
      <c r="W1061" s="29">
        <f t="shared" ref="W1061:W1081" si="383">(U1061/T1061)/I941*1000</f>
        <v>6.27996064557962E-2</v>
      </c>
      <c r="X1061" s="30">
        <f t="shared" ref="X1061:X1081" si="384">P1061-P941</f>
        <v>1.2988142925800972E-2</v>
      </c>
      <c r="Y1061" s="30">
        <f t="shared" ref="Y1061:Y1081" si="385">(X1061/P941)*100</f>
        <v>0.1205854361048676</v>
      </c>
      <c r="Z1061" s="30">
        <f t="shared" ref="Z1061:Z1081" si="386">1000*(X1061/T1061)/P941</f>
        <v>9.2758027772975093E-2</v>
      </c>
      <c r="AA1061" s="31">
        <f t="shared" ref="AA1061:AA1081" si="387">1000*(X1061/T1061)/S941</f>
        <v>4.7589098690786466E-2</v>
      </c>
      <c r="AB1061" s="32">
        <f t="shared" ref="AB1061:AB1081" si="388">Z1061-W1061</f>
        <v>2.9958421317178893E-2</v>
      </c>
    </row>
    <row r="1062" spans="1:28" s="15" customFormat="1" x14ac:dyDescent="0.2">
      <c r="A1062" s="1">
        <v>234</v>
      </c>
      <c r="B1062" s="21" t="s">
        <v>33</v>
      </c>
      <c r="C1062" s="22" t="s">
        <v>34</v>
      </c>
      <c r="D1062" s="22" t="s">
        <v>37</v>
      </c>
      <c r="E1062" s="23">
        <v>43129</v>
      </c>
      <c r="F1062" s="22">
        <v>23.6</v>
      </c>
      <c r="G1062" s="22">
        <v>35.6</v>
      </c>
      <c r="H1062" s="22">
        <v>17.508299999999998</v>
      </c>
      <c r="I1062" s="24">
        <v>5.2858999999999998</v>
      </c>
      <c r="J1062" s="22"/>
      <c r="K1062" s="25">
        <f t="shared" si="374"/>
        <v>997.42451159707753</v>
      </c>
      <c r="L1062" s="25">
        <f t="shared" si="375"/>
        <v>0.76136961722476815</v>
      </c>
      <c r="M1062" s="25">
        <f t="shared" si="376"/>
        <v>-4.2319740159999994E-3</v>
      </c>
      <c r="N1062" s="25">
        <f t="shared" si="377"/>
        <v>1024.2426686012425</v>
      </c>
      <c r="O1062" s="121">
        <f t="shared" si="371"/>
        <v>1.0242155286598393</v>
      </c>
      <c r="P1062" s="26">
        <f t="shared" si="378"/>
        <v>11.922731951820756</v>
      </c>
      <c r="Q1062" s="120">
        <f t="shared" si="372"/>
        <v>11.922335300183091</v>
      </c>
      <c r="R1062" s="4">
        <f t="shared" si="373"/>
        <v>23.534580343982828</v>
      </c>
      <c r="S1062" s="27">
        <f t="shared" si="379"/>
        <v>23.792449999999999</v>
      </c>
      <c r="T1062" s="28">
        <f t="shared" si="380"/>
        <v>13</v>
      </c>
      <c r="U1062" s="29">
        <f t="shared" si="381"/>
        <v>1.7999999999999794E-2</v>
      </c>
      <c r="V1062" s="29">
        <f t="shared" si="382"/>
        <v>0.34169213538601328</v>
      </c>
      <c r="W1062" s="29">
        <f t="shared" si="383"/>
        <v>0.26284010414308712</v>
      </c>
      <c r="X1062" s="30">
        <f t="shared" si="384"/>
        <v>4.5222344613772947E-2</v>
      </c>
      <c r="Y1062" s="30">
        <f t="shared" si="385"/>
        <v>0.38073928044927141</v>
      </c>
      <c r="Z1062" s="30">
        <f t="shared" si="386"/>
        <v>0.29287636957636259</v>
      </c>
      <c r="AA1062" s="31">
        <f t="shared" si="387"/>
        <v>0.14681871544106703</v>
      </c>
      <c r="AB1062" s="32">
        <f t="shared" si="388"/>
        <v>3.0036265433275477E-2</v>
      </c>
    </row>
    <row r="1063" spans="1:28" s="15" customFormat="1" x14ac:dyDescent="0.2">
      <c r="A1063" s="1">
        <v>181</v>
      </c>
      <c r="B1063" s="21" t="s">
        <v>26</v>
      </c>
      <c r="C1063" s="22" t="s">
        <v>36</v>
      </c>
      <c r="D1063" s="22" t="s">
        <v>37</v>
      </c>
      <c r="E1063" s="23">
        <v>43129</v>
      </c>
      <c r="F1063" s="22">
        <v>24</v>
      </c>
      <c r="G1063" s="22">
        <v>35.6</v>
      </c>
      <c r="H1063" s="22">
        <v>17.511700000000001</v>
      </c>
      <c r="I1063" s="24">
        <v>3.8689</v>
      </c>
      <c r="J1063" s="22"/>
      <c r="K1063" s="25">
        <f t="shared" si="374"/>
        <v>997.32661753089724</v>
      </c>
      <c r="L1063" s="25">
        <f t="shared" si="375"/>
        <v>0.76074425760000008</v>
      </c>
      <c r="M1063" s="25">
        <f t="shared" si="376"/>
        <v>-4.2225696E-3</v>
      </c>
      <c r="N1063" s="25">
        <f t="shared" si="377"/>
        <v>1024.124509324598</v>
      </c>
      <c r="O1063" s="121">
        <f t="shared" si="371"/>
        <v>1.0240974023082474</v>
      </c>
      <c r="P1063" s="26">
        <f t="shared" si="378"/>
        <v>8.7253215488884237</v>
      </c>
      <c r="Q1063" s="120">
        <f t="shared" si="372"/>
        <v>8.7250316644897712</v>
      </c>
      <c r="R1063" s="4">
        <f t="shared" si="373"/>
        <v>23.538215970219319</v>
      </c>
      <c r="S1063" s="27">
        <f t="shared" si="379"/>
        <v>15.998950000000001</v>
      </c>
      <c r="T1063" s="28">
        <f t="shared" si="380"/>
        <v>13</v>
      </c>
      <c r="U1063" s="29">
        <f t="shared" si="381"/>
        <v>6.8400000000000016E-2</v>
      </c>
      <c r="V1063" s="29">
        <f t="shared" si="382"/>
        <v>1.7997631890540722</v>
      </c>
      <c r="W1063" s="29">
        <f t="shared" si="383"/>
        <v>1.3844332223492863</v>
      </c>
      <c r="X1063" s="30">
        <f t="shared" si="384"/>
        <v>0.15665125979237438</v>
      </c>
      <c r="Y1063" s="30">
        <f t="shared" si="385"/>
        <v>1.8281863405541339</v>
      </c>
      <c r="Z1063" s="30">
        <f t="shared" si="386"/>
        <v>1.4062971850416415</v>
      </c>
      <c r="AA1063" s="31">
        <f t="shared" si="387"/>
        <v>0.77131727174189701</v>
      </c>
      <c r="AB1063" s="32">
        <f t="shared" si="388"/>
        <v>2.1863962692355132E-2</v>
      </c>
    </row>
    <row r="1064" spans="1:28" s="15" customFormat="1" x14ac:dyDescent="0.2">
      <c r="A1064" s="1">
        <v>188</v>
      </c>
      <c r="B1064" s="21" t="s">
        <v>26</v>
      </c>
      <c r="C1064" s="22" t="s">
        <v>36</v>
      </c>
      <c r="D1064" s="22" t="s">
        <v>37</v>
      </c>
      <c r="E1064" s="23">
        <v>43129</v>
      </c>
      <c r="F1064" s="22">
        <v>24</v>
      </c>
      <c r="G1064" s="22">
        <v>35.6</v>
      </c>
      <c r="H1064" s="22">
        <v>17.511700000000001</v>
      </c>
      <c r="I1064" s="24">
        <v>11.1395</v>
      </c>
      <c r="J1064" s="22"/>
      <c r="K1064" s="25">
        <f t="shared" si="374"/>
        <v>997.32661753089724</v>
      </c>
      <c r="L1064" s="25">
        <f t="shared" si="375"/>
        <v>0.76074425760000008</v>
      </c>
      <c r="M1064" s="25">
        <f t="shared" si="376"/>
        <v>-4.2225696E-3</v>
      </c>
      <c r="N1064" s="25">
        <f t="shared" si="377"/>
        <v>1024.124509324598</v>
      </c>
      <c r="O1064" s="121">
        <f t="shared" si="371"/>
        <v>1.0240974023082474</v>
      </c>
      <c r="P1064" s="26">
        <f t="shared" si="378"/>
        <v>25.122313679299694</v>
      </c>
      <c r="Q1064" s="120">
        <f t="shared" si="372"/>
        <v>25.121479031917033</v>
      </c>
      <c r="R1064" s="4">
        <f t="shared" si="373"/>
        <v>23.538215970219319</v>
      </c>
      <c r="S1064" s="27">
        <f t="shared" si="379"/>
        <v>55.987249999999996</v>
      </c>
      <c r="T1064" s="28">
        <f t="shared" si="380"/>
        <v>13</v>
      </c>
      <c r="U1064" s="29">
        <f t="shared" si="381"/>
        <v>0.28730000000000011</v>
      </c>
      <c r="V1064" s="29">
        <f t="shared" si="382"/>
        <v>2.6473894694163405</v>
      </c>
      <c r="W1064" s="29">
        <f t="shared" si="383"/>
        <v>2.0364534380125696</v>
      </c>
      <c r="X1064" s="30">
        <f t="shared" si="384"/>
        <v>0.65476369605323725</v>
      </c>
      <c r="Y1064" s="30">
        <f t="shared" si="385"/>
        <v>2.6760492836494469</v>
      </c>
      <c r="Z1064" s="30">
        <f t="shared" si="386"/>
        <v>2.058499448961113</v>
      </c>
      <c r="AA1064" s="31">
        <f t="shared" si="387"/>
        <v>0.92573282086237507</v>
      </c>
      <c r="AB1064" s="32">
        <f t="shared" si="388"/>
        <v>2.2046010948543415E-2</v>
      </c>
    </row>
    <row r="1065" spans="1:28" s="15" customFormat="1" x14ac:dyDescent="0.2">
      <c r="A1065" s="1">
        <v>280</v>
      </c>
      <c r="B1065" s="21" t="s">
        <v>26</v>
      </c>
      <c r="C1065" s="22" t="s">
        <v>36</v>
      </c>
      <c r="D1065" s="22" t="s">
        <v>37</v>
      </c>
      <c r="E1065" s="23">
        <v>43129</v>
      </c>
      <c r="F1065" s="22">
        <v>24</v>
      </c>
      <c r="G1065" s="22">
        <v>35.6</v>
      </c>
      <c r="H1065" s="22">
        <v>17.511700000000001</v>
      </c>
      <c r="I1065" s="24">
        <v>4.1767000000000003</v>
      </c>
      <c r="J1065" s="22"/>
      <c r="K1065" s="25">
        <f t="shared" si="374"/>
        <v>997.32661753089724</v>
      </c>
      <c r="L1065" s="25">
        <f t="shared" si="375"/>
        <v>0.76074425760000008</v>
      </c>
      <c r="M1065" s="25">
        <f t="shared" si="376"/>
        <v>-4.2225696E-3</v>
      </c>
      <c r="N1065" s="25">
        <f t="shared" si="377"/>
        <v>1024.124509324598</v>
      </c>
      <c r="O1065" s="121">
        <f t="shared" si="371"/>
        <v>1.0240974023082474</v>
      </c>
      <c r="P1065" s="26">
        <f t="shared" si="378"/>
        <v>9.4194862915149731</v>
      </c>
      <c r="Q1065" s="120">
        <f t="shared" si="372"/>
        <v>9.419173344639157</v>
      </c>
      <c r="R1065" s="4">
        <f t="shared" si="373"/>
        <v>23.538215970219319</v>
      </c>
      <c r="S1065" s="27">
        <f t="shared" si="379"/>
        <v>17.691850000000002</v>
      </c>
      <c r="T1065" s="28">
        <f t="shared" si="380"/>
        <v>13</v>
      </c>
      <c r="U1065" s="29">
        <f t="shared" si="381"/>
        <v>9.7800000000000331E-2</v>
      </c>
      <c r="V1065" s="29">
        <f t="shared" si="382"/>
        <v>2.3977052636740379</v>
      </c>
      <c r="W1065" s="29">
        <f t="shared" si="383"/>
        <v>1.8443886643646443</v>
      </c>
      <c r="X1065" s="30">
        <f t="shared" si="384"/>
        <v>0.22313074824596058</v>
      </c>
      <c r="Y1065" s="30">
        <f t="shared" si="385"/>
        <v>2.4262953644639609</v>
      </c>
      <c r="Z1065" s="30">
        <f t="shared" si="386"/>
        <v>1.8663810495876627</v>
      </c>
      <c r="AA1065" s="31">
        <f t="shared" si="387"/>
        <v>1.0005802576798779</v>
      </c>
      <c r="AB1065" s="32">
        <f t="shared" si="388"/>
        <v>2.1992385223018385E-2</v>
      </c>
    </row>
    <row r="1066" spans="1:28" s="15" customFormat="1" x14ac:dyDescent="0.2">
      <c r="A1066" s="1">
        <v>286</v>
      </c>
      <c r="B1066" s="21" t="s">
        <v>26</v>
      </c>
      <c r="C1066" s="22" t="s">
        <v>36</v>
      </c>
      <c r="D1066" s="22" t="s">
        <v>37</v>
      </c>
      <c r="E1066" s="23">
        <v>43129</v>
      </c>
      <c r="F1066" s="22">
        <v>24</v>
      </c>
      <c r="G1066" s="22">
        <v>35.6</v>
      </c>
      <c r="H1066" s="22">
        <v>17.511700000000001</v>
      </c>
      <c r="I1066" s="24">
        <v>3.4927000000000001</v>
      </c>
      <c r="J1066" s="22"/>
      <c r="K1066" s="25">
        <f t="shared" si="374"/>
        <v>997.32661753089724</v>
      </c>
      <c r="L1066" s="25">
        <f t="shared" si="375"/>
        <v>0.76074425760000008</v>
      </c>
      <c r="M1066" s="25">
        <f t="shared" si="376"/>
        <v>-4.2225696E-3</v>
      </c>
      <c r="N1066" s="25">
        <f t="shared" si="377"/>
        <v>1024.124509324598</v>
      </c>
      <c r="O1066" s="121">
        <f t="shared" si="371"/>
        <v>1.0240974023082474</v>
      </c>
      <c r="P1066" s="26">
        <f t="shared" si="378"/>
        <v>7.8768979745670853</v>
      </c>
      <c r="Q1066" s="120">
        <f t="shared" si="372"/>
        <v>7.8766362776405252</v>
      </c>
      <c r="R1066" s="4">
        <f t="shared" si="373"/>
        <v>23.538215970219319</v>
      </c>
      <c r="S1066" s="27">
        <f t="shared" si="379"/>
        <v>13.929849999999998</v>
      </c>
      <c r="T1066" s="28">
        <f t="shared" si="380"/>
        <v>13</v>
      </c>
      <c r="U1066" s="29">
        <f t="shared" si="381"/>
        <v>7.790000000000008E-2</v>
      </c>
      <c r="V1066" s="29">
        <f t="shared" si="382"/>
        <v>2.2812463394635141</v>
      </c>
      <c r="W1066" s="29">
        <f t="shared" si="383"/>
        <v>1.7548048765103954</v>
      </c>
      <c r="X1066" s="30">
        <f t="shared" si="384"/>
        <v>0.17783329802315873</v>
      </c>
      <c r="Y1066" s="30">
        <f t="shared" si="385"/>
        <v>2.3098039241694908</v>
      </c>
      <c r="Z1066" s="30">
        <f t="shared" si="386"/>
        <v>1.7767722493611466</v>
      </c>
      <c r="AA1066" s="31">
        <f t="shared" si="387"/>
        <v>1.0131900738678878</v>
      </c>
      <c r="AB1066" s="32">
        <f t="shared" si="388"/>
        <v>2.1967372850751232E-2</v>
      </c>
    </row>
    <row r="1067" spans="1:28" s="15" customFormat="1" x14ac:dyDescent="0.2">
      <c r="A1067" s="1">
        <v>121</v>
      </c>
      <c r="B1067" s="21" t="s">
        <v>29</v>
      </c>
      <c r="C1067" s="22" t="s">
        <v>36</v>
      </c>
      <c r="D1067" s="22" t="s">
        <v>37</v>
      </c>
      <c r="E1067" s="23">
        <v>43129</v>
      </c>
      <c r="F1067" s="22">
        <v>24</v>
      </c>
      <c r="G1067" s="22">
        <v>35.6</v>
      </c>
      <c r="H1067" s="22">
        <v>17.511700000000001</v>
      </c>
      <c r="I1067" s="24">
        <v>6.3422000000000001</v>
      </c>
      <c r="J1067" s="22"/>
      <c r="K1067" s="25">
        <f t="shared" si="374"/>
        <v>997.32661753089724</v>
      </c>
      <c r="L1067" s="25">
        <f t="shared" si="375"/>
        <v>0.76074425760000008</v>
      </c>
      <c r="M1067" s="25">
        <f t="shared" si="376"/>
        <v>-4.2225696E-3</v>
      </c>
      <c r="N1067" s="25">
        <f t="shared" si="377"/>
        <v>1024.124509324598</v>
      </c>
      <c r="O1067" s="121">
        <f t="shared" si="371"/>
        <v>1.0240974023082474</v>
      </c>
      <c r="P1067" s="26">
        <f t="shared" si="378"/>
        <v>14.303221672144577</v>
      </c>
      <c r="Q1067" s="120">
        <f t="shared" si="372"/>
        <v>14.302746471226197</v>
      </c>
      <c r="R1067" s="4">
        <f t="shared" si="373"/>
        <v>23.538215970219319</v>
      </c>
      <c r="S1067" s="27">
        <f t="shared" si="379"/>
        <v>29.6021</v>
      </c>
      <c r="T1067" s="28">
        <f t="shared" si="380"/>
        <v>13</v>
      </c>
      <c r="U1067" s="29">
        <f t="shared" si="381"/>
        <v>0.16840000000000011</v>
      </c>
      <c r="V1067" s="29">
        <f t="shared" si="382"/>
        <v>2.727655576792253</v>
      </c>
      <c r="W1067" s="29">
        <f t="shared" si="383"/>
        <v>2.0981965975325023</v>
      </c>
      <c r="X1067" s="30">
        <f t="shared" si="384"/>
        <v>0.38366986821846361</v>
      </c>
      <c r="Y1067" s="30">
        <f t="shared" si="385"/>
        <v>2.7563378018410525</v>
      </c>
      <c r="Z1067" s="30">
        <f t="shared" si="386"/>
        <v>2.1202598475700403</v>
      </c>
      <c r="AA1067" s="31">
        <f t="shared" si="387"/>
        <v>1.0291940893236364</v>
      </c>
      <c r="AB1067" s="32">
        <f t="shared" si="388"/>
        <v>2.2063250037537951E-2</v>
      </c>
    </row>
    <row r="1068" spans="1:28" s="15" customFormat="1" x14ac:dyDescent="0.2">
      <c r="A1068" s="1">
        <v>128</v>
      </c>
      <c r="B1068" s="21" t="s">
        <v>29</v>
      </c>
      <c r="C1068" s="22" t="s">
        <v>36</v>
      </c>
      <c r="D1068" s="22" t="s">
        <v>37</v>
      </c>
      <c r="E1068" s="23">
        <v>43129</v>
      </c>
      <c r="F1068" s="22">
        <v>24</v>
      </c>
      <c r="G1068" s="22">
        <v>35.6</v>
      </c>
      <c r="H1068" s="22">
        <v>17.511700000000001</v>
      </c>
      <c r="I1068" s="24">
        <v>3.8877999999999999</v>
      </c>
      <c r="J1068" s="22"/>
      <c r="K1068" s="25">
        <f t="shared" si="374"/>
        <v>997.32661753089724</v>
      </c>
      <c r="L1068" s="25">
        <f t="shared" si="375"/>
        <v>0.76074425760000008</v>
      </c>
      <c r="M1068" s="25">
        <f t="shared" si="376"/>
        <v>-4.2225696E-3</v>
      </c>
      <c r="N1068" s="25">
        <f t="shared" si="377"/>
        <v>1024.124509324598</v>
      </c>
      <c r="O1068" s="121">
        <f t="shared" si="371"/>
        <v>1.0240974023082474</v>
      </c>
      <c r="P1068" s="26">
        <f t="shared" si="378"/>
        <v>8.767945699751456</v>
      </c>
      <c r="Q1068" s="120">
        <f t="shared" si="372"/>
        <v>8.767654399235786</v>
      </c>
      <c r="R1068" s="4">
        <f t="shared" si="373"/>
        <v>23.538215970219319</v>
      </c>
      <c r="S1068" s="27">
        <f t="shared" si="379"/>
        <v>16.102899999999998</v>
      </c>
      <c r="T1068" s="28">
        <f t="shared" si="380"/>
        <v>13</v>
      </c>
      <c r="U1068" s="29">
        <f t="shared" si="381"/>
        <v>0.10599999999999987</v>
      </c>
      <c r="V1068" s="29">
        <f t="shared" si="382"/>
        <v>2.8028980908562025</v>
      </c>
      <c r="W1068" s="29">
        <f t="shared" si="383"/>
        <v>2.1560754545047711</v>
      </c>
      <c r="X1068" s="30">
        <f t="shared" si="384"/>
        <v>0.24143674058728237</v>
      </c>
      <c r="Y1068" s="30">
        <f t="shared" si="385"/>
        <v>2.831601324100991</v>
      </c>
      <c r="Z1068" s="30">
        <f t="shared" si="386"/>
        <v>2.1781548646930702</v>
      </c>
      <c r="AA1068" s="31">
        <f t="shared" si="387"/>
        <v>1.1966608656146296</v>
      </c>
      <c r="AB1068" s="32">
        <f t="shared" si="388"/>
        <v>2.2079410188299065E-2</v>
      </c>
    </row>
    <row r="1069" spans="1:28" s="15" customFormat="1" x14ac:dyDescent="0.2">
      <c r="A1069" s="1">
        <v>219</v>
      </c>
      <c r="B1069" s="21" t="s">
        <v>29</v>
      </c>
      <c r="C1069" s="22" t="s">
        <v>36</v>
      </c>
      <c r="D1069" s="22" t="s">
        <v>37</v>
      </c>
      <c r="E1069" s="23">
        <v>43129</v>
      </c>
      <c r="F1069" s="22">
        <v>24</v>
      </c>
      <c r="G1069" s="22">
        <v>35.6</v>
      </c>
      <c r="H1069" s="22">
        <v>17.511700000000001</v>
      </c>
      <c r="I1069" s="24">
        <v>5.5019999999999998</v>
      </c>
      <c r="J1069" s="22"/>
      <c r="K1069" s="25">
        <f t="shared" si="374"/>
        <v>997.32661753089724</v>
      </c>
      <c r="L1069" s="25">
        <f t="shared" si="375"/>
        <v>0.76074425760000008</v>
      </c>
      <c r="M1069" s="25">
        <f t="shared" si="376"/>
        <v>-4.2225696E-3</v>
      </c>
      <c r="N1069" s="25">
        <f t="shared" si="377"/>
        <v>1024.124509324598</v>
      </c>
      <c r="O1069" s="121">
        <f t="shared" si="371"/>
        <v>1.0240974023082474</v>
      </c>
      <c r="P1069" s="26">
        <f t="shared" si="378"/>
        <v>12.408363917905374</v>
      </c>
      <c r="Q1069" s="120">
        <f t="shared" si="372"/>
        <v>12.407951670506533</v>
      </c>
      <c r="R1069" s="4">
        <f t="shared" si="373"/>
        <v>23.538215970219319</v>
      </c>
      <c r="S1069" s="27">
        <f t="shared" si="379"/>
        <v>24.980999999999998</v>
      </c>
      <c r="T1069" s="28">
        <f t="shared" si="380"/>
        <v>13</v>
      </c>
      <c r="U1069" s="29">
        <f t="shared" si="381"/>
        <v>0.11379999999999946</v>
      </c>
      <c r="V1069" s="29">
        <f t="shared" si="382"/>
        <v>2.1120225678334035</v>
      </c>
      <c r="W1069" s="29">
        <f t="shared" si="383"/>
        <v>1.6246327444872335</v>
      </c>
      <c r="X1069" s="30">
        <f t="shared" si="384"/>
        <v>0.26003889443284756</v>
      </c>
      <c r="Y1069" s="30">
        <f t="shared" si="385"/>
        <v>2.140532904169179</v>
      </c>
      <c r="Z1069" s="30">
        <f t="shared" si="386"/>
        <v>1.6465637724378299</v>
      </c>
      <c r="AA1069" s="31">
        <f t="shared" si="387"/>
        <v>0.82130608699819796</v>
      </c>
      <c r="AB1069" s="32">
        <f t="shared" si="388"/>
        <v>2.1931027950596427E-2</v>
      </c>
    </row>
    <row r="1070" spans="1:28" s="15" customFormat="1" x14ac:dyDescent="0.2">
      <c r="A1070" s="1">
        <v>225</v>
      </c>
      <c r="B1070" s="21" t="s">
        <v>29</v>
      </c>
      <c r="C1070" s="22" t="s">
        <v>36</v>
      </c>
      <c r="D1070" s="22" t="s">
        <v>37</v>
      </c>
      <c r="E1070" s="23">
        <v>43129</v>
      </c>
      <c r="F1070" s="22">
        <v>24</v>
      </c>
      <c r="G1070" s="22">
        <v>35.6</v>
      </c>
      <c r="H1070" s="22">
        <v>17.511700000000001</v>
      </c>
      <c r="I1070" s="24">
        <v>2.8925000000000001</v>
      </c>
      <c r="J1070" s="22"/>
      <c r="K1070" s="25">
        <f t="shared" si="374"/>
        <v>997.32661753089724</v>
      </c>
      <c r="L1070" s="25">
        <f t="shared" si="375"/>
        <v>0.76074425760000008</v>
      </c>
      <c r="M1070" s="25">
        <f t="shared" si="376"/>
        <v>-4.2225696E-3</v>
      </c>
      <c r="N1070" s="25">
        <f t="shared" si="377"/>
        <v>1024.124509324598</v>
      </c>
      <c r="O1070" s="121">
        <f t="shared" si="371"/>
        <v>1.0240974023082474</v>
      </c>
      <c r="P1070" s="26">
        <f t="shared" si="378"/>
        <v>6.5232992789060882</v>
      </c>
      <c r="Q1070" s="120">
        <f t="shared" si="372"/>
        <v>6.5230825530607319</v>
      </c>
      <c r="R1070" s="4">
        <f t="shared" si="373"/>
        <v>23.538215970219319</v>
      </c>
      <c r="S1070" s="27">
        <f t="shared" si="379"/>
        <v>10.62875</v>
      </c>
      <c r="T1070" s="28">
        <f t="shared" si="380"/>
        <v>13</v>
      </c>
      <c r="U1070" s="29">
        <f t="shared" si="381"/>
        <v>4.6400000000000219E-2</v>
      </c>
      <c r="V1070" s="29">
        <f t="shared" si="382"/>
        <v>1.6303011138048635</v>
      </c>
      <c r="W1070" s="29">
        <f t="shared" si="383"/>
        <v>1.2540777798498948</v>
      </c>
      <c r="X1070" s="30">
        <f t="shared" si="384"/>
        <v>0.10643504793746139</v>
      </c>
      <c r="Y1070" s="30">
        <f t="shared" si="385"/>
        <v>1.6586769503987933</v>
      </c>
      <c r="Z1070" s="30">
        <f t="shared" si="386"/>
        <v>1.27590534646061</v>
      </c>
      <c r="AA1070" s="31">
        <f t="shared" si="387"/>
        <v>0.78924875089094126</v>
      </c>
      <c r="AB1070" s="32">
        <f t="shared" si="388"/>
        <v>2.1827566610715277E-2</v>
      </c>
    </row>
    <row r="1071" spans="1:28" s="15" customFormat="1" x14ac:dyDescent="0.2">
      <c r="A1071" s="1">
        <v>229</v>
      </c>
      <c r="B1071" s="21" t="s">
        <v>29</v>
      </c>
      <c r="C1071" s="22" t="s">
        <v>36</v>
      </c>
      <c r="D1071" s="22" t="s">
        <v>37</v>
      </c>
      <c r="E1071" s="23">
        <v>43129</v>
      </c>
      <c r="F1071" s="22">
        <v>24</v>
      </c>
      <c r="G1071" s="22">
        <v>35.6</v>
      </c>
      <c r="H1071" s="22">
        <v>17.511700000000001</v>
      </c>
      <c r="I1071" s="24">
        <v>2.6385999999999998</v>
      </c>
      <c r="J1071" s="22"/>
      <c r="K1071" s="25">
        <f t="shared" si="374"/>
        <v>997.32661753089724</v>
      </c>
      <c r="L1071" s="25">
        <f t="shared" si="375"/>
        <v>0.76074425760000008</v>
      </c>
      <c r="M1071" s="25">
        <f t="shared" si="376"/>
        <v>-4.2225696E-3</v>
      </c>
      <c r="N1071" s="25">
        <f t="shared" si="377"/>
        <v>1024.124509324598</v>
      </c>
      <c r="O1071" s="121">
        <f t="shared" si="371"/>
        <v>1.0240974023082474</v>
      </c>
      <c r="P1071" s="26">
        <f t="shared" si="378"/>
        <v>5.9506922998518936</v>
      </c>
      <c r="Q1071" s="120">
        <f t="shared" si="372"/>
        <v>5.9504945979277597</v>
      </c>
      <c r="R1071" s="4">
        <f t="shared" si="373"/>
        <v>23.538215970219319</v>
      </c>
      <c r="S1071" s="27">
        <f t="shared" si="379"/>
        <v>9.2322999999999986</v>
      </c>
      <c r="T1071" s="28">
        <f t="shared" si="380"/>
        <v>13</v>
      </c>
      <c r="U1071" s="29">
        <f t="shared" si="381"/>
        <v>3.6000000000000032E-2</v>
      </c>
      <c r="V1071" s="29">
        <f t="shared" si="382"/>
        <v>1.383232152462923</v>
      </c>
      <c r="W1071" s="29">
        <f t="shared" si="383"/>
        <v>1.0640247326637868</v>
      </c>
      <c r="X1071" s="30">
        <f t="shared" si="384"/>
        <v>8.2827204627218265E-2</v>
      </c>
      <c r="Y1071" s="30">
        <f t="shared" si="385"/>
        <v>1.411539005806794</v>
      </c>
      <c r="Z1071" s="30">
        <f t="shared" si="386"/>
        <v>1.0857992352359953</v>
      </c>
      <c r="AA1071" s="31">
        <f t="shared" si="387"/>
        <v>0.70523708896792714</v>
      </c>
      <c r="AB1071" s="32">
        <f t="shared" si="388"/>
        <v>2.1774502572208476E-2</v>
      </c>
    </row>
    <row r="1072" spans="1:28" s="15" customFormat="1" x14ac:dyDescent="0.2">
      <c r="A1072" s="1">
        <v>155</v>
      </c>
      <c r="B1072" s="21" t="s">
        <v>30</v>
      </c>
      <c r="C1072" s="22" t="s">
        <v>36</v>
      </c>
      <c r="D1072" s="22" t="s">
        <v>37</v>
      </c>
      <c r="E1072" s="23">
        <v>43129</v>
      </c>
      <c r="F1072" s="22">
        <v>24</v>
      </c>
      <c r="G1072" s="22">
        <v>35.6</v>
      </c>
      <c r="H1072" s="22">
        <v>17.511700000000001</v>
      </c>
      <c r="I1072" s="24">
        <v>1.5710999999999999</v>
      </c>
      <c r="J1072" s="22"/>
      <c r="K1072" s="25">
        <f t="shared" si="374"/>
        <v>997.32661753089724</v>
      </c>
      <c r="L1072" s="25">
        <f t="shared" si="375"/>
        <v>0.76074425760000008</v>
      </c>
      <c r="M1072" s="25">
        <f t="shared" si="376"/>
        <v>-4.2225696E-3</v>
      </c>
      <c r="N1072" s="25">
        <f t="shared" si="377"/>
        <v>1024.124509324598</v>
      </c>
      <c r="O1072" s="121">
        <f t="shared" si="371"/>
        <v>1.0240974023082474</v>
      </c>
      <c r="P1072" s="26">
        <f t="shared" si="378"/>
        <v>3.5432171122175813</v>
      </c>
      <c r="Q1072" s="120">
        <f t="shared" si="372"/>
        <v>3.5430993946806275</v>
      </c>
      <c r="R1072" s="4">
        <f t="shared" si="373"/>
        <v>23.538215970219319</v>
      </c>
      <c r="S1072" s="27">
        <f t="shared" si="379"/>
        <v>3.3610499999999996</v>
      </c>
      <c r="T1072" s="28">
        <f t="shared" si="380"/>
        <v>13</v>
      </c>
      <c r="U1072" s="29">
        <f t="shared" si="381"/>
        <v>6.3399999999999901E-2</v>
      </c>
      <c r="V1072" s="29">
        <f t="shared" si="382"/>
        <v>4.2050805863235325</v>
      </c>
      <c r="W1072" s="29">
        <f t="shared" si="383"/>
        <v>3.2346773740950248</v>
      </c>
      <c r="X1072" s="30">
        <f t="shared" si="384"/>
        <v>0.14393170375287534</v>
      </c>
      <c r="Y1072" s="30">
        <f t="shared" si="385"/>
        <v>4.2341753179790329</v>
      </c>
      <c r="Z1072" s="30">
        <f t="shared" si="386"/>
        <v>3.257057936906949</v>
      </c>
      <c r="AA1072" s="31">
        <f t="shared" si="387"/>
        <v>3.6754260027725687</v>
      </c>
      <c r="AB1072" s="32">
        <f t="shared" si="388"/>
        <v>2.2380562811924243E-2</v>
      </c>
    </row>
    <row r="1073" spans="1:28" s="15" customFormat="1" x14ac:dyDescent="0.2">
      <c r="A1073" s="1">
        <v>247</v>
      </c>
      <c r="B1073" s="21" t="s">
        <v>30</v>
      </c>
      <c r="C1073" s="22" t="s">
        <v>36</v>
      </c>
      <c r="D1073" s="22" t="s">
        <v>37</v>
      </c>
      <c r="E1073" s="23">
        <v>43129</v>
      </c>
      <c r="F1073" s="22">
        <v>24</v>
      </c>
      <c r="G1073" s="22">
        <v>35.6</v>
      </c>
      <c r="H1073" s="22">
        <v>17.511700000000001</v>
      </c>
      <c r="I1073" s="24">
        <v>5.3029999999999999</v>
      </c>
      <c r="J1073" s="22"/>
      <c r="K1073" s="25">
        <f t="shared" si="374"/>
        <v>997.32661753089724</v>
      </c>
      <c r="L1073" s="25">
        <f t="shared" si="375"/>
        <v>0.76074425760000008</v>
      </c>
      <c r="M1073" s="25">
        <f t="shared" si="376"/>
        <v>-4.2225696E-3</v>
      </c>
      <c r="N1073" s="25">
        <f t="shared" si="377"/>
        <v>1024.124509324598</v>
      </c>
      <c r="O1073" s="121">
        <f t="shared" si="371"/>
        <v>1.0240974023082474</v>
      </c>
      <c r="P1073" s="26">
        <f t="shared" si="378"/>
        <v>11.959569948500945</v>
      </c>
      <c r="Q1073" s="120">
        <f t="shared" si="372"/>
        <v>11.959172611540557</v>
      </c>
      <c r="R1073" s="4">
        <f t="shared" si="373"/>
        <v>23.538215970219319</v>
      </c>
      <c r="S1073" s="27">
        <f t="shared" si="379"/>
        <v>23.886499999999998</v>
      </c>
      <c r="T1073" s="28">
        <f t="shared" si="380"/>
        <v>13</v>
      </c>
      <c r="U1073" s="29">
        <f t="shared" si="381"/>
        <v>3.7300000000000111E-2</v>
      </c>
      <c r="V1073" s="29">
        <f t="shared" si="382"/>
        <v>0.7083578631520997</v>
      </c>
      <c r="W1073" s="29">
        <f t="shared" si="383"/>
        <v>0.54489066396315355</v>
      </c>
      <c r="X1073" s="30">
        <f t="shared" si="384"/>
        <v>8.7435455330817646E-2</v>
      </c>
      <c r="Y1073" s="30">
        <f t="shared" si="385"/>
        <v>0.73647628723476843</v>
      </c>
      <c r="Z1073" s="30">
        <f t="shared" si="386"/>
        <v>0.56652022094982191</v>
      </c>
      <c r="AA1073" s="31">
        <f t="shared" si="387"/>
        <v>0.28401270435244369</v>
      </c>
      <c r="AB1073" s="32">
        <f t="shared" si="388"/>
        <v>2.1629556986668352E-2</v>
      </c>
    </row>
    <row r="1074" spans="1:28" s="15" customFormat="1" x14ac:dyDescent="0.2">
      <c r="A1074" s="1">
        <v>168</v>
      </c>
      <c r="B1074" s="21" t="s">
        <v>31</v>
      </c>
      <c r="C1074" s="22" t="s">
        <v>36</v>
      </c>
      <c r="D1074" s="22" t="s">
        <v>37</v>
      </c>
      <c r="E1074" s="23">
        <v>43129</v>
      </c>
      <c r="F1074" s="22">
        <v>24</v>
      </c>
      <c r="G1074" s="22">
        <v>35.6</v>
      </c>
      <c r="H1074" s="22">
        <v>17.511700000000001</v>
      </c>
      <c r="I1074" s="24">
        <v>2.8826000000000001</v>
      </c>
      <c r="J1074" s="22"/>
      <c r="K1074" s="25">
        <f t="shared" si="374"/>
        <v>997.32661753089724</v>
      </c>
      <c r="L1074" s="25">
        <f t="shared" si="375"/>
        <v>0.76074425760000008</v>
      </c>
      <c r="M1074" s="25">
        <f t="shared" si="376"/>
        <v>-4.2225696E-3</v>
      </c>
      <c r="N1074" s="25">
        <f t="shared" si="377"/>
        <v>1024.124509324598</v>
      </c>
      <c r="O1074" s="121">
        <f t="shared" si="371"/>
        <v>1.0240974023082474</v>
      </c>
      <c r="P1074" s="26">
        <f t="shared" si="378"/>
        <v>6.500972342739737</v>
      </c>
      <c r="Q1074" s="120">
        <f t="shared" si="372"/>
        <v>6.5007563586699622</v>
      </c>
      <c r="R1074" s="4">
        <f t="shared" si="373"/>
        <v>23.538215970219319</v>
      </c>
      <c r="S1074" s="27">
        <f t="shared" si="379"/>
        <v>10.574300000000001</v>
      </c>
      <c r="T1074" s="28">
        <f t="shared" si="380"/>
        <v>13</v>
      </c>
      <c r="U1074" s="29">
        <f t="shared" si="381"/>
        <v>3.7100000000000133E-2</v>
      </c>
      <c r="V1074" s="29">
        <f t="shared" si="382"/>
        <v>1.3038130381303861</v>
      </c>
      <c r="W1074" s="29">
        <f t="shared" si="383"/>
        <v>1.0029331062541431</v>
      </c>
      <c r="X1074" s="30">
        <f t="shared" si="384"/>
        <v>8.5460881715448522E-2</v>
      </c>
      <c r="Y1074" s="30">
        <f t="shared" si="385"/>
        <v>1.3320977171445032</v>
      </c>
      <c r="Z1074" s="30">
        <f t="shared" si="386"/>
        <v>1.0246905516496181</v>
      </c>
      <c r="AA1074" s="31">
        <f t="shared" si="387"/>
        <v>0.63392049160930797</v>
      </c>
      <c r="AB1074" s="32">
        <f t="shared" si="388"/>
        <v>2.1757445395474972E-2</v>
      </c>
    </row>
    <row r="1075" spans="1:28" s="15" customFormat="1" x14ac:dyDescent="0.2">
      <c r="A1075" s="1">
        <v>175</v>
      </c>
      <c r="B1075" s="21" t="s">
        <v>31</v>
      </c>
      <c r="C1075" s="22" t="s">
        <v>36</v>
      </c>
      <c r="D1075" s="22" t="s">
        <v>37</v>
      </c>
      <c r="E1075" s="23">
        <v>43129</v>
      </c>
      <c r="F1075" s="22">
        <v>24</v>
      </c>
      <c r="G1075" s="22">
        <v>35.6</v>
      </c>
      <c r="H1075" s="22">
        <v>17.511700000000001</v>
      </c>
      <c r="I1075" s="24">
        <v>2.7168999999999999</v>
      </c>
      <c r="J1075" s="22"/>
      <c r="K1075" s="25">
        <f t="shared" si="374"/>
        <v>997.32661753089724</v>
      </c>
      <c r="L1075" s="25">
        <f t="shared" si="375"/>
        <v>0.76074425760000008</v>
      </c>
      <c r="M1075" s="25">
        <f t="shared" si="376"/>
        <v>-4.2225696E-3</v>
      </c>
      <c r="N1075" s="25">
        <f t="shared" si="377"/>
        <v>1024.124509324598</v>
      </c>
      <c r="O1075" s="121">
        <f t="shared" si="371"/>
        <v>1.0240974023082474</v>
      </c>
      <c r="P1075" s="26">
        <f t="shared" si="378"/>
        <v>6.1272780677130338</v>
      </c>
      <c r="Q1075" s="120">
        <f t="shared" si="372"/>
        <v>6.1270744990183932</v>
      </c>
      <c r="R1075" s="4">
        <f t="shared" si="373"/>
        <v>23.538215970219319</v>
      </c>
      <c r="S1075" s="27">
        <f t="shared" si="379"/>
        <v>9.6629499999999986</v>
      </c>
      <c r="T1075" s="28">
        <f t="shared" si="380"/>
        <v>13</v>
      </c>
      <c r="U1075" s="29">
        <f t="shared" si="381"/>
        <v>5.6699999999999751E-2</v>
      </c>
      <c r="V1075" s="29">
        <f t="shared" si="382"/>
        <v>2.1314186903240264</v>
      </c>
      <c r="W1075" s="29">
        <f t="shared" si="383"/>
        <v>1.6395528387107896</v>
      </c>
      <c r="X1075" s="30">
        <f t="shared" si="384"/>
        <v>0.12954705783188292</v>
      </c>
      <c r="Y1075" s="30">
        <f t="shared" si="385"/>
        <v>2.1599344421824944</v>
      </c>
      <c r="Z1075" s="30">
        <f t="shared" si="386"/>
        <v>1.6614880324480727</v>
      </c>
      <c r="AA1075" s="31">
        <f t="shared" si="387"/>
        <v>1.0656669584070566</v>
      </c>
      <c r="AB1075" s="32">
        <f t="shared" si="388"/>
        <v>2.1935193737283143E-2</v>
      </c>
    </row>
    <row r="1076" spans="1:28" s="15" customFormat="1" x14ac:dyDescent="0.2">
      <c r="A1076" s="1">
        <v>266</v>
      </c>
      <c r="B1076" s="21" t="s">
        <v>31</v>
      </c>
      <c r="C1076" s="22" t="s">
        <v>36</v>
      </c>
      <c r="D1076" s="22" t="s">
        <v>37</v>
      </c>
      <c r="E1076" s="23">
        <v>43129</v>
      </c>
      <c r="F1076" s="22">
        <v>24</v>
      </c>
      <c r="G1076" s="22">
        <v>35.6</v>
      </c>
      <c r="H1076" s="22">
        <v>17.511700000000001</v>
      </c>
      <c r="I1076" s="24">
        <v>5.1266999999999996</v>
      </c>
      <c r="J1076" s="22"/>
      <c r="K1076" s="25">
        <f t="shared" si="374"/>
        <v>997.32661753089724</v>
      </c>
      <c r="L1076" s="25">
        <f t="shared" si="375"/>
        <v>0.76074425760000008</v>
      </c>
      <c r="M1076" s="25">
        <f t="shared" si="376"/>
        <v>-4.2225696E-3</v>
      </c>
      <c r="N1076" s="25">
        <f t="shared" si="377"/>
        <v>1024.124509324598</v>
      </c>
      <c r="O1076" s="121">
        <f t="shared" si="371"/>
        <v>1.0240974023082474</v>
      </c>
      <c r="P1076" s="26">
        <f t="shared" si="378"/>
        <v>11.561970065053703</v>
      </c>
      <c r="Q1076" s="120">
        <f t="shared" si="372"/>
        <v>11.56158593769281</v>
      </c>
      <c r="R1076" s="4">
        <f t="shared" si="373"/>
        <v>23.538215970219319</v>
      </c>
      <c r="S1076" s="27">
        <f t="shared" si="379"/>
        <v>22.916849999999997</v>
      </c>
      <c r="T1076" s="28">
        <f t="shared" si="380"/>
        <v>13</v>
      </c>
      <c r="U1076" s="29">
        <f t="shared" si="381"/>
        <v>7.0099999999999163E-2</v>
      </c>
      <c r="V1076" s="29">
        <f t="shared" si="382"/>
        <v>1.3863070047067032</v>
      </c>
      <c r="W1076" s="29">
        <f t="shared" si="383"/>
        <v>1.0663900036205409</v>
      </c>
      <c r="X1076" s="30">
        <f t="shared" si="384"/>
        <v>0.16127589748546534</v>
      </c>
      <c r="Y1076" s="30">
        <f t="shared" si="385"/>
        <v>1.4146147165691876</v>
      </c>
      <c r="Z1076" s="30">
        <f t="shared" si="386"/>
        <v>1.0881651665916829</v>
      </c>
      <c r="AA1076" s="31">
        <f t="shared" si="387"/>
        <v>0.55060463746489186</v>
      </c>
      <c r="AB1076" s="32">
        <f t="shared" si="388"/>
        <v>2.1775162971142015E-2</v>
      </c>
    </row>
    <row r="1077" spans="1:28" s="15" customFormat="1" x14ac:dyDescent="0.2">
      <c r="A1077" s="1">
        <v>272</v>
      </c>
      <c r="B1077" s="21" t="s">
        <v>31</v>
      </c>
      <c r="C1077" s="22" t="s">
        <v>36</v>
      </c>
      <c r="D1077" s="22" t="s">
        <v>37</v>
      </c>
      <c r="E1077" s="23">
        <v>43129</v>
      </c>
      <c r="F1077" s="22">
        <v>24</v>
      </c>
      <c r="G1077" s="22">
        <v>35.6</v>
      </c>
      <c r="H1077" s="22">
        <v>17.511700000000001</v>
      </c>
      <c r="I1077" s="24">
        <v>2.3999000000000001</v>
      </c>
      <c r="J1077" s="22"/>
      <c r="K1077" s="25">
        <f t="shared" si="374"/>
        <v>997.32661753089724</v>
      </c>
      <c r="L1077" s="25">
        <f t="shared" si="375"/>
        <v>0.76074425760000008</v>
      </c>
      <c r="M1077" s="25">
        <f t="shared" si="376"/>
        <v>-4.2225696E-3</v>
      </c>
      <c r="N1077" s="25">
        <f t="shared" si="377"/>
        <v>1024.124509324598</v>
      </c>
      <c r="O1077" s="121">
        <f t="shared" si="371"/>
        <v>1.0240974023082474</v>
      </c>
      <c r="P1077" s="26">
        <f t="shared" si="378"/>
        <v>5.4123650611743201</v>
      </c>
      <c r="Q1077" s="120">
        <f t="shared" si="372"/>
        <v>5.4121852442836476</v>
      </c>
      <c r="R1077" s="4">
        <f t="shared" si="373"/>
        <v>23.538215970219319</v>
      </c>
      <c r="S1077" s="27">
        <f t="shared" si="379"/>
        <v>7.9194500000000003</v>
      </c>
      <c r="T1077" s="28">
        <f t="shared" si="380"/>
        <v>13</v>
      </c>
      <c r="U1077" s="29">
        <f t="shared" si="381"/>
        <v>2.870000000000017E-2</v>
      </c>
      <c r="V1077" s="29">
        <f t="shared" si="382"/>
        <v>1.2103576248313164</v>
      </c>
      <c r="W1077" s="29">
        <f t="shared" si="383"/>
        <v>0.93104432679332016</v>
      </c>
      <c r="X1077" s="30">
        <f t="shared" si="384"/>
        <v>6.6218241149440971E-2</v>
      </c>
      <c r="Y1077" s="30">
        <f t="shared" si="385"/>
        <v>1.2386162104903211</v>
      </c>
      <c r="Z1077" s="30">
        <f t="shared" si="386"/>
        <v>0.95278170037717014</v>
      </c>
      <c r="AA1077" s="31">
        <f t="shared" si="387"/>
        <v>0.65627072480536308</v>
      </c>
      <c r="AB1077" s="32">
        <f t="shared" si="388"/>
        <v>2.1737373583849973E-2</v>
      </c>
    </row>
    <row r="1078" spans="1:28" s="15" customFormat="1" x14ac:dyDescent="0.2">
      <c r="A1078" s="1">
        <v>104</v>
      </c>
      <c r="B1078" s="21" t="s">
        <v>32</v>
      </c>
      <c r="C1078" s="22" t="s">
        <v>36</v>
      </c>
      <c r="D1078" s="22" t="s">
        <v>37</v>
      </c>
      <c r="E1078" s="23">
        <v>43129</v>
      </c>
      <c r="F1078" s="22">
        <v>23.6</v>
      </c>
      <c r="G1078" s="22">
        <v>35.6</v>
      </c>
      <c r="H1078" s="22">
        <v>17.508299999999998</v>
      </c>
      <c r="I1078" s="24">
        <v>3.7561</v>
      </c>
      <c r="J1078" s="22"/>
      <c r="K1078" s="25">
        <f t="shared" si="374"/>
        <v>997.42451159707753</v>
      </c>
      <c r="L1078" s="25">
        <f t="shared" si="375"/>
        <v>0.76136961722476815</v>
      </c>
      <c r="M1078" s="25">
        <f t="shared" si="376"/>
        <v>-4.2319740159999994E-3</v>
      </c>
      <c r="N1078" s="25">
        <f t="shared" si="377"/>
        <v>1024.2426686012425</v>
      </c>
      <c r="O1078" s="121">
        <f t="shared" si="371"/>
        <v>1.0242155286598393</v>
      </c>
      <c r="P1078" s="26">
        <f t="shared" si="378"/>
        <v>8.4721567725900879</v>
      </c>
      <c r="Q1078" s="120">
        <f t="shared" si="372"/>
        <v>8.4718749164792584</v>
      </c>
      <c r="R1078" s="4">
        <f t="shared" si="373"/>
        <v>23.534580343982828</v>
      </c>
      <c r="S1078" s="27">
        <f t="shared" si="379"/>
        <v>15.378549999999997</v>
      </c>
      <c r="T1078" s="28">
        <f t="shared" si="380"/>
        <v>13</v>
      </c>
      <c r="U1078" s="29">
        <f t="shared" si="381"/>
        <v>-3.00000000000189E-4</v>
      </c>
      <c r="V1078" s="29">
        <f t="shared" si="382"/>
        <v>-7.9863699286601263E-3</v>
      </c>
      <c r="W1078" s="29">
        <f t="shared" si="383"/>
        <v>-6.1433614835847122E-3</v>
      </c>
      <c r="X1078" s="30">
        <f t="shared" si="384"/>
        <v>2.9150744029013964E-3</v>
      </c>
      <c r="Y1078" s="30">
        <f t="shared" si="385"/>
        <v>3.4419544355728547E-2</v>
      </c>
      <c r="Z1078" s="30">
        <f t="shared" si="386"/>
        <v>2.6476572581329655E-2</v>
      </c>
      <c r="AA1078" s="31">
        <f t="shared" si="387"/>
        <v>1.4579556347178625E-2</v>
      </c>
      <c r="AB1078" s="32">
        <f t="shared" si="388"/>
        <v>3.2619934064914369E-2</v>
      </c>
    </row>
    <row r="1079" spans="1:28" s="15" customFormat="1" x14ac:dyDescent="0.2">
      <c r="A1079" s="1">
        <v>110</v>
      </c>
      <c r="B1079" s="21" t="s">
        <v>32</v>
      </c>
      <c r="C1079" s="22" t="s">
        <v>36</v>
      </c>
      <c r="D1079" s="22" t="s">
        <v>37</v>
      </c>
      <c r="E1079" s="23">
        <v>43129</v>
      </c>
      <c r="F1079" s="22">
        <v>23.6</v>
      </c>
      <c r="G1079" s="22">
        <v>35.6</v>
      </c>
      <c r="H1079" s="22">
        <v>17.508299999999998</v>
      </c>
      <c r="I1079" s="24">
        <v>4.9619999999999997</v>
      </c>
      <c r="J1079" s="22"/>
      <c r="K1079" s="25">
        <f t="shared" si="374"/>
        <v>997.42451159707753</v>
      </c>
      <c r="L1079" s="25">
        <f t="shared" si="375"/>
        <v>0.76136961722476815</v>
      </c>
      <c r="M1079" s="25">
        <f t="shared" si="376"/>
        <v>-4.2319740159999994E-3</v>
      </c>
      <c r="N1079" s="25">
        <f t="shared" si="377"/>
        <v>1024.2426686012425</v>
      </c>
      <c r="O1079" s="121">
        <f t="shared" si="371"/>
        <v>1.0242155286598393</v>
      </c>
      <c r="P1079" s="26">
        <f t="shared" si="378"/>
        <v>11.192151941000509</v>
      </c>
      <c r="Q1079" s="120">
        <f t="shared" si="372"/>
        <v>11.191779594678012</v>
      </c>
      <c r="R1079" s="4">
        <f t="shared" si="373"/>
        <v>23.534580343982828</v>
      </c>
      <c r="S1079" s="27">
        <f t="shared" si="379"/>
        <v>22.010999999999996</v>
      </c>
      <c r="T1079" s="28">
        <f t="shared" si="380"/>
        <v>13</v>
      </c>
      <c r="U1079" s="29">
        <f t="shared" si="381"/>
        <v>-8.3999999999999631E-3</v>
      </c>
      <c r="V1079" s="29">
        <f t="shared" si="382"/>
        <v>-0.16900048285852171</v>
      </c>
      <c r="W1079" s="29">
        <f t="shared" si="383"/>
        <v>-0.13000037142963208</v>
      </c>
      <c r="X1079" s="30">
        <f t="shared" si="384"/>
        <v>-1.419427789779526E-2</v>
      </c>
      <c r="Y1079" s="30">
        <f t="shared" si="385"/>
        <v>-0.12666285353434942</v>
      </c>
      <c r="Z1079" s="30">
        <f t="shared" si="386"/>
        <v>-9.7432964257191848E-2</v>
      </c>
      <c r="AA1079" s="31">
        <f t="shared" si="387"/>
        <v>-4.9501638041076636E-2</v>
      </c>
      <c r="AB1079" s="32">
        <f t="shared" si="388"/>
        <v>3.2567407172440235E-2</v>
      </c>
    </row>
    <row r="1080" spans="1:28" s="15" customFormat="1" x14ac:dyDescent="0.2">
      <c r="A1080" s="1">
        <v>233</v>
      </c>
      <c r="B1080" s="21" t="s">
        <v>33</v>
      </c>
      <c r="C1080" s="22" t="s">
        <v>36</v>
      </c>
      <c r="D1080" s="22" t="s">
        <v>37</v>
      </c>
      <c r="E1080" s="23">
        <v>43129</v>
      </c>
      <c r="F1080" s="22">
        <v>24</v>
      </c>
      <c r="G1080" s="22">
        <v>35.6</v>
      </c>
      <c r="H1080" s="22">
        <v>17.511700000000001</v>
      </c>
      <c r="I1080" s="24">
        <v>5.1025</v>
      </c>
      <c r="J1080" s="22"/>
      <c r="K1080" s="25">
        <f t="shared" si="374"/>
        <v>997.32661753089724</v>
      </c>
      <c r="L1080" s="25">
        <f t="shared" si="375"/>
        <v>0.76074425760000008</v>
      </c>
      <c r="M1080" s="25">
        <f t="shared" si="376"/>
        <v>-4.2225696E-3</v>
      </c>
      <c r="N1080" s="25">
        <f t="shared" si="377"/>
        <v>1024.124509324598</v>
      </c>
      <c r="O1080" s="121">
        <f t="shared" si="371"/>
        <v>1.0240974023082474</v>
      </c>
      <c r="P1080" s="26">
        <f t="shared" si="378"/>
        <v>11.507393109980402</v>
      </c>
      <c r="Q1080" s="120">
        <f t="shared" si="372"/>
        <v>11.507010795848707</v>
      </c>
      <c r="R1080" s="4">
        <f t="shared" si="373"/>
        <v>23.538215970219319</v>
      </c>
      <c r="S1080" s="27">
        <f t="shared" si="379"/>
        <v>22.783749999999998</v>
      </c>
      <c r="T1080" s="28">
        <f t="shared" si="380"/>
        <v>13</v>
      </c>
      <c r="U1080" s="29">
        <f t="shared" si="381"/>
        <v>6.9200000000000372E-2</v>
      </c>
      <c r="V1080" s="29">
        <f t="shared" si="382"/>
        <v>1.3748435420102194</v>
      </c>
      <c r="W1080" s="29">
        <f t="shared" si="383"/>
        <v>1.0575719553924765</v>
      </c>
      <c r="X1080" s="30">
        <f t="shared" si="384"/>
        <v>0.15923150858396795</v>
      </c>
      <c r="Y1080" s="30">
        <f t="shared" si="385"/>
        <v>1.4031480531998586</v>
      </c>
      <c r="Z1080" s="30">
        <f t="shared" si="386"/>
        <v>1.0793446563075835</v>
      </c>
      <c r="AA1080" s="31">
        <f t="shared" si="387"/>
        <v>0.54673461470293916</v>
      </c>
      <c r="AB1080" s="32">
        <f t="shared" si="388"/>
        <v>2.1772700915106968E-2</v>
      </c>
    </row>
    <row r="1081" spans="1:28" s="15" customFormat="1" ht="17" thickBot="1" x14ac:dyDescent="0.25">
      <c r="A1081" s="1">
        <v>235</v>
      </c>
      <c r="B1081" s="37" t="s">
        <v>33</v>
      </c>
      <c r="C1081" s="38" t="s">
        <v>36</v>
      </c>
      <c r="D1081" s="38" t="s">
        <v>37</v>
      </c>
      <c r="E1081" s="39">
        <v>43129</v>
      </c>
      <c r="F1081" s="38">
        <v>24</v>
      </c>
      <c r="G1081" s="38">
        <v>35.6</v>
      </c>
      <c r="H1081" s="38">
        <v>17.511700000000001</v>
      </c>
      <c r="I1081" s="40">
        <v>3.0236000000000001</v>
      </c>
      <c r="J1081" s="38"/>
      <c r="K1081" s="41">
        <f t="shared" si="374"/>
        <v>997.32661753089724</v>
      </c>
      <c r="L1081" s="41">
        <f t="shared" si="375"/>
        <v>0.76074425760000008</v>
      </c>
      <c r="M1081" s="41">
        <f t="shared" si="376"/>
        <v>-4.2225696E-3</v>
      </c>
      <c r="N1081" s="41">
        <f t="shared" si="377"/>
        <v>1024.124509324598</v>
      </c>
      <c r="O1081" s="121">
        <f t="shared" si="371"/>
        <v>1.0240974023082474</v>
      </c>
      <c r="P1081" s="42">
        <f t="shared" si="378"/>
        <v>6.8189620396544335</v>
      </c>
      <c r="Q1081" s="120">
        <f t="shared" si="372"/>
        <v>6.818735490902136</v>
      </c>
      <c r="R1081" s="4">
        <f t="shared" si="373"/>
        <v>23.538215970219319</v>
      </c>
      <c r="S1081" s="43">
        <f t="shared" si="379"/>
        <v>11.349799999999998</v>
      </c>
      <c r="T1081" s="44">
        <f t="shared" si="380"/>
        <v>13</v>
      </c>
      <c r="U1081" s="45">
        <f t="shared" si="381"/>
        <v>3.9999999999995595E-4</v>
      </c>
      <c r="V1081" s="45">
        <f t="shared" si="382"/>
        <v>1.3231013495632306E-2</v>
      </c>
      <c r="W1081" s="45">
        <f t="shared" si="383"/>
        <v>1.0177702688947928E-2</v>
      </c>
      <c r="X1081" s="46">
        <f t="shared" si="384"/>
        <v>2.8052134486236113E-3</v>
      </c>
      <c r="Y1081" s="46">
        <f t="shared" si="385"/>
        <v>4.1155353671419613E-2</v>
      </c>
      <c r="Z1081" s="46">
        <f t="shared" si="386"/>
        <v>3.1657964362630471E-2</v>
      </c>
      <c r="AA1081" s="47">
        <f t="shared" si="387"/>
        <v>1.9015972531118822E-2</v>
      </c>
      <c r="AB1081" s="48">
        <f t="shared" si="388"/>
        <v>2.1480261673682541E-2</v>
      </c>
    </row>
    <row r="1082" spans="1:28" s="15" customFormat="1" x14ac:dyDescent="0.2">
      <c r="A1082" s="1">
        <v>176</v>
      </c>
      <c r="B1082" s="49" t="s">
        <v>26</v>
      </c>
      <c r="C1082" s="22" t="s">
        <v>27</v>
      </c>
      <c r="D1082" s="22" t="s">
        <v>28</v>
      </c>
      <c r="E1082" s="23">
        <v>43129</v>
      </c>
      <c r="F1082" s="22">
        <v>26.9</v>
      </c>
      <c r="G1082" s="22">
        <v>35.4</v>
      </c>
      <c r="H1082" s="22">
        <v>17.513100000000001</v>
      </c>
      <c r="I1082" s="24">
        <v>2.0448</v>
      </c>
      <c r="J1082" s="74">
        <f t="shared" ref="J1082:J1110" si="389">I1082-I962</f>
        <v>-5.3999999999998494E-3</v>
      </c>
      <c r="K1082" s="25">
        <f t="shared" si="374"/>
        <v>996.57119257762861</v>
      </c>
      <c r="L1082" s="25">
        <f t="shared" si="375"/>
        <v>0.7565441841027668</v>
      </c>
      <c r="M1082" s="25">
        <f t="shared" si="376"/>
        <v>-4.1702221059999999E-3</v>
      </c>
      <c r="N1082" s="25">
        <f t="shared" si="377"/>
        <v>1023.079965549464</v>
      </c>
      <c r="O1082" s="121">
        <f t="shared" si="371"/>
        <v>1.0230530966765858</v>
      </c>
      <c r="P1082" s="26">
        <f t="shared" si="378"/>
        <v>4.6056307121059019</v>
      </c>
      <c r="Q1082" s="120">
        <f t="shared" si="372"/>
        <v>4.6054792357913161</v>
      </c>
      <c r="R1082" s="4">
        <f t="shared" si="373"/>
        <v>23.531838003478619</v>
      </c>
      <c r="S1082" s="50">
        <f t="shared" si="379"/>
        <v>5.9663999999999993</v>
      </c>
      <c r="T1082" s="17"/>
      <c r="U1082" s="18"/>
      <c r="V1082" s="18"/>
      <c r="W1082" s="18"/>
      <c r="X1082" s="9"/>
      <c r="Y1082" s="9"/>
      <c r="Z1082" s="9"/>
      <c r="AA1082" s="19"/>
      <c r="AB1082" s="20"/>
    </row>
    <row r="1083" spans="1:28" s="15" customFormat="1" x14ac:dyDescent="0.2">
      <c r="A1083" s="1">
        <v>182</v>
      </c>
      <c r="B1083" s="49" t="s">
        <v>26</v>
      </c>
      <c r="C1083" s="22" t="s">
        <v>27</v>
      </c>
      <c r="D1083" s="22" t="s">
        <v>28</v>
      </c>
      <c r="E1083" s="23">
        <v>43129</v>
      </c>
      <c r="F1083" s="22">
        <v>26.9</v>
      </c>
      <c r="G1083" s="22">
        <v>35.4</v>
      </c>
      <c r="H1083" s="22">
        <v>17.513100000000001</v>
      </c>
      <c r="I1083" s="24">
        <v>4.6810999999999998</v>
      </c>
      <c r="J1083" s="74">
        <f t="shared" si="389"/>
        <v>-4.4000000000004036E-3</v>
      </c>
      <c r="K1083" s="25">
        <f t="shared" si="374"/>
        <v>996.57119257762861</v>
      </c>
      <c r="L1083" s="25">
        <f t="shared" si="375"/>
        <v>0.7565441841027668</v>
      </c>
      <c r="M1083" s="25">
        <f t="shared" si="376"/>
        <v>-4.1702221059999999E-3</v>
      </c>
      <c r="N1083" s="25">
        <f t="shared" si="377"/>
        <v>1023.079965549464</v>
      </c>
      <c r="O1083" s="121">
        <f t="shared" si="371"/>
        <v>1.0230530966765858</v>
      </c>
      <c r="P1083" s="26">
        <f t="shared" si="378"/>
        <v>10.543533805965833</v>
      </c>
      <c r="Q1083" s="120">
        <f t="shared" si="372"/>
        <v>10.543187035730989</v>
      </c>
      <c r="R1083" s="4">
        <f t="shared" si="373"/>
        <v>23.531838003478619</v>
      </c>
      <c r="S1083" s="50">
        <f t="shared" si="379"/>
        <v>20.466049999999999</v>
      </c>
      <c r="T1083" s="17"/>
      <c r="U1083" s="18"/>
      <c r="V1083" s="18"/>
      <c r="W1083" s="18"/>
      <c r="X1083" s="9"/>
      <c r="Y1083" s="9"/>
      <c r="Z1083" s="9"/>
      <c r="AA1083" s="19"/>
      <c r="AB1083" s="20"/>
    </row>
    <row r="1084" spans="1:28" s="15" customFormat="1" x14ac:dyDescent="0.2">
      <c r="A1084" s="1">
        <v>189</v>
      </c>
      <c r="B1084" s="49" t="s">
        <v>26</v>
      </c>
      <c r="C1084" s="22" t="s">
        <v>27</v>
      </c>
      <c r="D1084" s="22" t="s">
        <v>28</v>
      </c>
      <c r="E1084" s="23">
        <v>43129</v>
      </c>
      <c r="F1084" s="22">
        <v>26.9</v>
      </c>
      <c r="G1084" s="22">
        <v>35.4</v>
      </c>
      <c r="H1084" s="22">
        <v>17.513100000000001</v>
      </c>
      <c r="I1084" s="24">
        <v>4.3140000000000001</v>
      </c>
      <c r="J1084" s="74">
        <f t="shared" si="389"/>
        <v>-1.5500000000000291E-2</v>
      </c>
      <c r="K1084" s="25">
        <f t="shared" si="374"/>
        <v>996.57119257762861</v>
      </c>
      <c r="L1084" s="25">
        <f t="shared" si="375"/>
        <v>0.7565441841027668</v>
      </c>
      <c r="M1084" s="25">
        <f t="shared" si="376"/>
        <v>-4.1702221059999999E-3</v>
      </c>
      <c r="N1084" s="25">
        <f t="shared" si="377"/>
        <v>1023.079965549464</v>
      </c>
      <c r="O1084" s="121">
        <f t="shared" si="371"/>
        <v>1.0230530966765858</v>
      </c>
      <c r="P1084" s="26">
        <f t="shared" si="378"/>
        <v>9.7166915551764763</v>
      </c>
      <c r="Q1084" s="120">
        <f t="shared" si="372"/>
        <v>9.7163719792663041</v>
      </c>
      <c r="R1084" s="4">
        <f t="shared" si="373"/>
        <v>23.531838003478619</v>
      </c>
      <c r="S1084" s="50">
        <f t="shared" si="379"/>
        <v>18.446999999999999</v>
      </c>
      <c r="T1084" s="17"/>
      <c r="U1084" s="18"/>
      <c r="V1084" s="18"/>
      <c r="W1084" s="18"/>
      <c r="X1084" s="9"/>
      <c r="Y1084" s="9"/>
      <c r="Z1084" s="9"/>
      <c r="AA1084" s="19"/>
      <c r="AB1084" s="20"/>
    </row>
    <row r="1085" spans="1:28" s="15" customFormat="1" x14ac:dyDescent="0.2">
      <c r="A1085" s="1">
        <v>281</v>
      </c>
      <c r="B1085" s="49" t="s">
        <v>26</v>
      </c>
      <c r="C1085" s="22" t="s">
        <v>27</v>
      </c>
      <c r="D1085" s="22" t="s">
        <v>28</v>
      </c>
      <c r="E1085" s="23">
        <v>43129</v>
      </c>
      <c r="F1085" s="22">
        <v>26.9</v>
      </c>
      <c r="G1085" s="22">
        <v>35.4</v>
      </c>
      <c r="H1085" s="22">
        <v>17.513100000000001</v>
      </c>
      <c r="I1085" s="24">
        <v>4.1654</v>
      </c>
      <c r="J1085" s="74">
        <f t="shared" si="389"/>
        <v>-6.9999999999996732E-3</v>
      </c>
      <c r="K1085" s="25">
        <f t="shared" si="374"/>
        <v>996.57119257762861</v>
      </c>
      <c r="L1085" s="25">
        <f t="shared" si="375"/>
        <v>0.7565441841027668</v>
      </c>
      <c r="M1085" s="25">
        <f t="shared" si="376"/>
        <v>-4.1702221059999999E-3</v>
      </c>
      <c r="N1085" s="25">
        <f t="shared" si="377"/>
        <v>1023.079965549464</v>
      </c>
      <c r="O1085" s="121">
        <f t="shared" si="371"/>
        <v>1.0230530966765858</v>
      </c>
      <c r="P1085" s="26">
        <f t="shared" si="378"/>
        <v>9.3819904969708148</v>
      </c>
      <c r="Q1085" s="120">
        <f t="shared" si="372"/>
        <v>9.3816819291691846</v>
      </c>
      <c r="R1085" s="4">
        <f t="shared" si="373"/>
        <v>23.531838003478619</v>
      </c>
      <c r="S1085" s="50">
        <f t="shared" si="379"/>
        <v>17.6297</v>
      </c>
      <c r="T1085" s="17"/>
      <c r="U1085" s="18"/>
      <c r="V1085" s="18"/>
      <c r="W1085" s="18"/>
      <c r="X1085" s="9"/>
      <c r="Y1085" s="9"/>
      <c r="Z1085" s="9"/>
      <c r="AA1085" s="19"/>
      <c r="AB1085" s="20"/>
    </row>
    <row r="1086" spans="1:28" s="15" customFormat="1" x14ac:dyDescent="0.2">
      <c r="A1086" s="1">
        <v>287</v>
      </c>
      <c r="B1086" s="49" t="s">
        <v>26</v>
      </c>
      <c r="C1086" s="22" t="s">
        <v>27</v>
      </c>
      <c r="D1086" s="22" t="s">
        <v>28</v>
      </c>
      <c r="E1086" s="23">
        <v>43129</v>
      </c>
      <c r="F1086" s="22">
        <v>26.9</v>
      </c>
      <c r="G1086" s="22">
        <v>35.4</v>
      </c>
      <c r="H1086" s="22">
        <v>17.513100000000001</v>
      </c>
      <c r="I1086" s="24">
        <v>2.8121999999999998</v>
      </c>
      <c r="J1086" s="74">
        <f t="shared" si="389"/>
        <v>-5.0000000000003375E-3</v>
      </c>
      <c r="K1086" s="25">
        <f t="shared" si="374"/>
        <v>996.57119257762861</v>
      </c>
      <c r="L1086" s="25">
        <f t="shared" si="375"/>
        <v>0.7565441841027668</v>
      </c>
      <c r="M1086" s="25">
        <f t="shared" si="376"/>
        <v>-4.1702221059999999E-3</v>
      </c>
      <c r="N1086" s="25">
        <f t="shared" si="377"/>
        <v>1023.079965549464</v>
      </c>
      <c r="O1086" s="121">
        <f t="shared" si="371"/>
        <v>1.0230530966765858</v>
      </c>
      <c r="P1086" s="26">
        <f t="shared" si="378"/>
        <v>6.3340936466080873</v>
      </c>
      <c r="Q1086" s="120">
        <f t="shared" si="372"/>
        <v>6.3338853222282561</v>
      </c>
      <c r="R1086" s="4">
        <f t="shared" si="373"/>
        <v>23.531838003478619</v>
      </c>
      <c r="S1086" s="50">
        <f t="shared" si="379"/>
        <v>10.187099999999997</v>
      </c>
      <c r="T1086" s="17"/>
      <c r="U1086" s="18"/>
      <c r="V1086" s="18"/>
      <c r="W1086" s="18"/>
      <c r="X1086" s="9"/>
      <c r="Y1086" s="9"/>
      <c r="Z1086" s="9"/>
      <c r="AA1086" s="19"/>
      <c r="AB1086" s="20"/>
    </row>
    <row r="1087" spans="1:28" s="15" customFormat="1" x14ac:dyDescent="0.2">
      <c r="A1087" s="1">
        <v>116</v>
      </c>
      <c r="B1087" s="49" t="s">
        <v>29</v>
      </c>
      <c r="C1087" s="22" t="s">
        <v>27</v>
      </c>
      <c r="D1087" s="22" t="s">
        <v>28</v>
      </c>
      <c r="E1087" s="23">
        <v>43129</v>
      </c>
      <c r="F1087" s="22">
        <v>26.9</v>
      </c>
      <c r="G1087" s="22">
        <v>35.4</v>
      </c>
      <c r="H1087" s="22">
        <v>17.513100000000001</v>
      </c>
      <c r="I1087" s="24">
        <v>5.8388999999999998</v>
      </c>
      <c r="J1087" s="74">
        <f t="shared" si="389"/>
        <v>-1.0500000000000398E-2</v>
      </c>
      <c r="K1087" s="25">
        <f t="shared" si="374"/>
        <v>996.57119257762861</v>
      </c>
      <c r="L1087" s="25">
        <f t="shared" si="375"/>
        <v>0.7565441841027668</v>
      </c>
      <c r="M1087" s="25">
        <f t="shared" si="376"/>
        <v>-4.1702221059999999E-3</v>
      </c>
      <c r="N1087" s="25">
        <f t="shared" si="377"/>
        <v>1023.079965549464</v>
      </c>
      <c r="O1087" s="121">
        <f t="shared" si="371"/>
        <v>1.0230530966765858</v>
      </c>
      <c r="P1087" s="26">
        <f t="shared" si="378"/>
        <v>13.151319036050053</v>
      </c>
      <c r="Q1087" s="120">
        <f t="shared" si="372"/>
        <v>13.150886497389434</v>
      </c>
      <c r="R1087" s="4">
        <f t="shared" si="373"/>
        <v>23.531838003478619</v>
      </c>
      <c r="S1087" s="50">
        <f t="shared" si="379"/>
        <v>26.833949999999994</v>
      </c>
      <c r="T1087" s="17"/>
      <c r="U1087" s="18"/>
      <c r="V1087" s="18"/>
      <c r="W1087" s="18"/>
      <c r="X1087" s="9"/>
      <c r="Y1087" s="9"/>
      <c r="Z1087" s="9"/>
      <c r="AA1087" s="19"/>
      <c r="AB1087" s="20"/>
    </row>
    <row r="1088" spans="1:28" s="15" customFormat="1" x14ac:dyDescent="0.2">
      <c r="A1088" s="1">
        <v>122</v>
      </c>
      <c r="B1088" s="49" t="s">
        <v>29</v>
      </c>
      <c r="C1088" s="22" t="s">
        <v>27</v>
      </c>
      <c r="D1088" s="22" t="s">
        <v>28</v>
      </c>
      <c r="E1088" s="23">
        <v>43129</v>
      </c>
      <c r="F1088" s="22">
        <v>26.9</v>
      </c>
      <c r="G1088" s="22">
        <v>35.4</v>
      </c>
      <c r="H1088" s="22">
        <v>17.513100000000001</v>
      </c>
      <c r="I1088" s="24">
        <v>7.0671999999999997</v>
      </c>
      <c r="J1088" s="74">
        <f t="shared" si="389"/>
        <v>-1.3600000000000279E-2</v>
      </c>
      <c r="K1088" s="25">
        <f t="shared" si="374"/>
        <v>996.57119257762861</v>
      </c>
      <c r="L1088" s="25">
        <f t="shared" si="375"/>
        <v>0.7565441841027668</v>
      </c>
      <c r="M1088" s="25">
        <f t="shared" si="376"/>
        <v>-4.1702221059999999E-3</v>
      </c>
      <c r="N1088" s="25">
        <f t="shared" si="377"/>
        <v>1023.079965549464</v>
      </c>
      <c r="O1088" s="121">
        <f t="shared" si="371"/>
        <v>1.0230530966765858</v>
      </c>
      <c r="P1088" s="26">
        <f t="shared" si="378"/>
        <v>15.917895817974779</v>
      </c>
      <c r="Q1088" s="120">
        <f t="shared" si="372"/>
        <v>15.917372288333523</v>
      </c>
      <c r="R1088" s="4">
        <f t="shared" ref="R1088:R1119" si="390">H1088*(1/     (1-   (0.001*N1088/4)))</f>
        <v>23.531838003478619</v>
      </c>
      <c r="S1088" s="50">
        <f t="shared" si="379"/>
        <v>33.589599999999997</v>
      </c>
      <c r="T1088" s="17"/>
      <c r="U1088" s="18"/>
      <c r="V1088" s="18"/>
      <c r="W1088" s="18"/>
      <c r="X1088" s="9"/>
      <c r="Y1088" s="9"/>
      <c r="Z1088" s="9"/>
      <c r="AA1088" s="19"/>
      <c r="AB1088" s="20"/>
    </row>
    <row r="1089" spans="1:28" s="15" customFormat="1" x14ac:dyDescent="0.2">
      <c r="A1089" s="1">
        <v>129</v>
      </c>
      <c r="B1089" s="49" t="s">
        <v>29</v>
      </c>
      <c r="C1089" s="22" t="s">
        <v>27</v>
      </c>
      <c r="D1089" s="22" t="s">
        <v>28</v>
      </c>
      <c r="E1089" s="23">
        <v>43129</v>
      </c>
      <c r="F1089" s="22">
        <v>26.9</v>
      </c>
      <c r="G1089" s="22">
        <v>35.4</v>
      </c>
      <c r="H1089" s="22">
        <v>17.513100000000001</v>
      </c>
      <c r="I1089" s="24">
        <v>6.8315000000000001</v>
      </c>
      <c r="J1089" s="74">
        <f t="shared" si="389"/>
        <v>-9.5999999999998309E-3</v>
      </c>
      <c r="K1089" s="25">
        <f t="shared" si="374"/>
        <v>996.57119257762861</v>
      </c>
      <c r="L1089" s="25">
        <f t="shared" si="375"/>
        <v>0.7565441841027668</v>
      </c>
      <c r="M1089" s="25">
        <f t="shared" si="376"/>
        <v>-4.1702221059999999E-3</v>
      </c>
      <c r="N1089" s="25">
        <f t="shared" si="377"/>
        <v>1023.079965549464</v>
      </c>
      <c r="O1089" s="121">
        <f t="shared" si="371"/>
        <v>1.0230530966765858</v>
      </c>
      <c r="P1089" s="26">
        <f t="shared" si="378"/>
        <v>15.387013991466876</v>
      </c>
      <c r="Q1089" s="120">
        <f t="shared" si="372"/>
        <v>15.386507922196976</v>
      </c>
      <c r="R1089" s="4">
        <f t="shared" si="390"/>
        <v>23.531838003478619</v>
      </c>
      <c r="S1089" s="50">
        <f t="shared" si="379"/>
        <v>32.29325</v>
      </c>
      <c r="T1089" s="17"/>
      <c r="U1089" s="18"/>
      <c r="V1089" s="18"/>
      <c r="W1089" s="18"/>
      <c r="X1089" s="9"/>
      <c r="Y1089" s="9"/>
      <c r="Z1089" s="9"/>
      <c r="AA1089" s="19"/>
      <c r="AB1089" s="20"/>
    </row>
    <row r="1090" spans="1:28" s="15" customFormat="1" x14ac:dyDescent="0.2">
      <c r="A1090" s="1">
        <v>220</v>
      </c>
      <c r="B1090" s="49" t="s">
        <v>29</v>
      </c>
      <c r="C1090" s="22" t="s">
        <v>27</v>
      </c>
      <c r="D1090" s="22" t="s">
        <v>28</v>
      </c>
      <c r="E1090" s="23">
        <v>43129</v>
      </c>
      <c r="F1090" s="22">
        <v>26.9</v>
      </c>
      <c r="G1090" s="22">
        <v>35.4</v>
      </c>
      <c r="H1090" s="22">
        <v>17.513100000000001</v>
      </c>
      <c r="I1090" s="24">
        <v>4.6150000000000002</v>
      </c>
      <c r="J1090" s="74">
        <f t="shared" si="389"/>
        <v>-1.1599999999999611E-2</v>
      </c>
      <c r="K1090" s="25">
        <f t="shared" si="374"/>
        <v>996.57119257762861</v>
      </c>
      <c r="L1090" s="25">
        <f t="shared" si="375"/>
        <v>0.7565441841027668</v>
      </c>
      <c r="M1090" s="25">
        <f t="shared" si="376"/>
        <v>-4.1702221059999999E-3</v>
      </c>
      <c r="N1090" s="25">
        <f t="shared" si="377"/>
        <v>1023.079965549464</v>
      </c>
      <c r="O1090" s="121">
        <f t="shared" si="371"/>
        <v>1.0230530966765858</v>
      </c>
      <c r="P1090" s="26">
        <f t="shared" si="378"/>
        <v>10.394652648850126</v>
      </c>
      <c r="Q1090" s="120">
        <f t="shared" si="372"/>
        <v>10.394310775223456</v>
      </c>
      <c r="R1090" s="4">
        <f t="shared" si="390"/>
        <v>23.531838003478619</v>
      </c>
      <c r="S1090" s="50">
        <f t="shared" si="379"/>
        <v>20.102499999999999</v>
      </c>
      <c r="T1090" s="17"/>
      <c r="U1090" s="18"/>
      <c r="V1090" s="18"/>
      <c r="W1090" s="18"/>
      <c r="X1090" s="9"/>
      <c r="Y1090" s="9"/>
      <c r="Z1090" s="9"/>
      <c r="AA1090" s="19"/>
      <c r="AB1090" s="20"/>
    </row>
    <row r="1091" spans="1:28" s="15" customFormat="1" x14ac:dyDescent="0.2">
      <c r="A1091" s="1">
        <v>226</v>
      </c>
      <c r="B1091" s="49" t="s">
        <v>29</v>
      </c>
      <c r="C1091" s="22" t="s">
        <v>27</v>
      </c>
      <c r="D1091" s="22" t="s">
        <v>28</v>
      </c>
      <c r="E1091" s="23">
        <v>43129</v>
      </c>
      <c r="F1091" s="22">
        <v>26.9</v>
      </c>
      <c r="G1091" s="22">
        <v>35.4</v>
      </c>
      <c r="H1091" s="22">
        <v>17.513100000000001</v>
      </c>
      <c r="I1091" s="24">
        <v>4.4175000000000004</v>
      </c>
      <c r="J1091" s="74">
        <f t="shared" si="389"/>
        <v>-8.6999999999992639E-3</v>
      </c>
      <c r="K1091" s="25">
        <f t="shared" si="374"/>
        <v>996.57119257762861</v>
      </c>
      <c r="L1091" s="25">
        <f t="shared" si="375"/>
        <v>0.7565441841027668</v>
      </c>
      <c r="M1091" s="25">
        <f t="shared" si="376"/>
        <v>-4.1702221059999999E-3</v>
      </c>
      <c r="N1091" s="25">
        <f t="shared" si="377"/>
        <v>1023.079965549464</v>
      </c>
      <c r="O1091" s="121">
        <f t="shared" ref="O1091:O1154" si="391">(999.842594+0.06793952*(F1091)-0.00909529*(F1091)^2+0.0001001685*(F1091)^3-0.000001120083*(F1091)^4+0.000000006536332*(F1091)^5+(0.824493-0.0040899*(F1091)+0.000076438*(F1091)^2-0.00000082467*(F1091)^3+0.0000000053875*(F1091)^4)*(G1091)+(-0.00572466+0.00010227*(F1091)-0.0000016546*(F1091)^2)*(G1091)^1.5+0.00048314*(G1091)^2)*0.001</f>
        <v>1.0230530966765858</v>
      </c>
      <c r="P1091" s="26">
        <f t="shared" si="378"/>
        <v>9.9498110674529645</v>
      </c>
      <c r="Q1091" s="120">
        <f t="shared" ref="Q1091:Q1154" si="392">(I1091)*(1/(1-(O1091)/1.84))</f>
        <v>9.9494838243877837</v>
      </c>
      <c r="R1091" s="4">
        <f t="shared" si="390"/>
        <v>23.531838003478619</v>
      </c>
      <c r="S1091" s="50">
        <f t="shared" si="379"/>
        <v>19.016249999999999</v>
      </c>
      <c r="T1091" s="17"/>
      <c r="U1091" s="18"/>
      <c r="V1091" s="18"/>
      <c r="W1091" s="18"/>
      <c r="X1091" s="9"/>
      <c r="Y1091" s="9"/>
      <c r="Z1091" s="9"/>
      <c r="AA1091" s="19"/>
      <c r="AB1091" s="20"/>
    </row>
    <row r="1092" spans="1:28" s="15" customFormat="1" x14ac:dyDescent="0.2">
      <c r="A1092" s="1">
        <v>149</v>
      </c>
      <c r="B1092" s="49" t="s">
        <v>30</v>
      </c>
      <c r="C1092" s="22" t="s">
        <v>27</v>
      </c>
      <c r="D1092" s="22" t="s">
        <v>28</v>
      </c>
      <c r="E1092" s="23">
        <v>43129</v>
      </c>
      <c r="F1092" s="22">
        <v>26.9</v>
      </c>
      <c r="G1092" s="22">
        <v>35.4</v>
      </c>
      <c r="H1092" s="22">
        <v>17.513100000000001</v>
      </c>
      <c r="I1092" s="24">
        <v>2.7970000000000002</v>
      </c>
      <c r="J1092" s="74">
        <f t="shared" si="389"/>
        <v>-1.3099999999999667E-2</v>
      </c>
      <c r="K1092" s="25">
        <f t="shared" si="374"/>
        <v>996.57119257762861</v>
      </c>
      <c r="L1092" s="25">
        <f t="shared" si="375"/>
        <v>0.7565441841027668</v>
      </c>
      <c r="M1092" s="25">
        <f t="shared" si="376"/>
        <v>-4.1702221059999999E-3</v>
      </c>
      <c r="N1092" s="25">
        <f t="shared" si="377"/>
        <v>1023.079965549464</v>
      </c>
      <c r="O1092" s="121">
        <f t="shared" si="391"/>
        <v>1.0230530966765858</v>
      </c>
      <c r="P1092" s="26">
        <f t="shared" si="378"/>
        <v>6.2998577375587868</v>
      </c>
      <c r="Q1092" s="120">
        <f t="shared" si="392"/>
        <v>6.2996505391766</v>
      </c>
      <c r="R1092" s="4">
        <f t="shared" si="390"/>
        <v>23.531838003478619</v>
      </c>
      <c r="S1092" s="50">
        <f t="shared" si="379"/>
        <v>10.1035</v>
      </c>
      <c r="T1092" s="17"/>
      <c r="U1092" s="18"/>
      <c r="V1092" s="18"/>
      <c r="W1092" s="18"/>
      <c r="X1092" s="9"/>
      <c r="Y1092" s="9"/>
      <c r="Z1092" s="9"/>
      <c r="AA1092" s="19"/>
      <c r="AB1092" s="20"/>
    </row>
    <row r="1093" spans="1:28" s="15" customFormat="1" x14ac:dyDescent="0.2">
      <c r="A1093" s="1">
        <v>157</v>
      </c>
      <c r="B1093" s="49" t="s">
        <v>30</v>
      </c>
      <c r="C1093" s="22" t="s">
        <v>27</v>
      </c>
      <c r="D1093" s="22" t="s">
        <v>28</v>
      </c>
      <c r="E1093" s="23">
        <v>43129</v>
      </c>
      <c r="F1093" s="22">
        <v>26.9</v>
      </c>
      <c r="G1093" s="22">
        <v>35.4</v>
      </c>
      <c r="H1093" s="22">
        <v>17.513100000000001</v>
      </c>
      <c r="I1093" s="24">
        <v>2.5249999999999999</v>
      </c>
      <c r="J1093" s="74">
        <f t="shared" si="389"/>
        <v>-7.2000000000000952E-3</v>
      </c>
      <c r="K1093" s="25">
        <f t="shared" ref="K1093:K1121" si="393">1000*(1-(F1093+288.9414)/(508929.2*(F1093+68.12963))*(F1093-3.9863)^2)</f>
        <v>996.57119257762861</v>
      </c>
      <c r="L1093" s="25">
        <f t="shared" ref="L1093:L1121" si="394">0.824493 - 0.0040899*F1093 + 0.000076438*F1093^2 -0.00000082467*F1093^3 + 0.0000000053675*F1093^4</f>
        <v>0.7565441841027668</v>
      </c>
      <c r="M1093" s="25">
        <f t="shared" ref="M1093:M1121" si="395">-0.005724 + 0.00010227*F1093 - 0.0000016546*F1093^2</f>
        <v>-4.1702221059999999E-3</v>
      </c>
      <c r="N1093" s="25">
        <f t="shared" ref="N1093:N1124" si="396">K1093 + (L1093*G1093) + M1093*G1093^(3/2) + 0.00048314*G1093^2</f>
        <v>1023.079965549464</v>
      </c>
      <c r="O1093" s="121">
        <f t="shared" si="391"/>
        <v>1.0230530966765858</v>
      </c>
      <c r="P1093" s="26">
        <f t="shared" ref="P1093:P1124" si="397">I1093*(1/     (1-   (0.001*N1093/1.84)))</f>
        <v>5.6872151545713034</v>
      </c>
      <c r="Q1093" s="120">
        <f t="shared" si="392"/>
        <v>5.6870281056206338</v>
      </c>
      <c r="R1093" s="4">
        <f t="shared" si="390"/>
        <v>23.531838003478619</v>
      </c>
      <c r="S1093" s="50">
        <f t="shared" ref="S1093:S1121" si="398">-5.28+5.5*I1093</f>
        <v>8.6074999999999982</v>
      </c>
      <c r="T1093" s="17"/>
      <c r="U1093" s="18"/>
      <c r="V1093" s="18"/>
      <c r="W1093" s="18"/>
      <c r="X1093" s="9"/>
      <c r="Y1093" s="9"/>
      <c r="Z1093" s="9"/>
      <c r="AA1093" s="19"/>
      <c r="AB1093" s="20"/>
    </row>
    <row r="1094" spans="1:28" s="15" customFormat="1" x14ac:dyDescent="0.2">
      <c r="A1094" s="1">
        <v>248</v>
      </c>
      <c r="B1094" s="49" t="s">
        <v>30</v>
      </c>
      <c r="C1094" s="22" t="s">
        <v>27</v>
      </c>
      <c r="D1094" s="22" t="s">
        <v>28</v>
      </c>
      <c r="E1094" s="23">
        <v>43129</v>
      </c>
      <c r="F1094" s="22">
        <v>26.9</v>
      </c>
      <c r="G1094" s="22">
        <v>35.4</v>
      </c>
      <c r="H1094" s="22">
        <v>17.513100000000001</v>
      </c>
      <c r="I1094" s="24">
        <v>4.2859999999999996</v>
      </c>
      <c r="J1094" s="74">
        <f t="shared" si="389"/>
        <v>-1.1000000000000121E-2</v>
      </c>
      <c r="K1094" s="25">
        <f t="shared" si="393"/>
        <v>996.57119257762861</v>
      </c>
      <c r="L1094" s="25">
        <f t="shared" si="394"/>
        <v>0.7565441841027668</v>
      </c>
      <c r="M1094" s="25">
        <f t="shared" si="395"/>
        <v>-4.1702221059999999E-3</v>
      </c>
      <c r="N1094" s="25">
        <f t="shared" si="396"/>
        <v>1023.079965549464</v>
      </c>
      <c r="O1094" s="121">
        <f t="shared" si="391"/>
        <v>1.0230530966765858</v>
      </c>
      <c r="P1094" s="26">
        <f t="shared" si="397"/>
        <v>9.6536254069277643</v>
      </c>
      <c r="Q1094" s="120">
        <f t="shared" si="392"/>
        <v>9.6533079052237767</v>
      </c>
      <c r="R1094" s="4">
        <f t="shared" si="390"/>
        <v>23.531838003478619</v>
      </c>
      <c r="S1094" s="50">
        <f t="shared" si="398"/>
        <v>18.292999999999996</v>
      </c>
      <c r="T1094" s="17"/>
      <c r="U1094" s="18"/>
      <c r="V1094" s="18"/>
      <c r="W1094" s="18"/>
      <c r="X1094" s="9"/>
      <c r="Y1094" s="9"/>
      <c r="Z1094" s="9"/>
      <c r="AA1094" s="19"/>
      <c r="AB1094" s="20"/>
    </row>
    <row r="1095" spans="1:28" s="15" customFormat="1" x14ac:dyDescent="0.2">
      <c r="A1095" s="1">
        <v>162</v>
      </c>
      <c r="B1095" s="49" t="s">
        <v>31</v>
      </c>
      <c r="C1095" s="22" t="s">
        <v>27</v>
      </c>
      <c r="D1095" s="22" t="s">
        <v>28</v>
      </c>
      <c r="E1095" s="23">
        <v>43129</v>
      </c>
      <c r="F1095" s="22">
        <v>26.9</v>
      </c>
      <c r="G1095" s="22">
        <v>35.4</v>
      </c>
      <c r="H1095" s="22">
        <v>17.513100000000001</v>
      </c>
      <c r="I1095" s="24">
        <v>7.4116999999999997</v>
      </c>
      <c r="J1095" s="74">
        <f t="shared" si="389"/>
        <v>-1.3500000000000512E-2</v>
      </c>
      <c r="K1095" s="25">
        <f t="shared" si="393"/>
        <v>996.57119257762861</v>
      </c>
      <c r="L1095" s="25">
        <f t="shared" si="394"/>
        <v>0.7565441841027668</v>
      </c>
      <c r="M1095" s="25">
        <f t="shared" si="395"/>
        <v>-4.1702221059999999E-3</v>
      </c>
      <c r="N1095" s="25">
        <f t="shared" si="396"/>
        <v>1023.079965549464</v>
      </c>
      <c r="O1095" s="121">
        <f t="shared" si="391"/>
        <v>1.0230530966765858</v>
      </c>
      <c r="P1095" s="26">
        <f t="shared" si="397"/>
        <v>16.693834677677675</v>
      </c>
      <c r="Q1095" s="120">
        <f t="shared" si="392"/>
        <v>16.693285627892458</v>
      </c>
      <c r="R1095" s="4">
        <f t="shared" si="390"/>
        <v>23.531838003478619</v>
      </c>
      <c r="S1095" s="50">
        <f t="shared" si="398"/>
        <v>35.484349999999999</v>
      </c>
      <c r="T1095" s="17"/>
      <c r="U1095" s="18"/>
      <c r="V1095" s="18"/>
      <c r="W1095" s="18"/>
      <c r="X1095" s="9"/>
      <c r="Y1095" s="9"/>
      <c r="Z1095" s="9"/>
      <c r="AA1095" s="19"/>
      <c r="AB1095" s="20"/>
    </row>
    <row r="1096" spans="1:28" s="15" customFormat="1" x14ac:dyDescent="0.2">
      <c r="A1096" s="1">
        <v>169</v>
      </c>
      <c r="B1096" s="49" t="s">
        <v>31</v>
      </c>
      <c r="C1096" s="22" t="s">
        <v>27</v>
      </c>
      <c r="D1096" s="22" t="s">
        <v>28</v>
      </c>
      <c r="E1096" s="23">
        <v>43129</v>
      </c>
      <c r="F1096" s="22">
        <v>26.9</v>
      </c>
      <c r="G1096" s="22">
        <v>35.4</v>
      </c>
      <c r="H1096" s="22">
        <v>17.513100000000001</v>
      </c>
      <c r="I1096" s="24">
        <v>4.5529000000000002</v>
      </c>
      <c r="J1096" s="74">
        <f t="shared" si="389"/>
        <v>1.000000000000334E-3</v>
      </c>
      <c r="K1096" s="25">
        <f t="shared" si="393"/>
        <v>996.57119257762861</v>
      </c>
      <c r="L1096" s="25">
        <f t="shared" si="394"/>
        <v>0.7565441841027668</v>
      </c>
      <c r="M1096" s="25">
        <f t="shared" si="395"/>
        <v>-4.1702221059999999E-3</v>
      </c>
      <c r="N1096" s="25">
        <f t="shared" si="396"/>
        <v>1023.079965549464</v>
      </c>
      <c r="O1096" s="121">
        <f t="shared" si="391"/>
        <v>1.0230530966765858</v>
      </c>
      <c r="P1096" s="26">
        <f t="shared" si="397"/>
        <v>10.254780941484233</v>
      </c>
      <c r="Q1096" s="120">
        <f t="shared" si="392"/>
        <v>10.25444366815057</v>
      </c>
      <c r="R1096" s="4">
        <f t="shared" si="390"/>
        <v>23.531838003478619</v>
      </c>
      <c r="S1096" s="50">
        <f t="shared" si="398"/>
        <v>19.760950000000001</v>
      </c>
      <c r="T1096" s="17"/>
      <c r="U1096" s="18"/>
      <c r="V1096" s="18"/>
      <c r="W1096" s="18"/>
      <c r="X1096" s="9"/>
      <c r="Y1096" s="9"/>
      <c r="Z1096" s="9"/>
      <c r="AA1096" s="19"/>
      <c r="AB1096" s="20"/>
    </row>
    <row r="1097" spans="1:28" s="15" customFormat="1" x14ac:dyDescent="0.2">
      <c r="A1097" s="1">
        <v>261</v>
      </c>
      <c r="B1097" s="49" t="s">
        <v>31</v>
      </c>
      <c r="C1097" s="22" t="s">
        <v>27</v>
      </c>
      <c r="D1097" s="22" t="s">
        <v>28</v>
      </c>
      <c r="E1097" s="23">
        <v>43129</v>
      </c>
      <c r="F1097" s="22">
        <v>26.9</v>
      </c>
      <c r="G1097" s="22">
        <v>35.4</v>
      </c>
      <c r="H1097" s="22">
        <v>17.513100000000001</v>
      </c>
      <c r="I1097" s="24">
        <v>4.9260999999999999</v>
      </c>
      <c r="J1097" s="74">
        <f t="shared" si="389"/>
        <v>-9.800000000000253E-3</v>
      </c>
      <c r="K1097" s="25">
        <f t="shared" si="393"/>
        <v>996.57119257762861</v>
      </c>
      <c r="L1097" s="25">
        <f t="shared" si="394"/>
        <v>0.7565441841027668</v>
      </c>
      <c r="M1097" s="25">
        <f t="shared" si="395"/>
        <v>-4.1702221059999999E-3</v>
      </c>
      <c r="N1097" s="25">
        <f t="shared" si="396"/>
        <v>1023.079965549464</v>
      </c>
      <c r="O1097" s="121">
        <f t="shared" si="391"/>
        <v>1.0230530966765858</v>
      </c>
      <c r="P1097" s="26">
        <f t="shared" si="397"/>
        <v>11.095362603142059</v>
      </c>
      <c r="Q1097" s="120">
        <f t="shared" si="392"/>
        <v>11.094997683603092</v>
      </c>
      <c r="R1097" s="4">
        <f t="shared" si="390"/>
        <v>23.531838003478619</v>
      </c>
      <c r="S1097" s="50">
        <f t="shared" si="398"/>
        <v>21.813549999999999</v>
      </c>
      <c r="T1097" s="17"/>
      <c r="U1097" s="18"/>
      <c r="V1097" s="18"/>
      <c r="W1097" s="18"/>
      <c r="X1097" s="9"/>
      <c r="Y1097" s="9"/>
      <c r="Z1097" s="9"/>
      <c r="AA1097" s="19"/>
      <c r="AB1097" s="20"/>
    </row>
    <row r="1098" spans="1:28" s="15" customFormat="1" x14ac:dyDescent="0.2">
      <c r="A1098" s="1">
        <v>267</v>
      </c>
      <c r="B1098" s="49" t="s">
        <v>31</v>
      </c>
      <c r="C1098" s="22" t="s">
        <v>27</v>
      </c>
      <c r="D1098" s="22" t="s">
        <v>28</v>
      </c>
      <c r="E1098" s="23">
        <v>43129</v>
      </c>
      <c r="F1098" s="22">
        <v>26.9</v>
      </c>
      <c r="G1098" s="22">
        <v>35.4</v>
      </c>
      <c r="H1098" s="22">
        <v>17.513100000000001</v>
      </c>
      <c r="I1098" s="24">
        <v>5.9474</v>
      </c>
      <c r="J1098" s="74">
        <f t="shared" si="389"/>
        <v>-1.7199999999999882E-2</v>
      </c>
      <c r="K1098" s="25">
        <f t="shared" si="393"/>
        <v>996.57119257762861</v>
      </c>
      <c r="L1098" s="25">
        <f t="shared" si="394"/>
        <v>0.7565441841027668</v>
      </c>
      <c r="M1098" s="25">
        <f t="shared" si="395"/>
        <v>-4.1702221059999999E-3</v>
      </c>
      <c r="N1098" s="25">
        <f t="shared" si="396"/>
        <v>1023.079965549464</v>
      </c>
      <c r="O1098" s="121">
        <f t="shared" si="391"/>
        <v>1.0230530966765858</v>
      </c>
      <c r="P1098" s="26">
        <f t="shared" si="397"/>
        <v>13.395700360513811</v>
      </c>
      <c r="Q1098" s="120">
        <f t="shared" si="392"/>
        <v>13.395259784304223</v>
      </c>
      <c r="R1098" s="4">
        <f t="shared" si="390"/>
        <v>23.531838003478619</v>
      </c>
      <c r="S1098" s="50">
        <f t="shared" si="398"/>
        <v>27.430700000000002</v>
      </c>
      <c r="T1098" s="17"/>
      <c r="U1098" s="18"/>
      <c r="V1098" s="18"/>
      <c r="W1098" s="18"/>
      <c r="X1098" s="9"/>
      <c r="Y1098" s="9"/>
      <c r="Z1098" s="9"/>
      <c r="AA1098" s="19"/>
      <c r="AB1098" s="20"/>
    </row>
    <row r="1099" spans="1:28" s="15" customFormat="1" x14ac:dyDescent="0.2">
      <c r="A1099" s="1">
        <v>273</v>
      </c>
      <c r="B1099" s="49" t="s">
        <v>31</v>
      </c>
      <c r="C1099" s="22" t="s">
        <v>27</v>
      </c>
      <c r="D1099" s="22" t="s">
        <v>28</v>
      </c>
      <c r="E1099" s="23">
        <v>43129</v>
      </c>
      <c r="F1099" s="22">
        <v>26.9</v>
      </c>
      <c r="G1099" s="22">
        <v>35.4</v>
      </c>
      <c r="H1099" s="22">
        <v>17.513100000000001</v>
      </c>
      <c r="I1099" s="24">
        <v>5.9246999999999996</v>
      </c>
      <c r="J1099" s="74">
        <f t="shared" si="389"/>
        <v>-2.1700000000000053E-2</v>
      </c>
      <c r="K1099" s="25">
        <f t="shared" si="393"/>
        <v>996.57119257762861</v>
      </c>
      <c r="L1099" s="25">
        <f t="shared" si="394"/>
        <v>0.7565441841027668</v>
      </c>
      <c r="M1099" s="25">
        <f t="shared" si="395"/>
        <v>-4.1702221059999999E-3</v>
      </c>
      <c r="N1099" s="25">
        <f t="shared" si="396"/>
        <v>1023.079965549464</v>
      </c>
      <c r="O1099" s="121">
        <f t="shared" si="391"/>
        <v>1.0230530966765858</v>
      </c>
      <c r="P1099" s="26">
        <f t="shared" si="397"/>
        <v>13.344571733183605</v>
      </c>
      <c r="Q1099" s="120">
        <f t="shared" si="392"/>
        <v>13.344132838562603</v>
      </c>
      <c r="R1099" s="4">
        <f t="shared" si="390"/>
        <v>23.531838003478619</v>
      </c>
      <c r="S1099" s="50">
        <f t="shared" si="398"/>
        <v>27.30585</v>
      </c>
      <c r="T1099" s="17"/>
      <c r="U1099" s="18"/>
      <c r="V1099" s="18"/>
      <c r="W1099" s="18"/>
      <c r="X1099" s="9"/>
      <c r="Y1099" s="9"/>
      <c r="Z1099" s="9"/>
      <c r="AA1099" s="19"/>
      <c r="AB1099" s="20"/>
    </row>
    <row r="1100" spans="1:28" s="15" customFormat="1" x14ac:dyDescent="0.2">
      <c r="A1100" s="1">
        <v>105</v>
      </c>
      <c r="B1100" s="49" t="s">
        <v>32</v>
      </c>
      <c r="C1100" s="22" t="s">
        <v>27</v>
      </c>
      <c r="D1100" s="22" t="s">
        <v>28</v>
      </c>
      <c r="E1100" s="23">
        <v>43129</v>
      </c>
      <c r="F1100" s="22">
        <v>23.6</v>
      </c>
      <c r="G1100" s="22">
        <v>35.6</v>
      </c>
      <c r="H1100" s="22">
        <v>17.508299999999998</v>
      </c>
      <c r="I1100" s="24">
        <v>4.4526000000000003</v>
      </c>
      <c r="J1100" s="74">
        <f t="shared" si="389"/>
        <v>-6.1999999999997613E-3</v>
      </c>
      <c r="K1100" s="25">
        <f t="shared" si="393"/>
        <v>997.42451159707753</v>
      </c>
      <c r="L1100" s="25">
        <f t="shared" si="394"/>
        <v>0.76136961722476815</v>
      </c>
      <c r="M1100" s="25">
        <f t="shared" si="395"/>
        <v>-4.2319740159999994E-3</v>
      </c>
      <c r="N1100" s="25">
        <f t="shared" si="396"/>
        <v>1024.2426686012425</v>
      </c>
      <c r="O1100" s="121">
        <f t="shared" si="391"/>
        <v>1.0242155286598393</v>
      </c>
      <c r="P1100" s="26">
        <f t="shared" si="397"/>
        <v>10.043163186718838</v>
      </c>
      <c r="Q1100" s="120">
        <f t="shared" si="392"/>
        <v>10.042829065550849</v>
      </c>
      <c r="R1100" s="4">
        <f t="shared" si="390"/>
        <v>23.534580343982828</v>
      </c>
      <c r="S1100" s="50">
        <f t="shared" si="398"/>
        <v>19.209299999999999</v>
      </c>
      <c r="T1100" s="17"/>
      <c r="U1100" s="18"/>
      <c r="V1100" s="18"/>
      <c r="W1100" s="18"/>
      <c r="X1100" s="9"/>
      <c r="Y1100" s="9"/>
      <c r="Z1100" s="9"/>
      <c r="AA1100" s="19"/>
      <c r="AB1100" s="20"/>
    </row>
    <row r="1101" spans="1:28" s="15" customFormat="1" x14ac:dyDescent="0.2">
      <c r="A1101" s="1">
        <v>204</v>
      </c>
      <c r="B1101" s="49" t="s">
        <v>32</v>
      </c>
      <c r="C1101" s="22" t="s">
        <v>27</v>
      </c>
      <c r="D1101" s="22" t="s">
        <v>28</v>
      </c>
      <c r="E1101" s="23">
        <v>43129</v>
      </c>
      <c r="F1101" s="22">
        <v>23.6</v>
      </c>
      <c r="G1101" s="22">
        <v>35.6</v>
      </c>
      <c r="H1101" s="22">
        <v>17.508299999999998</v>
      </c>
      <c r="I1101" s="24">
        <v>5.1147999999999998</v>
      </c>
      <c r="J1101" s="74">
        <f t="shared" si="389"/>
        <v>-1.3900000000000468E-2</v>
      </c>
      <c r="K1101" s="25">
        <f t="shared" si="393"/>
        <v>997.42451159707753</v>
      </c>
      <c r="L1101" s="25">
        <f t="shared" si="394"/>
        <v>0.76136961722476815</v>
      </c>
      <c r="M1101" s="25">
        <f t="shared" si="395"/>
        <v>-4.2319740159999994E-3</v>
      </c>
      <c r="N1101" s="25">
        <f t="shared" si="396"/>
        <v>1024.2426686012425</v>
      </c>
      <c r="O1101" s="121">
        <f t="shared" si="391"/>
        <v>1.0242155286598393</v>
      </c>
      <c r="P1101" s="26">
        <f t="shared" si="397"/>
        <v>11.53680345583019</v>
      </c>
      <c r="Q1101" s="120">
        <f t="shared" si="392"/>
        <v>11.53641964346213</v>
      </c>
      <c r="R1101" s="4">
        <f t="shared" si="390"/>
        <v>23.534580343982828</v>
      </c>
      <c r="S1101" s="50">
        <f t="shared" si="398"/>
        <v>22.851399999999998</v>
      </c>
      <c r="T1101" s="17"/>
      <c r="U1101" s="18"/>
      <c r="V1101" s="18"/>
      <c r="W1101" s="18"/>
      <c r="X1101" s="9"/>
      <c r="Y1101" s="9"/>
      <c r="Z1101" s="9"/>
      <c r="AA1101" s="19"/>
      <c r="AB1101" s="20"/>
    </row>
    <row r="1102" spans="1:28" s="15" customFormat="1" x14ac:dyDescent="0.2">
      <c r="A1102" s="1">
        <v>143</v>
      </c>
      <c r="B1102" s="49" t="s">
        <v>33</v>
      </c>
      <c r="C1102" s="22" t="s">
        <v>27</v>
      </c>
      <c r="D1102" s="22" t="s">
        <v>28</v>
      </c>
      <c r="E1102" s="23">
        <v>43129</v>
      </c>
      <c r="F1102" s="22">
        <v>23.6</v>
      </c>
      <c r="G1102" s="22">
        <v>35.6</v>
      </c>
      <c r="H1102" s="22">
        <v>17.508299999999998</v>
      </c>
      <c r="I1102" s="24">
        <v>5.3731999999999998</v>
      </c>
      <c r="J1102" s="74">
        <f t="shared" si="389"/>
        <v>-1.4100000000000001E-2</v>
      </c>
      <c r="K1102" s="25">
        <f t="shared" si="393"/>
        <v>997.42451159707753</v>
      </c>
      <c r="L1102" s="25">
        <f t="shared" si="394"/>
        <v>0.76136961722476815</v>
      </c>
      <c r="M1102" s="25">
        <f t="shared" si="395"/>
        <v>-4.2319740159999994E-3</v>
      </c>
      <c r="N1102" s="25">
        <f t="shared" si="396"/>
        <v>1024.2426686012425</v>
      </c>
      <c r="O1102" s="121">
        <f t="shared" si="391"/>
        <v>1.0242155286598393</v>
      </c>
      <c r="P1102" s="26">
        <f t="shared" si="397"/>
        <v>12.119643452112845</v>
      </c>
      <c r="Q1102" s="120">
        <f t="shared" si="392"/>
        <v>12.119240249521139</v>
      </c>
      <c r="R1102" s="4">
        <f t="shared" si="390"/>
        <v>23.534580343982828</v>
      </c>
      <c r="S1102" s="50">
        <f t="shared" si="398"/>
        <v>24.272599999999997</v>
      </c>
      <c r="T1102" s="17"/>
      <c r="U1102" s="18"/>
      <c r="V1102" s="18"/>
      <c r="W1102" s="18"/>
      <c r="X1102" s="9"/>
      <c r="Y1102" s="9"/>
      <c r="Z1102" s="9"/>
      <c r="AA1102" s="19"/>
      <c r="AB1102" s="20"/>
    </row>
    <row r="1103" spans="1:28" s="15" customFormat="1" x14ac:dyDescent="0.2">
      <c r="A1103" s="1">
        <v>177</v>
      </c>
      <c r="B1103" s="49" t="s">
        <v>26</v>
      </c>
      <c r="C1103" s="22" t="s">
        <v>34</v>
      </c>
      <c r="D1103" s="22" t="s">
        <v>28</v>
      </c>
      <c r="E1103" s="23">
        <v>43129</v>
      </c>
      <c r="F1103" s="22">
        <v>26</v>
      </c>
      <c r="G1103" s="22">
        <v>35.5</v>
      </c>
      <c r="H1103" s="22">
        <v>17.5167</v>
      </c>
      <c r="I1103" s="24">
        <v>6.0359999999999996</v>
      </c>
      <c r="J1103" s="74">
        <f t="shared" si="389"/>
        <v>-1.1500000000000732E-2</v>
      </c>
      <c r="K1103" s="25">
        <f t="shared" si="393"/>
        <v>996.81410014557753</v>
      </c>
      <c r="L1103" s="25">
        <f t="shared" si="394"/>
        <v>0.75778610676000002</v>
      </c>
      <c r="M1103" s="25">
        <f t="shared" si="395"/>
        <v>-4.1834895999999996E-3</v>
      </c>
      <c r="N1103" s="25">
        <f t="shared" si="396"/>
        <v>1023.4395105510264</v>
      </c>
      <c r="O1103" s="121">
        <f t="shared" si="391"/>
        <v>1.023412571863217</v>
      </c>
      <c r="P1103" s="26">
        <f t="shared" si="397"/>
        <v>13.601245888708922</v>
      </c>
      <c r="Q1103" s="120">
        <f t="shared" si="392"/>
        <v>13.600797192458906</v>
      </c>
      <c r="R1103" s="4">
        <f t="shared" si="390"/>
        <v>23.539518262224497</v>
      </c>
      <c r="S1103" s="50">
        <f t="shared" si="398"/>
        <v>27.917999999999999</v>
      </c>
      <c r="T1103" s="17"/>
      <c r="U1103" s="18"/>
      <c r="V1103" s="18"/>
      <c r="W1103" s="18"/>
      <c r="X1103" s="9"/>
      <c r="Y1103" s="9"/>
      <c r="Z1103" s="9"/>
      <c r="AA1103" s="19"/>
      <c r="AB1103" s="20"/>
    </row>
    <row r="1104" spans="1:28" s="15" customFormat="1" x14ac:dyDescent="0.2">
      <c r="A1104" s="1">
        <v>183</v>
      </c>
      <c r="B1104" s="49" t="s">
        <v>26</v>
      </c>
      <c r="C1104" s="22" t="s">
        <v>34</v>
      </c>
      <c r="D1104" s="22" t="s">
        <v>28</v>
      </c>
      <c r="E1104" s="23">
        <v>43129</v>
      </c>
      <c r="F1104" s="22">
        <v>26</v>
      </c>
      <c r="G1104" s="22">
        <v>35.5</v>
      </c>
      <c r="H1104" s="22">
        <v>17.5167</v>
      </c>
      <c r="I1104" s="24">
        <v>4.5824999999999996</v>
      </c>
      <c r="J1104" s="74">
        <f t="shared" si="389"/>
        <v>-9.9000000000000199E-3</v>
      </c>
      <c r="K1104" s="25">
        <f t="shared" si="393"/>
        <v>996.81410014557753</v>
      </c>
      <c r="L1104" s="25">
        <f t="shared" si="394"/>
        <v>0.75778610676000002</v>
      </c>
      <c r="M1104" s="25">
        <f t="shared" si="395"/>
        <v>-4.1834895999999996E-3</v>
      </c>
      <c r="N1104" s="25">
        <f t="shared" si="396"/>
        <v>1023.4395105510264</v>
      </c>
      <c r="O1104" s="121">
        <f t="shared" si="391"/>
        <v>1.023412571863217</v>
      </c>
      <c r="P1104" s="26">
        <f t="shared" si="397"/>
        <v>10.325995574057096</v>
      </c>
      <c r="Q1104" s="120">
        <f t="shared" si="392"/>
        <v>10.32565492618339</v>
      </c>
      <c r="R1104" s="4">
        <f t="shared" si="390"/>
        <v>23.539518262224497</v>
      </c>
      <c r="S1104" s="50">
        <f t="shared" si="398"/>
        <v>19.923749999999998</v>
      </c>
      <c r="T1104" s="17"/>
      <c r="U1104" s="18"/>
      <c r="V1104" s="18"/>
      <c r="W1104" s="18"/>
      <c r="X1104" s="9"/>
      <c r="Y1104" s="9"/>
      <c r="Z1104" s="9"/>
      <c r="AA1104" s="19"/>
      <c r="AB1104" s="20"/>
    </row>
    <row r="1105" spans="1:28" s="15" customFormat="1" x14ac:dyDescent="0.2">
      <c r="A1105" s="1">
        <v>190</v>
      </c>
      <c r="B1105" s="49" t="s">
        <v>26</v>
      </c>
      <c r="C1105" s="22" t="s">
        <v>34</v>
      </c>
      <c r="D1105" s="22" t="s">
        <v>28</v>
      </c>
      <c r="E1105" s="23">
        <v>43129</v>
      </c>
      <c r="F1105" s="22">
        <v>26</v>
      </c>
      <c r="G1105" s="22">
        <v>35.5</v>
      </c>
      <c r="H1105" s="22">
        <v>17.5167</v>
      </c>
      <c r="I1105" s="24">
        <v>4.7226999999999997</v>
      </c>
      <c r="J1105" s="74">
        <f t="shared" si="389"/>
        <v>-1.0699999999999932E-2</v>
      </c>
      <c r="K1105" s="25">
        <f t="shared" si="393"/>
        <v>996.81410014557753</v>
      </c>
      <c r="L1105" s="25">
        <f t="shared" si="394"/>
        <v>0.75778610676000002</v>
      </c>
      <c r="M1105" s="25">
        <f t="shared" si="395"/>
        <v>-4.1834895999999996E-3</v>
      </c>
      <c r="N1105" s="25">
        <f t="shared" si="396"/>
        <v>1023.4395105510264</v>
      </c>
      <c r="O1105" s="121">
        <f t="shared" si="391"/>
        <v>1.023412571863217</v>
      </c>
      <c r="P1105" s="26">
        <f t="shared" si="397"/>
        <v>10.641915831445598</v>
      </c>
      <c r="Q1105" s="120">
        <f t="shared" si="392"/>
        <v>10.641564761568203</v>
      </c>
      <c r="R1105" s="4">
        <f t="shared" si="390"/>
        <v>23.539518262224497</v>
      </c>
      <c r="S1105" s="50">
        <f t="shared" si="398"/>
        <v>20.694849999999995</v>
      </c>
      <c r="T1105" s="17"/>
      <c r="U1105" s="18"/>
      <c r="V1105" s="18"/>
      <c r="W1105" s="18"/>
      <c r="X1105" s="9"/>
      <c r="Y1105" s="9"/>
      <c r="Z1105" s="9"/>
      <c r="AA1105" s="19"/>
      <c r="AB1105" s="20"/>
    </row>
    <row r="1106" spans="1:28" s="15" customFormat="1" x14ac:dyDescent="0.2">
      <c r="A1106" s="1">
        <v>282</v>
      </c>
      <c r="B1106" s="49" t="s">
        <v>26</v>
      </c>
      <c r="C1106" s="22" t="s">
        <v>34</v>
      </c>
      <c r="D1106" s="22" t="s">
        <v>28</v>
      </c>
      <c r="E1106" s="23">
        <v>43129</v>
      </c>
      <c r="F1106" s="22">
        <v>26</v>
      </c>
      <c r="G1106" s="22">
        <v>35.5</v>
      </c>
      <c r="H1106" s="22">
        <v>17.5167</v>
      </c>
      <c r="I1106" s="24">
        <v>2.1840999999999999</v>
      </c>
      <c r="J1106" s="74">
        <f t="shared" si="389"/>
        <v>-7.7000000000002622E-3</v>
      </c>
      <c r="K1106" s="25">
        <f t="shared" si="393"/>
        <v>996.81410014557753</v>
      </c>
      <c r="L1106" s="25">
        <f t="shared" si="394"/>
        <v>0.75778610676000002</v>
      </c>
      <c r="M1106" s="25">
        <f t="shared" si="395"/>
        <v>-4.1834895999999996E-3</v>
      </c>
      <c r="N1106" s="25">
        <f t="shared" si="396"/>
        <v>1023.4395105510264</v>
      </c>
      <c r="O1106" s="121">
        <f t="shared" si="391"/>
        <v>1.023412571863217</v>
      </c>
      <c r="P1106" s="26">
        <f t="shared" si="397"/>
        <v>4.9215508856078793</v>
      </c>
      <c r="Q1106" s="120">
        <f t="shared" si="392"/>
        <v>4.9213885268471671</v>
      </c>
      <c r="R1106" s="4">
        <f t="shared" si="390"/>
        <v>23.539518262224497</v>
      </c>
      <c r="S1106" s="50">
        <f t="shared" si="398"/>
        <v>6.7325499999999989</v>
      </c>
      <c r="T1106" s="17"/>
      <c r="U1106" s="18"/>
      <c r="V1106" s="18"/>
      <c r="W1106" s="18"/>
      <c r="X1106" s="9"/>
      <c r="Y1106" s="9"/>
      <c r="Z1106" s="9"/>
      <c r="AA1106" s="19"/>
      <c r="AB1106" s="20"/>
    </row>
    <row r="1107" spans="1:28" s="15" customFormat="1" x14ac:dyDescent="0.2">
      <c r="A1107" s="1">
        <v>288</v>
      </c>
      <c r="B1107" s="49" t="s">
        <v>26</v>
      </c>
      <c r="C1107" s="22" t="s">
        <v>34</v>
      </c>
      <c r="D1107" s="22" t="s">
        <v>28</v>
      </c>
      <c r="E1107" s="23">
        <v>43129</v>
      </c>
      <c r="F1107" s="22">
        <v>26</v>
      </c>
      <c r="G1107" s="22">
        <v>35.5</v>
      </c>
      <c r="H1107" s="22">
        <v>17.5167</v>
      </c>
      <c r="I1107" s="24">
        <v>7.4160000000000004</v>
      </c>
      <c r="J1107" s="74">
        <f t="shared" si="389"/>
        <v>-1.5199999999999214E-2</v>
      </c>
      <c r="K1107" s="25">
        <f t="shared" si="393"/>
        <v>996.81410014557753</v>
      </c>
      <c r="L1107" s="25">
        <f t="shared" si="394"/>
        <v>0.75778610676000002</v>
      </c>
      <c r="M1107" s="25">
        <f t="shared" si="395"/>
        <v>-4.1834895999999996E-3</v>
      </c>
      <c r="N1107" s="25">
        <f t="shared" si="396"/>
        <v>1023.4395105510264</v>
      </c>
      <c r="O1107" s="121">
        <f t="shared" si="391"/>
        <v>1.023412571863217</v>
      </c>
      <c r="P1107" s="26">
        <f t="shared" si="397"/>
        <v>16.710874670421699</v>
      </c>
      <c r="Q1107" s="120">
        <f t="shared" si="392"/>
        <v>16.710323389541959</v>
      </c>
      <c r="R1107" s="4">
        <f t="shared" si="390"/>
        <v>23.539518262224497</v>
      </c>
      <c r="S1107" s="50">
        <f t="shared" si="398"/>
        <v>35.508000000000003</v>
      </c>
      <c r="T1107" s="17"/>
      <c r="U1107" s="18"/>
      <c r="V1107" s="18"/>
      <c r="W1107" s="18"/>
      <c r="X1107" s="9"/>
      <c r="Y1107" s="9"/>
      <c r="Z1107" s="9"/>
      <c r="AA1107" s="19"/>
      <c r="AB1107" s="20"/>
    </row>
    <row r="1108" spans="1:28" s="15" customFormat="1" x14ac:dyDescent="0.2">
      <c r="A1108" s="1">
        <v>117</v>
      </c>
      <c r="B1108" s="49" t="s">
        <v>29</v>
      </c>
      <c r="C1108" s="22" t="s">
        <v>34</v>
      </c>
      <c r="D1108" s="22" t="s">
        <v>28</v>
      </c>
      <c r="E1108" s="23">
        <v>43129</v>
      </c>
      <c r="F1108" s="22">
        <v>26</v>
      </c>
      <c r="G1108" s="22">
        <v>35.5</v>
      </c>
      <c r="H1108" s="22">
        <v>17.5167</v>
      </c>
      <c r="I1108" s="24">
        <v>3.4182000000000001</v>
      </c>
      <c r="J1108" s="74">
        <f t="shared" si="389"/>
        <v>-7.8999999999997961E-3</v>
      </c>
      <c r="K1108" s="25">
        <f t="shared" si="393"/>
        <v>996.81410014557753</v>
      </c>
      <c r="L1108" s="25">
        <f t="shared" si="394"/>
        <v>0.75778610676000002</v>
      </c>
      <c r="M1108" s="25">
        <f t="shared" si="395"/>
        <v>-4.1834895999999996E-3</v>
      </c>
      <c r="N1108" s="25">
        <f t="shared" si="396"/>
        <v>1023.4395105510264</v>
      </c>
      <c r="O1108" s="121">
        <f t="shared" si="391"/>
        <v>1.023412571863217</v>
      </c>
      <c r="P1108" s="26">
        <f t="shared" si="397"/>
        <v>7.7024152910511665</v>
      </c>
      <c r="Q1108" s="120">
        <f t="shared" si="392"/>
        <v>7.7021611933835388</v>
      </c>
      <c r="R1108" s="4">
        <f t="shared" si="390"/>
        <v>23.539518262224497</v>
      </c>
      <c r="S1108" s="50">
        <f t="shared" si="398"/>
        <v>13.520099999999999</v>
      </c>
      <c r="T1108" s="17"/>
      <c r="U1108" s="18"/>
      <c r="V1108" s="18"/>
      <c r="W1108" s="18"/>
      <c r="X1108" s="9"/>
      <c r="Y1108" s="9"/>
      <c r="Z1108" s="9"/>
      <c r="AA1108" s="19"/>
      <c r="AB1108" s="20"/>
    </row>
    <row r="1109" spans="1:28" s="15" customFormat="1" x14ac:dyDescent="0.2">
      <c r="A1109" s="1">
        <v>123</v>
      </c>
      <c r="B1109" s="49" t="s">
        <v>29</v>
      </c>
      <c r="C1109" s="22" t="s">
        <v>34</v>
      </c>
      <c r="D1109" s="22" t="s">
        <v>28</v>
      </c>
      <c r="E1109" s="23">
        <v>43129</v>
      </c>
      <c r="F1109" s="22">
        <v>26</v>
      </c>
      <c r="G1109" s="22">
        <v>35.5</v>
      </c>
      <c r="H1109" s="22">
        <v>17.5167</v>
      </c>
      <c r="I1109" s="24">
        <v>6.1430999999999996</v>
      </c>
      <c r="J1109" s="74">
        <f t="shared" si="389"/>
        <v>-1.2300000000000644E-2</v>
      </c>
      <c r="K1109" s="25">
        <f t="shared" si="393"/>
        <v>996.81410014557753</v>
      </c>
      <c r="L1109" s="25">
        <f t="shared" si="394"/>
        <v>0.75778610676000002</v>
      </c>
      <c r="M1109" s="25">
        <f t="shared" si="395"/>
        <v>-4.1834895999999996E-3</v>
      </c>
      <c r="N1109" s="25">
        <f t="shared" si="396"/>
        <v>1023.4395105510264</v>
      </c>
      <c r="O1109" s="121">
        <f t="shared" si="391"/>
        <v>1.023412571863217</v>
      </c>
      <c r="P1109" s="26">
        <f t="shared" si="397"/>
        <v>13.842580122420109</v>
      </c>
      <c r="Q1109" s="120">
        <f t="shared" si="392"/>
        <v>13.842123464710786</v>
      </c>
      <c r="R1109" s="4">
        <f t="shared" si="390"/>
        <v>23.539518262224497</v>
      </c>
      <c r="S1109" s="50">
        <f t="shared" si="398"/>
        <v>28.50705</v>
      </c>
      <c r="T1109" s="17"/>
      <c r="U1109" s="18"/>
      <c r="V1109" s="18"/>
      <c r="W1109" s="18"/>
      <c r="X1109" s="9"/>
      <c r="Y1109" s="9"/>
      <c r="Z1109" s="9"/>
      <c r="AA1109" s="19"/>
      <c r="AB1109" s="20"/>
    </row>
    <row r="1110" spans="1:28" s="15" customFormat="1" x14ac:dyDescent="0.2">
      <c r="A1110" s="1">
        <v>130</v>
      </c>
      <c r="B1110" s="49" t="s">
        <v>29</v>
      </c>
      <c r="C1110" s="22" t="s">
        <v>34</v>
      </c>
      <c r="D1110" s="22" t="s">
        <v>28</v>
      </c>
      <c r="E1110" s="23">
        <v>43129</v>
      </c>
      <c r="F1110" s="22">
        <v>26</v>
      </c>
      <c r="G1110" s="22">
        <v>35.5</v>
      </c>
      <c r="H1110" s="22">
        <v>17.5167</v>
      </c>
      <c r="I1110" s="24">
        <v>5.1673</v>
      </c>
      <c r="J1110" s="74">
        <f t="shared" si="389"/>
        <v>-1.0600000000000165E-2</v>
      </c>
      <c r="K1110" s="25">
        <f t="shared" si="393"/>
        <v>996.81410014557753</v>
      </c>
      <c r="L1110" s="25">
        <f t="shared" si="394"/>
        <v>0.75778610676000002</v>
      </c>
      <c r="M1110" s="25">
        <f t="shared" si="395"/>
        <v>-4.1834895999999996E-3</v>
      </c>
      <c r="N1110" s="25">
        <f t="shared" si="396"/>
        <v>1023.4395105510264</v>
      </c>
      <c r="O1110" s="121">
        <f t="shared" si="391"/>
        <v>1.023412571863217</v>
      </c>
      <c r="P1110" s="26">
        <f t="shared" si="397"/>
        <v>11.643757104162628</v>
      </c>
      <c r="Q1110" s="120">
        <f t="shared" si="392"/>
        <v>11.643372984193656</v>
      </c>
      <c r="R1110" s="4">
        <f t="shared" si="390"/>
        <v>23.539518262224497</v>
      </c>
      <c r="S1110" s="50">
        <f t="shared" si="398"/>
        <v>23.140149999999998</v>
      </c>
      <c r="T1110" s="17"/>
      <c r="U1110" s="18"/>
      <c r="V1110" s="18"/>
      <c r="W1110" s="18"/>
      <c r="X1110" s="9"/>
      <c r="Y1110" s="9"/>
      <c r="Z1110" s="9"/>
      <c r="AA1110" s="19"/>
      <c r="AB1110" s="20"/>
    </row>
    <row r="1111" spans="1:28" s="15" customFormat="1" x14ac:dyDescent="0.2">
      <c r="A1111" s="1">
        <v>221</v>
      </c>
      <c r="B1111" s="49" t="s">
        <v>29</v>
      </c>
      <c r="C1111" s="22" t="s">
        <v>34</v>
      </c>
      <c r="D1111" s="22" t="s">
        <v>28</v>
      </c>
      <c r="E1111" s="23">
        <v>43129</v>
      </c>
      <c r="F1111" s="22">
        <v>26</v>
      </c>
      <c r="G1111" s="22">
        <v>35.5</v>
      </c>
      <c r="H1111" s="22">
        <v>17.5167</v>
      </c>
      <c r="I1111" s="24">
        <v>5.2508999999999997</v>
      </c>
      <c r="J1111" s="24" t="s">
        <v>43</v>
      </c>
      <c r="K1111" s="25">
        <f t="shared" si="393"/>
        <v>996.81410014557753</v>
      </c>
      <c r="L1111" s="25">
        <f t="shared" si="394"/>
        <v>0.75778610676000002</v>
      </c>
      <c r="M1111" s="25">
        <f t="shared" si="395"/>
        <v>-4.1834895999999996E-3</v>
      </c>
      <c r="N1111" s="25">
        <f t="shared" si="396"/>
        <v>1023.4395105510264</v>
      </c>
      <c r="O1111" s="121">
        <f t="shared" si="391"/>
        <v>1.023412571863217</v>
      </c>
      <c r="P1111" s="26">
        <f t="shared" si="397"/>
        <v>11.832137514417111</v>
      </c>
      <c r="Q1111" s="120">
        <f t="shared" si="392"/>
        <v>11.831747179901006</v>
      </c>
      <c r="R1111" s="4">
        <f t="shared" si="390"/>
        <v>23.539518262224497</v>
      </c>
      <c r="S1111" s="50">
        <f t="shared" si="398"/>
        <v>23.599949999999996</v>
      </c>
      <c r="T1111" s="17"/>
      <c r="U1111" s="18"/>
      <c r="V1111" s="18"/>
      <c r="W1111" s="18"/>
      <c r="X1111" s="9"/>
      <c r="Y1111" s="9"/>
      <c r="Z1111" s="9"/>
      <c r="AA1111" s="19"/>
      <c r="AB1111" s="20"/>
    </row>
    <row r="1112" spans="1:28" s="15" customFormat="1" x14ac:dyDescent="0.2">
      <c r="A1112" s="1">
        <v>227</v>
      </c>
      <c r="B1112" s="49" t="s">
        <v>29</v>
      </c>
      <c r="C1112" s="22" t="s">
        <v>34</v>
      </c>
      <c r="D1112" s="22" t="s">
        <v>28</v>
      </c>
      <c r="E1112" s="23">
        <v>43129</v>
      </c>
      <c r="F1112" s="22">
        <v>26</v>
      </c>
      <c r="G1112" s="22">
        <v>35.5</v>
      </c>
      <c r="H1112" s="22">
        <v>17.5167</v>
      </c>
      <c r="I1112" s="24">
        <v>5.7553999999999998</v>
      </c>
      <c r="J1112" s="74">
        <f t="shared" ref="J1112:J1120" si="399">I1112-I992</f>
        <v>-5.1000000000005485E-3</v>
      </c>
      <c r="K1112" s="25">
        <f t="shared" si="393"/>
        <v>996.81410014557753</v>
      </c>
      <c r="L1112" s="25">
        <f t="shared" si="394"/>
        <v>0.75778610676000002</v>
      </c>
      <c r="M1112" s="25">
        <f t="shared" si="395"/>
        <v>-4.1834895999999996E-3</v>
      </c>
      <c r="N1112" s="25">
        <f t="shared" si="396"/>
        <v>1023.4395105510264</v>
      </c>
      <c r="O1112" s="121">
        <f t="shared" si="391"/>
        <v>1.023412571863217</v>
      </c>
      <c r="P1112" s="26">
        <f t="shared" si="397"/>
        <v>12.968954703093992</v>
      </c>
      <c r="Q1112" s="120">
        <f t="shared" si="392"/>
        <v>12.968526865718687</v>
      </c>
      <c r="R1112" s="4">
        <f t="shared" si="390"/>
        <v>23.539518262224497</v>
      </c>
      <c r="S1112" s="50">
        <f t="shared" si="398"/>
        <v>26.374699999999997</v>
      </c>
      <c r="T1112" s="17"/>
      <c r="U1112" s="18"/>
      <c r="V1112" s="18"/>
      <c r="W1112" s="18"/>
      <c r="X1112" s="9"/>
      <c r="Y1112" s="9"/>
      <c r="Z1112" s="9"/>
      <c r="AA1112" s="19"/>
      <c r="AB1112" s="20"/>
    </row>
    <row r="1113" spans="1:28" s="15" customFormat="1" x14ac:dyDescent="0.2">
      <c r="A1113" s="1">
        <v>150</v>
      </c>
      <c r="B1113" s="49" t="s">
        <v>30</v>
      </c>
      <c r="C1113" s="22" t="s">
        <v>34</v>
      </c>
      <c r="D1113" s="22" t="s">
        <v>28</v>
      </c>
      <c r="E1113" s="23">
        <v>43129</v>
      </c>
      <c r="F1113" s="22">
        <v>26</v>
      </c>
      <c r="G1113" s="22">
        <v>35.5</v>
      </c>
      <c r="H1113" s="22">
        <v>17.5167</v>
      </c>
      <c r="I1113" s="24">
        <v>1.9591000000000001</v>
      </c>
      <c r="J1113" s="74">
        <f t="shared" si="399"/>
        <v>-1.3999999999998458E-3</v>
      </c>
      <c r="K1113" s="25">
        <f t="shared" si="393"/>
        <v>996.81410014557753</v>
      </c>
      <c r="L1113" s="25">
        <f t="shared" si="394"/>
        <v>0.75778610676000002</v>
      </c>
      <c r="M1113" s="25">
        <f t="shared" si="395"/>
        <v>-4.1834895999999996E-3</v>
      </c>
      <c r="N1113" s="25">
        <f t="shared" si="396"/>
        <v>1023.4395105510264</v>
      </c>
      <c r="O1113" s="121">
        <f t="shared" si="391"/>
        <v>1.023412571863217</v>
      </c>
      <c r="P1113" s="26">
        <f t="shared" si="397"/>
        <v>4.4145461929373182</v>
      </c>
      <c r="Q1113" s="120">
        <f t="shared" si="392"/>
        <v>4.414400559931452</v>
      </c>
      <c r="R1113" s="4">
        <f t="shared" si="390"/>
        <v>23.539518262224497</v>
      </c>
      <c r="S1113" s="50">
        <f t="shared" si="398"/>
        <v>5.49505</v>
      </c>
      <c r="T1113" s="17"/>
      <c r="U1113" s="18"/>
      <c r="V1113" s="18"/>
      <c r="W1113" s="18"/>
      <c r="X1113" s="9"/>
      <c r="Y1113" s="9"/>
      <c r="Z1113" s="9"/>
      <c r="AA1113" s="19"/>
      <c r="AB1113" s="20"/>
    </row>
    <row r="1114" spans="1:28" s="15" customFormat="1" x14ac:dyDescent="0.2">
      <c r="A1114" s="1">
        <v>158</v>
      </c>
      <c r="B1114" s="49" t="s">
        <v>30</v>
      </c>
      <c r="C1114" s="22" t="s">
        <v>34</v>
      </c>
      <c r="D1114" s="22" t="s">
        <v>28</v>
      </c>
      <c r="E1114" s="23">
        <v>43129</v>
      </c>
      <c r="F1114" s="22">
        <v>26</v>
      </c>
      <c r="G1114" s="22">
        <v>35.5</v>
      </c>
      <c r="H1114" s="22">
        <v>17.5167</v>
      </c>
      <c r="I1114" s="24">
        <v>5.9515000000000002</v>
      </c>
      <c r="J1114" s="74">
        <f t="shared" si="399"/>
        <v>-1.8899999999999473E-2</v>
      </c>
      <c r="K1114" s="25">
        <f t="shared" si="393"/>
        <v>996.81410014557753</v>
      </c>
      <c r="L1114" s="25">
        <f t="shared" si="394"/>
        <v>0.75778610676000002</v>
      </c>
      <c r="M1114" s="25">
        <f t="shared" si="395"/>
        <v>-4.1834895999999996E-3</v>
      </c>
      <c r="N1114" s="25">
        <f t="shared" si="396"/>
        <v>1023.4395105510264</v>
      </c>
      <c r="O1114" s="121">
        <f t="shared" si="391"/>
        <v>1.023412571863217</v>
      </c>
      <c r="P1114" s="26">
        <f t="shared" si="397"/>
        <v>13.410837459683757</v>
      </c>
      <c r="Q1114" s="120">
        <f t="shared" si="392"/>
        <v>13.410395044883895</v>
      </c>
      <c r="R1114" s="4">
        <f t="shared" si="390"/>
        <v>23.539518262224497</v>
      </c>
      <c r="S1114" s="50">
        <f t="shared" si="398"/>
        <v>27.453249999999997</v>
      </c>
      <c r="T1114" s="17"/>
      <c r="U1114" s="18"/>
      <c r="V1114" s="18"/>
      <c r="W1114" s="18"/>
      <c r="X1114" s="9"/>
      <c r="Y1114" s="9"/>
      <c r="Z1114" s="9"/>
      <c r="AA1114" s="19"/>
      <c r="AB1114" s="20"/>
    </row>
    <row r="1115" spans="1:28" s="15" customFormat="1" x14ac:dyDescent="0.2">
      <c r="A1115" s="1">
        <v>249</v>
      </c>
      <c r="B1115" s="49" t="s">
        <v>30</v>
      </c>
      <c r="C1115" s="22" t="s">
        <v>34</v>
      </c>
      <c r="D1115" s="22" t="s">
        <v>28</v>
      </c>
      <c r="E1115" s="23">
        <v>43129</v>
      </c>
      <c r="F1115" s="22">
        <v>26</v>
      </c>
      <c r="G1115" s="22">
        <v>35.5</v>
      </c>
      <c r="H1115" s="22">
        <v>17.5167</v>
      </c>
      <c r="I1115" s="24">
        <v>3.4821</v>
      </c>
      <c r="J1115" s="74">
        <f t="shared" si="399"/>
        <v>-9.5000000000000639E-3</v>
      </c>
      <c r="K1115" s="25">
        <f t="shared" si="393"/>
        <v>996.81410014557753</v>
      </c>
      <c r="L1115" s="25">
        <f t="shared" si="394"/>
        <v>0.75778610676000002</v>
      </c>
      <c r="M1115" s="25">
        <f t="shared" si="395"/>
        <v>-4.1834895999999996E-3</v>
      </c>
      <c r="N1115" s="25">
        <f t="shared" si="396"/>
        <v>1023.4395105510264</v>
      </c>
      <c r="O1115" s="121">
        <f t="shared" si="391"/>
        <v>1.023412571863217</v>
      </c>
      <c r="P1115" s="26">
        <f t="shared" si="397"/>
        <v>7.8464046237696055</v>
      </c>
      <c r="Q1115" s="120">
        <f t="shared" si="392"/>
        <v>7.8461457759876012</v>
      </c>
      <c r="R1115" s="4">
        <f t="shared" si="390"/>
        <v>23.539518262224497</v>
      </c>
      <c r="S1115" s="50">
        <f t="shared" si="398"/>
        <v>13.871549999999999</v>
      </c>
      <c r="T1115" s="17"/>
      <c r="U1115" s="18"/>
      <c r="V1115" s="18"/>
      <c r="W1115" s="18"/>
      <c r="X1115" s="9"/>
      <c r="Y1115" s="9"/>
      <c r="Z1115" s="9"/>
      <c r="AA1115" s="19"/>
      <c r="AB1115" s="20"/>
    </row>
    <row r="1116" spans="1:28" s="15" customFormat="1" x14ac:dyDescent="0.2">
      <c r="A1116" s="1">
        <v>164</v>
      </c>
      <c r="B1116" s="49" t="s">
        <v>31</v>
      </c>
      <c r="C1116" s="22" t="s">
        <v>34</v>
      </c>
      <c r="D1116" s="22" t="s">
        <v>28</v>
      </c>
      <c r="E1116" s="23">
        <v>43129</v>
      </c>
      <c r="F1116" s="22">
        <v>26</v>
      </c>
      <c r="G1116" s="22">
        <v>35.5</v>
      </c>
      <c r="H1116" s="22">
        <v>17.5167</v>
      </c>
      <c r="I1116" s="24">
        <v>2.1073</v>
      </c>
      <c r="J1116" s="74">
        <f t="shared" si="399"/>
        <v>-2.4000000000001798E-3</v>
      </c>
      <c r="K1116" s="25">
        <f t="shared" si="393"/>
        <v>996.81410014557753</v>
      </c>
      <c r="L1116" s="25">
        <f t="shared" si="394"/>
        <v>0.75778610676000002</v>
      </c>
      <c r="M1116" s="25">
        <f t="shared" si="395"/>
        <v>-4.1834895999999996E-3</v>
      </c>
      <c r="N1116" s="25">
        <f t="shared" si="396"/>
        <v>1023.4395105510264</v>
      </c>
      <c r="O1116" s="121">
        <f t="shared" si="391"/>
        <v>1.023412571863217</v>
      </c>
      <c r="P1116" s="26">
        <f t="shared" si="397"/>
        <v>4.7484932838429943</v>
      </c>
      <c r="Q1116" s="120">
        <f t="shared" si="392"/>
        <v>4.7483366341399362</v>
      </c>
      <c r="R1116" s="4">
        <f t="shared" si="390"/>
        <v>23.539518262224497</v>
      </c>
      <c r="S1116" s="50">
        <f t="shared" si="398"/>
        <v>6.3101499999999993</v>
      </c>
      <c r="T1116" s="17"/>
      <c r="U1116" s="18"/>
      <c r="V1116" s="18"/>
      <c r="W1116" s="18"/>
      <c r="X1116" s="9"/>
      <c r="Y1116" s="9"/>
      <c r="Z1116" s="9"/>
      <c r="AA1116" s="19"/>
      <c r="AB1116" s="20"/>
    </row>
    <row r="1117" spans="1:28" s="15" customFormat="1" x14ac:dyDescent="0.2">
      <c r="A1117" s="1">
        <v>170</v>
      </c>
      <c r="B1117" s="49" t="s">
        <v>31</v>
      </c>
      <c r="C1117" s="22" t="s">
        <v>34</v>
      </c>
      <c r="D1117" s="22" t="s">
        <v>28</v>
      </c>
      <c r="E1117" s="23">
        <v>43129</v>
      </c>
      <c r="F1117" s="22">
        <v>26</v>
      </c>
      <c r="G1117" s="22">
        <v>35.5</v>
      </c>
      <c r="H1117" s="22">
        <v>17.5167</v>
      </c>
      <c r="I1117" s="24">
        <v>4.6622000000000003</v>
      </c>
      <c r="J1117" s="74">
        <f t="shared" si="399"/>
        <v>-1.4499999999999957E-2</v>
      </c>
      <c r="K1117" s="25">
        <f t="shared" si="393"/>
        <v>996.81410014557753</v>
      </c>
      <c r="L1117" s="25">
        <f t="shared" si="394"/>
        <v>0.75778610676000002</v>
      </c>
      <c r="M1117" s="25">
        <f t="shared" si="395"/>
        <v>-4.1834895999999996E-3</v>
      </c>
      <c r="N1117" s="25">
        <f t="shared" si="396"/>
        <v>1023.4395105510264</v>
      </c>
      <c r="O1117" s="121">
        <f t="shared" si="391"/>
        <v>1.023412571863217</v>
      </c>
      <c r="P1117" s="26">
        <f t="shared" si="397"/>
        <v>10.505587902971959</v>
      </c>
      <c r="Q1117" s="120">
        <f t="shared" si="392"/>
        <v>10.505241330464202</v>
      </c>
      <c r="R1117" s="4">
        <f t="shared" si="390"/>
        <v>23.539518262224497</v>
      </c>
      <c r="S1117" s="50">
        <f t="shared" si="398"/>
        <v>20.362100000000002</v>
      </c>
      <c r="T1117" s="17"/>
      <c r="U1117" s="18"/>
      <c r="V1117" s="18"/>
      <c r="W1117" s="18"/>
      <c r="X1117" s="9"/>
      <c r="Y1117" s="9"/>
      <c r="Z1117" s="9"/>
      <c r="AA1117" s="19"/>
      <c r="AB1117" s="20"/>
    </row>
    <row r="1118" spans="1:28" s="15" customFormat="1" x14ac:dyDescent="0.2">
      <c r="A1118" s="1">
        <v>262</v>
      </c>
      <c r="B1118" s="49" t="s">
        <v>31</v>
      </c>
      <c r="C1118" s="22" t="s">
        <v>34</v>
      </c>
      <c r="D1118" s="22" t="s">
        <v>28</v>
      </c>
      <c r="E1118" s="23">
        <v>43129</v>
      </c>
      <c r="F1118" s="22">
        <v>26</v>
      </c>
      <c r="G1118" s="22">
        <v>35.5</v>
      </c>
      <c r="H1118" s="22">
        <v>17.5167</v>
      </c>
      <c r="I1118" s="24">
        <v>4.7145999999999999</v>
      </c>
      <c r="J1118" s="74">
        <f t="shared" si="399"/>
        <v>-1.9700000000000273E-2</v>
      </c>
      <c r="K1118" s="25">
        <f t="shared" si="393"/>
        <v>996.81410014557753</v>
      </c>
      <c r="L1118" s="25">
        <f t="shared" si="394"/>
        <v>0.75778610676000002</v>
      </c>
      <c r="M1118" s="25">
        <f t="shared" si="395"/>
        <v>-4.1834895999999996E-3</v>
      </c>
      <c r="N1118" s="25">
        <f t="shared" si="396"/>
        <v>1023.4395105510264</v>
      </c>
      <c r="O1118" s="121">
        <f t="shared" si="391"/>
        <v>1.023412571863217</v>
      </c>
      <c r="P1118" s="26">
        <f t="shared" si="397"/>
        <v>10.623663662509458</v>
      </c>
      <c r="Q1118" s="120">
        <f t="shared" si="392"/>
        <v>10.623313194759238</v>
      </c>
      <c r="R1118" s="4">
        <f t="shared" si="390"/>
        <v>23.539518262224497</v>
      </c>
      <c r="S1118" s="50">
        <f t="shared" si="398"/>
        <v>20.650299999999998</v>
      </c>
      <c r="T1118" s="17"/>
      <c r="U1118" s="18"/>
      <c r="V1118" s="18"/>
      <c r="W1118" s="18"/>
      <c r="X1118" s="9"/>
      <c r="Y1118" s="9"/>
      <c r="Z1118" s="9"/>
      <c r="AA1118" s="19"/>
      <c r="AB1118" s="20"/>
    </row>
    <row r="1119" spans="1:28" s="15" customFormat="1" x14ac:dyDescent="0.2">
      <c r="A1119" s="1">
        <v>268</v>
      </c>
      <c r="B1119" s="49" t="s">
        <v>31</v>
      </c>
      <c r="C1119" s="22" t="s">
        <v>34</v>
      </c>
      <c r="D1119" s="22" t="s">
        <v>28</v>
      </c>
      <c r="E1119" s="23">
        <v>43129</v>
      </c>
      <c r="F1119" s="22">
        <v>26</v>
      </c>
      <c r="G1119" s="22">
        <v>35.5</v>
      </c>
      <c r="H1119" s="22">
        <v>17.5167</v>
      </c>
      <c r="I1119" s="24">
        <v>10.202500000000001</v>
      </c>
      <c r="J1119" s="74">
        <f t="shared" si="399"/>
        <v>-2.3099999999999454E-2</v>
      </c>
      <c r="K1119" s="25">
        <f t="shared" si="393"/>
        <v>996.81410014557753</v>
      </c>
      <c r="L1119" s="25">
        <f t="shared" si="394"/>
        <v>0.75778610676000002</v>
      </c>
      <c r="M1119" s="25">
        <f t="shared" si="395"/>
        <v>-4.1834895999999996E-3</v>
      </c>
      <c r="N1119" s="25">
        <f t="shared" si="396"/>
        <v>1023.4395105510264</v>
      </c>
      <c r="O1119" s="121">
        <f t="shared" si="391"/>
        <v>1.023412571863217</v>
      </c>
      <c r="P1119" s="26">
        <f t="shared" si="397"/>
        <v>22.989846119872894</v>
      </c>
      <c r="Q1119" s="120">
        <f t="shared" si="392"/>
        <v>22.989087699811467</v>
      </c>
      <c r="R1119" s="4">
        <f t="shared" si="390"/>
        <v>23.539518262224497</v>
      </c>
      <c r="S1119" s="50">
        <f t="shared" si="398"/>
        <v>50.833750000000002</v>
      </c>
      <c r="T1119" s="17"/>
      <c r="U1119" s="18"/>
      <c r="V1119" s="18"/>
      <c r="W1119" s="18"/>
      <c r="X1119" s="9"/>
      <c r="Y1119" s="9"/>
      <c r="Z1119" s="9"/>
      <c r="AA1119" s="19"/>
      <c r="AB1119" s="20"/>
    </row>
    <row r="1120" spans="1:28" s="15" customFormat="1" x14ac:dyDescent="0.2">
      <c r="A1120" s="1">
        <v>274</v>
      </c>
      <c r="B1120" s="49" t="s">
        <v>31</v>
      </c>
      <c r="C1120" s="22" t="s">
        <v>34</v>
      </c>
      <c r="D1120" s="22" t="s">
        <v>28</v>
      </c>
      <c r="E1120" s="23">
        <v>43129</v>
      </c>
      <c r="F1120" s="22">
        <v>26</v>
      </c>
      <c r="G1120" s="22">
        <v>35.5</v>
      </c>
      <c r="H1120" s="22">
        <v>17.5167</v>
      </c>
      <c r="I1120" s="24">
        <v>2.2564000000000002</v>
      </c>
      <c r="J1120" s="74">
        <f t="shared" si="399"/>
        <v>-1.1499999999999844E-2</v>
      </c>
      <c r="K1120" s="25">
        <f t="shared" si="393"/>
        <v>996.81410014557753</v>
      </c>
      <c r="L1120" s="25">
        <f t="shared" si="394"/>
        <v>0.75778610676000002</v>
      </c>
      <c r="M1120" s="25">
        <f t="shared" si="395"/>
        <v>-4.1834895999999996E-3</v>
      </c>
      <c r="N1120" s="25">
        <f t="shared" si="396"/>
        <v>1023.4395105510264</v>
      </c>
      <c r="O1120" s="121">
        <f t="shared" si="391"/>
        <v>1.023412571863217</v>
      </c>
      <c r="P1120" s="26">
        <f t="shared" si="397"/>
        <v>5.0844683935193533</v>
      </c>
      <c r="Q1120" s="120">
        <f t="shared" si="392"/>
        <v>5.0843006602160834</v>
      </c>
      <c r="R1120" s="4">
        <f t="shared" ref="R1120:R1142" si="400">H1120*(1/     (1-   (0.001*N1120/4)))</f>
        <v>23.539518262224497</v>
      </c>
      <c r="S1120" s="50">
        <f t="shared" si="398"/>
        <v>7.1302000000000012</v>
      </c>
      <c r="T1120" s="17"/>
      <c r="U1120" s="18"/>
      <c r="V1120" s="18"/>
      <c r="W1120" s="18"/>
      <c r="X1120" s="9"/>
      <c r="Y1120" s="9"/>
      <c r="Z1120" s="9"/>
      <c r="AA1120" s="19"/>
      <c r="AB1120" s="20"/>
    </row>
    <row r="1121" spans="1:28" s="15" customFormat="1" x14ac:dyDescent="0.2">
      <c r="A1121" s="1">
        <v>106</v>
      </c>
      <c r="B1121" s="49" t="s">
        <v>32</v>
      </c>
      <c r="C1121" s="22" t="s">
        <v>34</v>
      </c>
      <c r="D1121" s="22" t="s">
        <v>28</v>
      </c>
      <c r="E1121" s="23">
        <v>43129</v>
      </c>
      <c r="F1121" s="22">
        <v>26</v>
      </c>
      <c r="G1121" s="22">
        <v>35.5</v>
      </c>
      <c r="H1121" s="22">
        <v>17.5167</v>
      </c>
      <c r="I1121" s="24">
        <v>3.1916000000000002</v>
      </c>
      <c r="J1121" s="24" t="s">
        <v>44</v>
      </c>
      <c r="K1121" s="25">
        <f t="shared" si="393"/>
        <v>996.81410014557753</v>
      </c>
      <c r="L1121" s="25">
        <f t="shared" si="394"/>
        <v>0.75778610676000002</v>
      </c>
      <c r="M1121" s="25">
        <f t="shared" si="395"/>
        <v>-4.1834895999999996E-3</v>
      </c>
      <c r="N1121" s="25">
        <f t="shared" si="396"/>
        <v>1023.4395105510264</v>
      </c>
      <c r="O1121" s="121">
        <f t="shared" si="391"/>
        <v>1.023412571863217</v>
      </c>
      <c r="P1121" s="26">
        <f t="shared" si="397"/>
        <v>7.1918052316771703</v>
      </c>
      <c r="Q1121" s="120">
        <f t="shared" si="392"/>
        <v>7.1915679787030902</v>
      </c>
      <c r="R1121" s="4">
        <f t="shared" si="400"/>
        <v>23.539518262224497</v>
      </c>
      <c r="S1121" s="50">
        <f t="shared" si="398"/>
        <v>12.273800000000001</v>
      </c>
      <c r="T1121" s="17"/>
      <c r="U1121" s="18"/>
      <c r="V1121" s="18"/>
      <c r="W1121" s="18"/>
      <c r="X1121" s="9"/>
      <c r="Y1121" s="9"/>
      <c r="Z1121" s="9"/>
      <c r="AA1121" s="19"/>
      <c r="AB1121" s="20"/>
    </row>
    <row r="1122" spans="1:28" s="15" customFormat="1" x14ac:dyDescent="0.2">
      <c r="A1122" s="1">
        <v>206</v>
      </c>
      <c r="B1122" s="49" t="s">
        <v>32</v>
      </c>
      <c r="C1122" s="22" t="s">
        <v>34</v>
      </c>
      <c r="D1122" s="22" t="s">
        <v>28</v>
      </c>
      <c r="E1122" s="23">
        <v>43129</v>
      </c>
      <c r="F1122" s="22" t="s">
        <v>38</v>
      </c>
      <c r="G1122" s="22" t="s">
        <v>38</v>
      </c>
      <c r="H1122" s="22" t="s">
        <v>38</v>
      </c>
      <c r="I1122" s="24" t="s">
        <v>38</v>
      </c>
      <c r="J1122" s="22" t="s">
        <v>41</v>
      </c>
      <c r="K1122" s="81" t="s">
        <v>38</v>
      </c>
      <c r="L1122" s="81" t="s">
        <v>38</v>
      </c>
      <c r="M1122" s="81" t="s">
        <v>38</v>
      </c>
      <c r="N1122" s="81" t="s">
        <v>38</v>
      </c>
      <c r="O1122" s="121" t="e">
        <f t="shared" si="391"/>
        <v>#VALUE!</v>
      </c>
      <c r="P1122" s="30" t="s">
        <v>38</v>
      </c>
      <c r="Q1122" s="120" t="e">
        <f t="shared" si="392"/>
        <v>#VALUE!</v>
      </c>
      <c r="R1122" s="4" t="e">
        <f t="shared" si="400"/>
        <v>#VALUE!</v>
      </c>
      <c r="S1122" s="50" t="s">
        <v>38</v>
      </c>
      <c r="T1122" s="82" t="s">
        <v>38</v>
      </c>
      <c r="U1122" s="82" t="s">
        <v>38</v>
      </c>
      <c r="V1122" s="82" t="s">
        <v>38</v>
      </c>
      <c r="W1122" s="82" t="s">
        <v>38</v>
      </c>
      <c r="X1122" s="82" t="s">
        <v>38</v>
      </c>
      <c r="Y1122" s="82" t="s">
        <v>38</v>
      </c>
      <c r="Z1122" s="82" t="s">
        <v>38</v>
      </c>
      <c r="AA1122" s="82" t="s">
        <v>38</v>
      </c>
      <c r="AB1122" s="82" t="s">
        <v>38</v>
      </c>
    </row>
    <row r="1123" spans="1:28" s="15" customFormat="1" x14ac:dyDescent="0.2">
      <c r="A1123" s="1">
        <v>144</v>
      </c>
      <c r="B1123" s="49" t="s">
        <v>33</v>
      </c>
      <c r="C1123" s="22" t="s">
        <v>34</v>
      </c>
      <c r="D1123" s="22" t="s">
        <v>28</v>
      </c>
      <c r="E1123" s="23">
        <v>43129</v>
      </c>
      <c r="F1123" s="22">
        <v>23.6</v>
      </c>
      <c r="G1123" s="22">
        <v>35.6</v>
      </c>
      <c r="H1123" s="22">
        <v>17.508299999999998</v>
      </c>
      <c r="I1123" s="24">
        <v>4.8845999999999998</v>
      </c>
      <c r="J1123" s="74">
        <f t="shared" ref="J1123:J1141" si="401">I1123-I1003</f>
        <v>-2.0500000000000185E-2</v>
      </c>
      <c r="K1123" s="25">
        <f t="shared" ref="K1123:K1142" si="402">1000*(1-(F1123+288.9414)/(508929.2*(F1123+68.12963))*(F1123-3.9863)^2)</f>
        <v>997.42451159707753</v>
      </c>
      <c r="L1123" s="25">
        <f t="shared" ref="L1123:L1142" si="403">0.824493 - 0.0040899*F1123 + 0.000076438*F1123^2 -0.00000082467*F1123^3 + 0.0000000053675*F1123^4</f>
        <v>0.76136961722476815</v>
      </c>
      <c r="M1123" s="25">
        <f t="shared" ref="M1123:M1142" si="404">-0.005724 + 0.00010227*F1123 - 0.0000016546*F1123^2</f>
        <v>-4.2319740159999994E-3</v>
      </c>
      <c r="N1123" s="25">
        <f t="shared" ref="N1123:N1142" si="405">K1123 + (L1123*G1123) + M1123*G1123^(3/2) + 0.00048314*G1123^2</f>
        <v>1024.2426686012425</v>
      </c>
      <c r="O1123" s="121">
        <f t="shared" si="391"/>
        <v>1.0242155286598393</v>
      </c>
      <c r="P1123" s="26">
        <f t="shared" ref="P1123:P1142" si="406">I1123*(1/     (1-   (0.001*N1123/1.84)))</f>
        <v>11.017570610844636</v>
      </c>
      <c r="Q1123" s="120">
        <f t="shared" si="392"/>
        <v>11.017204072584486</v>
      </c>
      <c r="R1123" s="4">
        <f t="shared" si="400"/>
        <v>23.534580343982828</v>
      </c>
      <c r="S1123" s="50">
        <f t="shared" ref="S1123:S1142" si="407">-5.28+5.5*I1123</f>
        <v>21.585299999999997</v>
      </c>
      <c r="T1123" s="17"/>
      <c r="U1123" s="18"/>
      <c r="V1123" s="18"/>
      <c r="W1123" s="18"/>
      <c r="X1123" s="9"/>
      <c r="Y1123" s="9"/>
      <c r="Z1123" s="9"/>
      <c r="AA1123" s="19"/>
      <c r="AB1123" s="20"/>
    </row>
    <row r="1124" spans="1:28" s="15" customFormat="1" x14ac:dyDescent="0.2">
      <c r="A1124" s="1">
        <v>178</v>
      </c>
      <c r="B1124" s="49" t="s">
        <v>26</v>
      </c>
      <c r="C1124" s="22" t="s">
        <v>36</v>
      </c>
      <c r="D1124" s="22" t="s">
        <v>28</v>
      </c>
      <c r="E1124" s="23">
        <v>43129</v>
      </c>
      <c r="F1124" s="22">
        <v>25.2</v>
      </c>
      <c r="G1124" s="22">
        <v>35.4</v>
      </c>
      <c r="H1124" s="22">
        <v>17.5105</v>
      </c>
      <c r="I1124" s="24">
        <v>6.3114999999999997</v>
      </c>
      <c r="J1124" s="74">
        <f t="shared" si="401"/>
        <v>-1.7500000000000071E-2</v>
      </c>
      <c r="K1124" s="25">
        <f t="shared" si="402"/>
        <v>997.02366982706667</v>
      </c>
      <c r="L1124" s="25">
        <f t="shared" si="403"/>
        <v>0.75893608977772808</v>
      </c>
      <c r="M1124" s="25">
        <f t="shared" si="404"/>
        <v>-4.197533184E-3</v>
      </c>
      <c r="N1124" s="25">
        <f t="shared" si="405"/>
        <v>1023.6113639305519</v>
      </c>
      <c r="O1124" s="121">
        <f t="shared" si="391"/>
        <v>1.0235843582935016</v>
      </c>
      <c r="P1124" s="26">
        <f t="shared" si="406"/>
        <v>14.225038770642685</v>
      </c>
      <c r="Q1124" s="120">
        <f t="shared" si="392"/>
        <v>14.224568230620612</v>
      </c>
      <c r="R1124" s="4">
        <f t="shared" si="400"/>
        <v>23.532545162682755</v>
      </c>
      <c r="S1124" s="50">
        <f t="shared" si="407"/>
        <v>29.433249999999994</v>
      </c>
      <c r="T1124" s="17"/>
      <c r="U1124" s="18"/>
      <c r="V1124" s="18"/>
      <c r="W1124" s="18"/>
      <c r="X1124" s="9"/>
      <c r="Y1124" s="9"/>
      <c r="Z1124" s="9"/>
      <c r="AA1124" s="19"/>
      <c r="AB1124" s="20"/>
    </row>
    <row r="1125" spans="1:28" s="15" customFormat="1" x14ac:dyDescent="0.2">
      <c r="A1125" s="1">
        <v>184</v>
      </c>
      <c r="B1125" s="49" t="s">
        <v>26</v>
      </c>
      <c r="C1125" s="22" t="s">
        <v>36</v>
      </c>
      <c r="D1125" s="22" t="s">
        <v>28</v>
      </c>
      <c r="E1125" s="23">
        <v>43129</v>
      </c>
      <c r="F1125" s="22">
        <v>25.2</v>
      </c>
      <c r="G1125" s="22">
        <v>35.4</v>
      </c>
      <c r="H1125" s="22">
        <v>17.5105</v>
      </c>
      <c r="I1125" s="24">
        <v>3.1284999999999998</v>
      </c>
      <c r="J1125" s="74">
        <f t="shared" si="401"/>
        <v>-1.1800000000000033E-2</v>
      </c>
      <c r="K1125" s="25">
        <f t="shared" si="402"/>
        <v>997.02366982706667</v>
      </c>
      <c r="L1125" s="25">
        <f t="shared" si="403"/>
        <v>0.75893608977772808</v>
      </c>
      <c r="M1125" s="25">
        <f t="shared" si="404"/>
        <v>-4.197533184E-3</v>
      </c>
      <c r="N1125" s="25">
        <f t="shared" si="405"/>
        <v>1023.6113639305519</v>
      </c>
      <c r="O1125" s="121">
        <f t="shared" si="391"/>
        <v>1.0235843582935016</v>
      </c>
      <c r="P1125" s="26">
        <f t="shared" si="406"/>
        <v>7.0511025578635254</v>
      </c>
      <c r="Q1125" s="120">
        <f t="shared" si="392"/>
        <v>7.0508693194163961</v>
      </c>
      <c r="R1125" s="4">
        <f t="shared" si="400"/>
        <v>23.532545162682755</v>
      </c>
      <c r="S1125" s="50">
        <f t="shared" si="407"/>
        <v>11.926749999999998</v>
      </c>
      <c r="T1125" s="17"/>
      <c r="U1125" s="18"/>
      <c r="V1125" s="18"/>
      <c r="W1125" s="18"/>
      <c r="X1125" s="9"/>
      <c r="Y1125" s="9"/>
      <c r="Z1125" s="9"/>
      <c r="AA1125" s="19"/>
      <c r="AB1125" s="20"/>
    </row>
    <row r="1126" spans="1:28" s="15" customFormat="1" x14ac:dyDescent="0.2">
      <c r="A1126" s="1">
        <v>276</v>
      </c>
      <c r="B1126" s="49" t="s">
        <v>26</v>
      </c>
      <c r="C1126" s="22" t="s">
        <v>36</v>
      </c>
      <c r="D1126" s="22" t="s">
        <v>28</v>
      </c>
      <c r="E1126" s="23">
        <v>43129</v>
      </c>
      <c r="F1126" s="22">
        <v>25.2</v>
      </c>
      <c r="G1126" s="22">
        <v>35.4</v>
      </c>
      <c r="H1126" s="22">
        <v>17.5105</v>
      </c>
      <c r="I1126" s="24">
        <v>4.9942000000000002</v>
      </c>
      <c r="J1126" s="74">
        <f t="shared" si="401"/>
        <v>-1.3700000000000045E-2</v>
      </c>
      <c r="K1126" s="25">
        <f t="shared" si="402"/>
        <v>997.02366982706667</v>
      </c>
      <c r="L1126" s="25">
        <f t="shared" si="403"/>
        <v>0.75893608977772808</v>
      </c>
      <c r="M1126" s="25">
        <f t="shared" si="404"/>
        <v>-4.197533184E-3</v>
      </c>
      <c r="N1126" s="25">
        <f t="shared" si="405"/>
        <v>1023.6113639305519</v>
      </c>
      <c r="O1126" s="121">
        <f t="shared" si="391"/>
        <v>1.0235843582935016</v>
      </c>
      <c r="P1126" s="26">
        <f t="shared" si="406"/>
        <v>11.256070447333233</v>
      </c>
      <c r="Q1126" s="120">
        <f t="shared" si="392"/>
        <v>11.255698115719792</v>
      </c>
      <c r="R1126" s="4">
        <f t="shared" si="400"/>
        <v>23.532545162682755</v>
      </c>
      <c r="S1126" s="50">
        <f t="shared" si="407"/>
        <v>22.188099999999999</v>
      </c>
      <c r="T1126" s="17"/>
      <c r="U1126" s="18"/>
      <c r="V1126" s="18"/>
      <c r="W1126" s="18"/>
      <c r="X1126" s="9"/>
      <c r="Y1126" s="9"/>
      <c r="Z1126" s="9"/>
      <c r="AA1126" s="19"/>
      <c r="AB1126" s="20"/>
    </row>
    <row r="1127" spans="1:28" s="15" customFormat="1" x14ac:dyDescent="0.2">
      <c r="A1127" s="1">
        <v>283</v>
      </c>
      <c r="B1127" s="49" t="s">
        <v>26</v>
      </c>
      <c r="C1127" s="22" t="s">
        <v>36</v>
      </c>
      <c r="D1127" s="22" t="s">
        <v>28</v>
      </c>
      <c r="E1127" s="23">
        <v>43129</v>
      </c>
      <c r="F1127" s="22">
        <v>25.2</v>
      </c>
      <c r="G1127" s="22">
        <v>35.4</v>
      </c>
      <c r="H1127" s="22">
        <v>17.5105</v>
      </c>
      <c r="I1127" s="24">
        <v>5.6809000000000003</v>
      </c>
      <c r="J1127" s="74">
        <f t="shared" si="401"/>
        <v>-1.3799999999999812E-2</v>
      </c>
      <c r="K1127" s="25">
        <f t="shared" si="402"/>
        <v>997.02366982706667</v>
      </c>
      <c r="L1127" s="25">
        <f t="shared" si="403"/>
        <v>0.75893608977772808</v>
      </c>
      <c r="M1127" s="25">
        <f t="shared" si="404"/>
        <v>-4.197533184E-3</v>
      </c>
      <c r="N1127" s="25">
        <f t="shared" si="405"/>
        <v>1023.6113639305519</v>
      </c>
      <c r="O1127" s="121">
        <f t="shared" si="391"/>
        <v>1.0235843582935016</v>
      </c>
      <c r="P1127" s="26">
        <f t="shared" si="406"/>
        <v>12.803774499270228</v>
      </c>
      <c r="Q1127" s="120">
        <f t="shared" si="392"/>
        <v>12.803350972246319</v>
      </c>
      <c r="R1127" s="4">
        <f t="shared" si="400"/>
        <v>23.532545162682755</v>
      </c>
      <c r="S1127" s="50">
        <f t="shared" si="407"/>
        <v>25.964950000000002</v>
      </c>
      <c r="T1127" s="17"/>
      <c r="U1127" s="18"/>
      <c r="V1127" s="18"/>
      <c r="W1127" s="18"/>
      <c r="X1127" s="9"/>
      <c r="Y1127" s="9"/>
      <c r="Z1127" s="9"/>
      <c r="AA1127" s="19"/>
      <c r="AB1127" s="20"/>
    </row>
    <row r="1128" spans="1:28" s="15" customFormat="1" x14ac:dyDescent="0.2">
      <c r="A1128" s="1">
        <v>289</v>
      </c>
      <c r="B1128" s="49" t="s">
        <v>26</v>
      </c>
      <c r="C1128" s="22" t="s">
        <v>36</v>
      </c>
      <c r="D1128" s="22" t="s">
        <v>28</v>
      </c>
      <c r="E1128" s="23">
        <v>43129</v>
      </c>
      <c r="F1128" s="22">
        <v>25.2</v>
      </c>
      <c r="G1128" s="22">
        <v>35.4</v>
      </c>
      <c r="H1128" s="22">
        <v>17.5105</v>
      </c>
      <c r="I1128" s="24">
        <v>5.4480000000000004</v>
      </c>
      <c r="J1128" s="74">
        <f t="shared" si="401"/>
        <v>-1.8099999999999561E-2</v>
      </c>
      <c r="K1128" s="25">
        <f t="shared" si="402"/>
        <v>997.02366982706667</v>
      </c>
      <c r="L1128" s="25">
        <f t="shared" si="403"/>
        <v>0.75893608977772808</v>
      </c>
      <c r="M1128" s="25">
        <f t="shared" si="404"/>
        <v>-4.197533184E-3</v>
      </c>
      <c r="N1128" s="25">
        <f t="shared" si="405"/>
        <v>1023.6113639305519</v>
      </c>
      <c r="O1128" s="121">
        <f t="shared" si="391"/>
        <v>1.0235843582935016</v>
      </c>
      <c r="P1128" s="26">
        <f t="shared" si="406"/>
        <v>12.278857834502315</v>
      </c>
      <c r="Q1128" s="120">
        <f t="shared" si="392"/>
        <v>12.278451670826444</v>
      </c>
      <c r="R1128" s="4">
        <f t="shared" si="400"/>
        <v>23.532545162682755</v>
      </c>
      <c r="S1128" s="50">
        <f t="shared" si="407"/>
        <v>24.684000000000001</v>
      </c>
      <c r="T1128" s="17"/>
      <c r="U1128" s="18"/>
      <c r="V1128" s="18"/>
      <c r="W1128" s="18"/>
      <c r="X1128" s="9"/>
      <c r="Y1128" s="9"/>
      <c r="Z1128" s="9"/>
      <c r="AA1128" s="19"/>
      <c r="AB1128" s="20"/>
    </row>
    <row r="1129" spans="1:28" s="15" customFormat="1" x14ac:dyDescent="0.2">
      <c r="A1129" s="1">
        <v>118</v>
      </c>
      <c r="B1129" s="49" t="s">
        <v>29</v>
      </c>
      <c r="C1129" s="22" t="s">
        <v>36</v>
      </c>
      <c r="D1129" s="22" t="s">
        <v>28</v>
      </c>
      <c r="E1129" s="23">
        <v>43129</v>
      </c>
      <c r="F1129" s="22">
        <v>25.2</v>
      </c>
      <c r="G1129" s="22">
        <v>35.4</v>
      </c>
      <c r="H1129" s="22">
        <v>17.5105</v>
      </c>
      <c r="I1129" s="24">
        <v>5.7411000000000003</v>
      </c>
      <c r="J1129" s="74">
        <f t="shared" si="401"/>
        <v>-1.1499999999999844E-2</v>
      </c>
      <c r="K1129" s="25">
        <f t="shared" si="402"/>
        <v>997.02366982706667</v>
      </c>
      <c r="L1129" s="25">
        <f t="shared" si="403"/>
        <v>0.75893608977772808</v>
      </c>
      <c r="M1129" s="25">
        <f t="shared" si="404"/>
        <v>-4.197533184E-3</v>
      </c>
      <c r="N1129" s="25">
        <f t="shared" si="405"/>
        <v>1023.6113639305519</v>
      </c>
      <c r="O1129" s="121">
        <f t="shared" si="391"/>
        <v>1.0235843582935016</v>
      </c>
      <c r="P1129" s="26">
        <f t="shared" si="406"/>
        <v>12.939454976810065</v>
      </c>
      <c r="Q1129" s="120">
        <f t="shared" si="392"/>
        <v>12.939026961707359</v>
      </c>
      <c r="R1129" s="4">
        <f t="shared" si="400"/>
        <v>23.532545162682755</v>
      </c>
      <c r="S1129" s="50">
        <f t="shared" si="407"/>
        <v>26.296050000000001</v>
      </c>
      <c r="T1129" s="17"/>
      <c r="U1129" s="18"/>
      <c r="V1129" s="18"/>
      <c r="W1129" s="18"/>
      <c r="X1129" s="9"/>
      <c r="Y1129" s="9"/>
      <c r="Z1129" s="9"/>
      <c r="AA1129" s="19"/>
      <c r="AB1129" s="20"/>
    </row>
    <row r="1130" spans="1:28" s="15" customFormat="1" x14ac:dyDescent="0.2">
      <c r="A1130" s="1">
        <v>124</v>
      </c>
      <c r="B1130" s="49" t="s">
        <v>29</v>
      </c>
      <c r="C1130" s="22" t="s">
        <v>36</v>
      </c>
      <c r="D1130" s="22" t="s">
        <v>28</v>
      </c>
      <c r="E1130" s="23">
        <v>43129</v>
      </c>
      <c r="F1130" s="22">
        <v>25.2</v>
      </c>
      <c r="G1130" s="22">
        <v>35.4</v>
      </c>
      <c r="H1130" s="22">
        <v>17.5105</v>
      </c>
      <c r="I1130" s="24">
        <v>4.4301000000000004</v>
      </c>
      <c r="J1130" s="74">
        <f t="shared" si="401"/>
        <v>-9.6999999999995978E-3</v>
      </c>
      <c r="K1130" s="25">
        <f t="shared" si="402"/>
        <v>997.02366982706667</v>
      </c>
      <c r="L1130" s="25">
        <f t="shared" si="403"/>
        <v>0.75893608977772808</v>
      </c>
      <c r="M1130" s="25">
        <f t="shared" si="404"/>
        <v>-4.197533184E-3</v>
      </c>
      <c r="N1130" s="25">
        <f t="shared" si="405"/>
        <v>1023.6113639305519</v>
      </c>
      <c r="O1130" s="121">
        <f t="shared" si="391"/>
        <v>1.0235843582935016</v>
      </c>
      <c r="P1130" s="26">
        <f t="shared" si="406"/>
        <v>9.9846857732431538</v>
      </c>
      <c r="Q1130" s="120">
        <f t="shared" si="392"/>
        <v>9.9843554968664154</v>
      </c>
      <c r="R1130" s="4">
        <f t="shared" si="400"/>
        <v>23.532545162682755</v>
      </c>
      <c r="S1130" s="50">
        <f t="shared" si="407"/>
        <v>19.085550000000001</v>
      </c>
      <c r="T1130" s="17"/>
      <c r="U1130" s="18"/>
      <c r="V1130" s="18"/>
      <c r="W1130" s="18"/>
      <c r="X1130" s="9"/>
      <c r="Y1130" s="9"/>
      <c r="Z1130" s="9"/>
      <c r="AA1130" s="19"/>
      <c r="AB1130" s="20"/>
    </row>
    <row r="1131" spans="1:28" s="15" customFormat="1" x14ac:dyDescent="0.2">
      <c r="A1131" s="1">
        <v>216</v>
      </c>
      <c r="B1131" s="49" t="s">
        <v>29</v>
      </c>
      <c r="C1131" s="22" t="s">
        <v>36</v>
      </c>
      <c r="D1131" s="22" t="s">
        <v>28</v>
      </c>
      <c r="E1131" s="23">
        <v>43129</v>
      </c>
      <c r="F1131" s="22">
        <v>25.2</v>
      </c>
      <c r="G1131" s="22">
        <v>35.4</v>
      </c>
      <c r="H1131" s="22">
        <v>17.5105</v>
      </c>
      <c r="I1131" s="24">
        <v>4.8589000000000002</v>
      </c>
      <c r="J1131" s="74">
        <f t="shared" si="401"/>
        <v>-1.3199999999999434E-2</v>
      </c>
      <c r="K1131" s="25">
        <f t="shared" si="402"/>
        <v>997.02366982706667</v>
      </c>
      <c r="L1131" s="25">
        <f t="shared" si="403"/>
        <v>0.75893608977772808</v>
      </c>
      <c r="M1131" s="25">
        <f t="shared" si="404"/>
        <v>-4.197533184E-3</v>
      </c>
      <c r="N1131" s="25">
        <f t="shared" si="405"/>
        <v>1023.6113639305519</v>
      </c>
      <c r="O1131" s="121">
        <f t="shared" si="391"/>
        <v>1.0235843582935016</v>
      </c>
      <c r="P1131" s="26">
        <f t="shared" si="406"/>
        <v>10.951127447148181</v>
      </c>
      <c r="Q1131" s="120">
        <f t="shared" si="392"/>
        <v>10.950765202529112</v>
      </c>
      <c r="R1131" s="4">
        <f t="shared" si="400"/>
        <v>23.532545162682755</v>
      </c>
      <c r="S1131" s="50">
        <f t="shared" si="407"/>
        <v>21.443950000000001</v>
      </c>
      <c r="T1131" s="17"/>
      <c r="U1131" s="18"/>
      <c r="V1131" s="18"/>
      <c r="W1131" s="18"/>
      <c r="X1131" s="9"/>
      <c r="Y1131" s="9"/>
      <c r="Z1131" s="9"/>
      <c r="AA1131" s="19"/>
      <c r="AB1131" s="20"/>
    </row>
    <row r="1132" spans="1:28" s="15" customFormat="1" x14ac:dyDescent="0.2">
      <c r="A1132" s="1">
        <v>222</v>
      </c>
      <c r="B1132" s="49" t="s">
        <v>29</v>
      </c>
      <c r="C1132" s="22" t="s">
        <v>36</v>
      </c>
      <c r="D1132" s="22" t="s">
        <v>28</v>
      </c>
      <c r="E1132" s="23">
        <v>43129</v>
      </c>
      <c r="F1132" s="22">
        <v>25.2</v>
      </c>
      <c r="G1132" s="22">
        <v>35.4</v>
      </c>
      <c r="H1132" s="22">
        <v>17.5105</v>
      </c>
      <c r="I1132" s="24">
        <v>2.3616000000000001</v>
      </c>
      <c r="J1132" s="74">
        <f t="shared" si="401"/>
        <v>-4.7999999999999154E-3</v>
      </c>
      <c r="K1132" s="25">
        <f t="shared" si="402"/>
        <v>997.02366982706667</v>
      </c>
      <c r="L1132" s="25">
        <f t="shared" si="403"/>
        <v>0.75893608977772808</v>
      </c>
      <c r="M1132" s="25">
        <f t="shared" si="404"/>
        <v>-4.197533184E-3</v>
      </c>
      <c r="N1132" s="25">
        <f t="shared" si="405"/>
        <v>1023.6113639305519</v>
      </c>
      <c r="O1132" s="121">
        <f t="shared" si="391"/>
        <v>1.0235843582935016</v>
      </c>
      <c r="P1132" s="26">
        <f t="shared" si="406"/>
        <v>5.3226414577754522</v>
      </c>
      <c r="Q1132" s="120">
        <f t="shared" si="392"/>
        <v>5.3224653938736655</v>
      </c>
      <c r="R1132" s="4">
        <f t="shared" si="400"/>
        <v>23.532545162682755</v>
      </c>
      <c r="S1132" s="50">
        <f t="shared" si="407"/>
        <v>7.708800000000001</v>
      </c>
      <c r="T1132" s="17"/>
      <c r="U1132" s="18"/>
      <c r="V1132" s="18"/>
      <c r="W1132" s="18"/>
      <c r="X1132" s="9"/>
      <c r="Y1132" s="9"/>
      <c r="Z1132" s="9"/>
      <c r="AA1132" s="19"/>
      <c r="AB1132" s="20"/>
    </row>
    <row r="1133" spans="1:28" s="15" customFormat="1" x14ac:dyDescent="0.2">
      <c r="A1133" s="1">
        <v>228</v>
      </c>
      <c r="B1133" s="49" t="s">
        <v>29</v>
      </c>
      <c r="C1133" s="22" t="s">
        <v>36</v>
      </c>
      <c r="D1133" s="22" t="s">
        <v>28</v>
      </c>
      <c r="E1133" s="23">
        <v>43129</v>
      </c>
      <c r="F1133" s="22">
        <v>25.2</v>
      </c>
      <c r="G1133" s="22">
        <v>35.4</v>
      </c>
      <c r="H1133" s="22">
        <v>17.5105</v>
      </c>
      <c r="I1133" s="24">
        <v>3.5276000000000001</v>
      </c>
      <c r="J1133" s="74">
        <f t="shared" si="401"/>
        <v>-1.1400000000000077E-2</v>
      </c>
      <c r="K1133" s="25">
        <f t="shared" si="402"/>
        <v>997.02366982706667</v>
      </c>
      <c r="L1133" s="25">
        <f t="shared" si="403"/>
        <v>0.75893608977772808</v>
      </c>
      <c r="M1133" s="25">
        <f t="shared" si="404"/>
        <v>-4.197533184E-3</v>
      </c>
      <c r="N1133" s="25">
        <f t="shared" si="405"/>
        <v>1023.6113639305519</v>
      </c>
      <c r="O1133" s="121">
        <f t="shared" si="391"/>
        <v>1.0235843582935016</v>
      </c>
      <c r="P1133" s="26">
        <f t="shared" si="406"/>
        <v>7.9506055244108591</v>
      </c>
      <c r="Q1133" s="120">
        <f t="shared" si="392"/>
        <v>7.9503425319396772</v>
      </c>
      <c r="R1133" s="4">
        <f t="shared" si="400"/>
        <v>23.532545162682755</v>
      </c>
      <c r="S1133" s="50">
        <f t="shared" si="407"/>
        <v>14.1218</v>
      </c>
      <c r="T1133" s="17"/>
      <c r="U1133" s="18"/>
      <c r="V1133" s="18"/>
      <c r="W1133" s="18"/>
      <c r="X1133" s="9"/>
      <c r="Y1133" s="9"/>
      <c r="Z1133" s="9"/>
      <c r="AA1133" s="19"/>
      <c r="AB1133" s="20"/>
    </row>
    <row r="1134" spans="1:28" s="15" customFormat="1" x14ac:dyDescent="0.2">
      <c r="A1134" s="1">
        <v>151</v>
      </c>
      <c r="B1134" s="49" t="s">
        <v>30</v>
      </c>
      <c r="C1134" s="22" t="s">
        <v>36</v>
      </c>
      <c r="D1134" s="22" t="s">
        <v>28</v>
      </c>
      <c r="E1134" s="23">
        <v>43129</v>
      </c>
      <c r="F1134" s="22">
        <v>25.2</v>
      </c>
      <c r="G1134" s="22">
        <v>35.4</v>
      </c>
      <c r="H1134" s="22">
        <v>17.5105</v>
      </c>
      <c r="I1134" s="24">
        <v>1.7724</v>
      </c>
      <c r="J1134" s="74">
        <f t="shared" si="401"/>
        <v>-1.5100000000000113E-2</v>
      </c>
      <c r="K1134" s="25">
        <f t="shared" si="402"/>
        <v>997.02366982706667</v>
      </c>
      <c r="L1134" s="25">
        <f t="shared" si="403"/>
        <v>0.75893608977772808</v>
      </c>
      <c r="M1134" s="25">
        <f t="shared" si="404"/>
        <v>-4.197533184E-3</v>
      </c>
      <c r="N1134" s="25">
        <f t="shared" si="405"/>
        <v>1023.6113639305519</v>
      </c>
      <c r="O1134" s="121">
        <f t="shared" si="391"/>
        <v>1.0235843582935016</v>
      </c>
      <c r="P1134" s="26">
        <f t="shared" si="406"/>
        <v>3.9946856875682637</v>
      </c>
      <c r="Q1134" s="120">
        <f t="shared" si="392"/>
        <v>3.9945535501785585</v>
      </c>
      <c r="R1134" s="4">
        <f t="shared" si="400"/>
        <v>23.532545162682755</v>
      </c>
      <c r="S1134" s="50">
        <f t="shared" si="407"/>
        <v>4.4682000000000004</v>
      </c>
      <c r="T1134" s="17"/>
      <c r="U1134" s="18"/>
      <c r="V1134" s="18"/>
      <c r="W1134" s="18"/>
      <c r="X1134" s="9"/>
      <c r="Y1134" s="9"/>
      <c r="Z1134" s="9"/>
      <c r="AA1134" s="19"/>
      <c r="AB1134" s="20"/>
    </row>
    <row r="1135" spans="1:28" s="15" customFormat="1" x14ac:dyDescent="0.2">
      <c r="A1135" s="1">
        <v>159</v>
      </c>
      <c r="B1135" s="49" t="s">
        <v>30</v>
      </c>
      <c r="C1135" s="22" t="s">
        <v>36</v>
      </c>
      <c r="D1135" s="22" t="s">
        <v>28</v>
      </c>
      <c r="E1135" s="23">
        <v>43129</v>
      </c>
      <c r="F1135" s="22">
        <v>25.2</v>
      </c>
      <c r="G1135" s="22">
        <v>35.4</v>
      </c>
      <c r="H1135" s="22">
        <v>17.5105</v>
      </c>
      <c r="I1135" s="24">
        <v>4.7647000000000004</v>
      </c>
      <c r="J1135" s="74">
        <f t="shared" si="401"/>
        <v>-1.899999999999924E-2</v>
      </c>
      <c r="K1135" s="25">
        <f t="shared" si="402"/>
        <v>997.02366982706667</v>
      </c>
      <c r="L1135" s="25">
        <f t="shared" si="403"/>
        <v>0.75893608977772808</v>
      </c>
      <c r="M1135" s="25">
        <f t="shared" si="404"/>
        <v>-4.197533184E-3</v>
      </c>
      <c r="N1135" s="25">
        <f t="shared" si="405"/>
        <v>1023.6113639305519</v>
      </c>
      <c r="O1135" s="121">
        <f t="shared" si="391"/>
        <v>1.0235843582935016</v>
      </c>
      <c r="P1135" s="26">
        <f t="shared" si="406"/>
        <v>10.738816799569232</v>
      </c>
      <c r="Q1135" s="120">
        <f t="shared" si="392"/>
        <v>10.738461577824294</v>
      </c>
      <c r="R1135" s="4">
        <f t="shared" si="400"/>
        <v>23.532545162682755</v>
      </c>
      <c r="S1135" s="50">
        <f t="shared" si="407"/>
        <v>20.925850000000001</v>
      </c>
      <c r="T1135" s="17"/>
      <c r="U1135" s="18"/>
      <c r="V1135" s="18"/>
      <c r="W1135" s="18"/>
      <c r="X1135" s="9"/>
      <c r="Y1135" s="9"/>
      <c r="Z1135" s="9"/>
      <c r="AA1135" s="19"/>
      <c r="AB1135" s="20"/>
    </row>
    <row r="1136" spans="1:28" s="15" customFormat="1" x14ac:dyDescent="0.2">
      <c r="A1136" s="1">
        <v>250</v>
      </c>
      <c r="B1136" s="49" t="s">
        <v>30</v>
      </c>
      <c r="C1136" s="22" t="s">
        <v>36</v>
      </c>
      <c r="D1136" s="22" t="s">
        <v>28</v>
      </c>
      <c r="E1136" s="23">
        <v>43129</v>
      </c>
      <c r="F1136" s="22">
        <v>25.2</v>
      </c>
      <c r="G1136" s="22">
        <v>35.4</v>
      </c>
      <c r="H1136" s="22">
        <v>17.5105</v>
      </c>
      <c r="I1136" s="24">
        <v>4.9880000000000004</v>
      </c>
      <c r="J1136" s="74">
        <f t="shared" si="401"/>
        <v>-7.899999999999352E-3</v>
      </c>
      <c r="K1136" s="25">
        <f t="shared" si="402"/>
        <v>997.02366982706667</v>
      </c>
      <c r="L1136" s="25">
        <f t="shared" si="403"/>
        <v>0.75893608977772808</v>
      </c>
      <c r="M1136" s="25">
        <f t="shared" si="404"/>
        <v>-4.197533184E-3</v>
      </c>
      <c r="N1136" s="25">
        <f t="shared" si="405"/>
        <v>1023.6113639305519</v>
      </c>
      <c r="O1136" s="121">
        <f t="shared" si="391"/>
        <v>1.0235843582935016</v>
      </c>
      <c r="P1136" s="26">
        <f t="shared" si="406"/>
        <v>11.242096710443748</v>
      </c>
      <c r="Q1136" s="120">
        <f t="shared" si="392"/>
        <v>11.241724841057691</v>
      </c>
      <c r="R1136" s="4">
        <f t="shared" si="400"/>
        <v>23.532545162682755</v>
      </c>
      <c r="S1136" s="50">
        <f t="shared" si="407"/>
        <v>22.154</v>
      </c>
      <c r="T1136" s="17"/>
      <c r="U1136" s="18"/>
      <c r="V1136" s="18"/>
      <c r="W1136" s="18"/>
      <c r="X1136" s="9"/>
      <c r="Y1136" s="9"/>
      <c r="Z1136" s="9"/>
      <c r="AA1136" s="19"/>
      <c r="AB1136" s="20"/>
    </row>
    <row r="1137" spans="1:28" s="15" customFormat="1" x14ac:dyDescent="0.2">
      <c r="A1137" s="1">
        <v>165</v>
      </c>
      <c r="B1137" s="49" t="s">
        <v>31</v>
      </c>
      <c r="C1137" s="22" t="s">
        <v>36</v>
      </c>
      <c r="D1137" s="22" t="s">
        <v>28</v>
      </c>
      <c r="E1137" s="23">
        <v>43129</v>
      </c>
      <c r="F1137" s="22">
        <v>25.2</v>
      </c>
      <c r="G1137" s="22">
        <v>35.4</v>
      </c>
      <c r="H1137" s="22">
        <v>17.5105</v>
      </c>
      <c r="I1137" s="24">
        <v>6.6580000000000004</v>
      </c>
      <c r="J1137" s="74">
        <f t="shared" si="401"/>
        <v>-1.7099999999999227E-2</v>
      </c>
      <c r="K1137" s="25">
        <f t="shared" si="402"/>
        <v>997.02366982706667</v>
      </c>
      <c r="L1137" s="25">
        <f t="shared" si="403"/>
        <v>0.75893608977772808</v>
      </c>
      <c r="M1137" s="25">
        <f t="shared" si="404"/>
        <v>-4.197533184E-3</v>
      </c>
      <c r="N1137" s="25">
        <f t="shared" si="405"/>
        <v>1023.6113639305519</v>
      </c>
      <c r="O1137" s="121">
        <f t="shared" si="391"/>
        <v>1.0235843582935016</v>
      </c>
      <c r="P1137" s="26">
        <f t="shared" si="406"/>
        <v>15.005990356482453</v>
      </c>
      <c r="Q1137" s="120">
        <f t="shared" si="392"/>
        <v>15.005493983913814</v>
      </c>
      <c r="R1137" s="4">
        <f t="shared" si="400"/>
        <v>23.532545162682755</v>
      </c>
      <c r="S1137" s="50">
        <f t="shared" si="407"/>
        <v>31.338999999999999</v>
      </c>
      <c r="T1137" s="17"/>
      <c r="U1137" s="18"/>
      <c r="V1137" s="18"/>
      <c r="W1137" s="18"/>
      <c r="X1137" s="9"/>
      <c r="Y1137" s="9"/>
      <c r="Z1137" s="9"/>
      <c r="AA1137" s="19"/>
      <c r="AB1137" s="20"/>
    </row>
    <row r="1138" spans="1:28" s="15" customFormat="1" x14ac:dyDescent="0.2">
      <c r="A1138" s="1">
        <v>171</v>
      </c>
      <c r="B1138" s="49" t="s">
        <v>31</v>
      </c>
      <c r="C1138" s="22" t="s">
        <v>36</v>
      </c>
      <c r="D1138" s="22" t="s">
        <v>28</v>
      </c>
      <c r="E1138" s="23">
        <v>43129</v>
      </c>
      <c r="F1138" s="22">
        <v>25.2</v>
      </c>
      <c r="G1138" s="22">
        <v>35.4</v>
      </c>
      <c r="H1138" s="22">
        <v>17.5105</v>
      </c>
      <c r="I1138" s="24">
        <v>2.2069999999999999</v>
      </c>
      <c r="J1138" s="74">
        <f t="shared" si="401"/>
        <v>-4.5000000000001705E-3</v>
      </c>
      <c r="K1138" s="25">
        <f t="shared" si="402"/>
        <v>997.02366982706667</v>
      </c>
      <c r="L1138" s="25">
        <f t="shared" si="403"/>
        <v>0.75893608977772808</v>
      </c>
      <c r="M1138" s="25">
        <f t="shared" si="404"/>
        <v>-4.197533184E-3</v>
      </c>
      <c r="N1138" s="25">
        <f t="shared" si="405"/>
        <v>1023.6113639305519</v>
      </c>
      <c r="O1138" s="121">
        <f t="shared" si="391"/>
        <v>1.0235843582935016</v>
      </c>
      <c r="P1138" s="26">
        <f t="shared" si="406"/>
        <v>4.974199566950551</v>
      </c>
      <c r="Q1138" s="120">
        <f t="shared" si="392"/>
        <v>4.9740350289122537</v>
      </c>
      <c r="R1138" s="4">
        <f t="shared" si="400"/>
        <v>23.532545162682755</v>
      </c>
      <c r="S1138" s="50">
        <f t="shared" si="407"/>
        <v>6.8584999999999985</v>
      </c>
      <c r="T1138" s="17"/>
      <c r="U1138" s="18"/>
      <c r="V1138" s="18"/>
      <c r="W1138" s="18"/>
      <c r="X1138" s="9"/>
      <c r="Y1138" s="9"/>
      <c r="Z1138" s="9"/>
      <c r="AA1138" s="19"/>
      <c r="AB1138" s="20"/>
    </row>
    <row r="1139" spans="1:28" s="15" customFormat="1" x14ac:dyDescent="0.2">
      <c r="A1139" s="1">
        <v>263</v>
      </c>
      <c r="B1139" s="49" t="s">
        <v>31</v>
      </c>
      <c r="C1139" s="22" t="s">
        <v>36</v>
      </c>
      <c r="D1139" s="22" t="s">
        <v>28</v>
      </c>
      <c r="E1139" s="23">
        <v>43129</v>
      </c>
      <c r="F1139" s="22">
        <v>25.2</v>
      </c>
      <c r="G1139" s="22">
        <v>35.4</v>
      </c>
      <c r="H1139" s="22">
        <v>17.5105</v>
      </c>
      <c r="I1139" s="24">
        <v>1.4076</v>
      </c>
      <c r="J1139" s="74">
        <f t="shared" si="401"/>
        <v>-7.1000000000001062E-3</v>
      </c>
      <c r="K1139" s="25">
        <f t="shared" si="402"/>
        <v>997.02366982706667</v>
      </c>
      <c r="L1139" s="25">
        <f t="shared" si="403"/>
        <v>0.75893608977772808</v>
      </c>
      <c r="M1139" s="25">
        <f t="shared" si="404"/>
        <v>-4.197533184E-3</v>
      </c>
      <c r="N1139" s="25">
        <f t="shared" si="405"/>
        <v>1023.6113639305519</v>
      </c>
      <c r="O1139" s="121">
        <f t="shared" si="391"/>
        <v>1.0235843582935016</v>
      </c>
      <c r="P1139" s="26">
        <f t="shared" si="406"/>
        <v>3.1724890396192098</v>
      </c>
      <c r="Q1139" s="120">
        <f t="shared" si="392"/>
        <v>3.1723840990923828</v>
      </c>
      <c r="R1139" s="4">
        <f t="shared" si="400"/>
        <v>23.532545162682755</v>
      </c>
      <c r="S1139" s="50">
        <f t="shared" si="407"/>
        <v>2.4617999999999993</v>
      </c>
      <c r="T1139" s="17"/>
      <c r="U1139" s="18"/>
      <c r="V1139" s="18"/>
      <c r="W1139" s="18"/>
      <c r="X1139" s="9"/>
      <c r="Y1139" s="9"/>
      <c r="Z1139" s="9"/>
      <c r="AA1139" s="19"/>
      <c r="AB1139" s="20"/>
    </row>
    <row r="1140" spans="1:28" s="15" customFormat="1" x14ac:dyDescent="0.2">
      <c r="A1140" s="1">
        <v>269</v>
      </c>
      <c r="B1140" s="49" t="s">
        <v>31</v>
      </c>
      <c r="C1140" s="22" t="s">
        <v>36</v>
      </c>
      <c r="D1140" s="22" t="s">
        <v>28</v>
      </c>
      <c r="E1140" s="23">
        <v>43129</v>
      </c>
      <c r="F1140" s="22">
        <v>25.2</v>
      </c>
      <c r="G1140" s="22">
        <v>35.4</v>
      </c>
      <c r="H1140" s="22">
        <v>17.5105</v>
      </c>
      <c r="I1140" s="24">
        <v>5.5494000000000003</v>
      </c>
      <c r="J1140" s="74">
        <f t="shared" si="401"/>
        <v>-1.5099999999999447E-2</v>
      </c>
      <c r="K1140" s="25">
        <f t="shared" si="402"/>
        <v>997.02366982706667</v>
      </c>
      <c r="L1140" s="25">
        <f t="shared" si="403"/>
        <v>0.75893608977772808</v>
      </c>
      <c r="M1140" s="25">
        <f t="shared" si="404"/>
        <v>-4.197533184E-3</v>
      </c>
      <c r="N1140" s="25">
        <f t="shared" si="405"/>
        <v>1023.6113639305519</v>
      </c>
      <c r="O1140" s="121">
        <f t="shared" si="391"/>
        <v>1.0235843582935016</v>
      </c>
      <c r="P1140" s="26">
        <f t="shared" si="406"/>
        <v>12.507396047501311</v>
      </c>
      <c r="Q1140" s="120">
        <f t="shared" si="392"/>
        <v>12.506982324171121</v>
      </c>
      <c r="R1140" s="4">
        <f t="shared" si="400"/>
        <v>23.532545162682755</v>
      </c>
      <c r="S1140" s="50">
        <f t="shared" si="407"/>
        <v>25.241700000000002</v>
      </c>
      <c r="T1140" s="17"/>
      <c r="U1140" s="18"/>
      <c r="V1140" s="18"/>
      <c r="W1140" s="18"/>
      <c r="X1140" s="9"/>
      <c r="Y1140" s="9"/>
      <c r="Z1140" s="9"/>
      <c r="AA1140" s="19"/>
      <c r="AB1140" s="20"/>
    </row>
    <row r="1141" spans="1:28" s="15" customFormat="1" x14ac:dyDescent="0.2">
      <c r="A1141" s="1">
        <v>101</v>
      </c>
      <c r="B1141" s="49" t="s">
        <v>32</v>
      </c>
      <c r="C1141" s="22" t="s">
        <v>36</v>
      </c>
      <c r="D1141" s="22" t="s">
        <v>28</v>
      </c>
      <c r="E1141" s="23">
        <v>43129</v>
      </c>
      <c r="F1141" s="22">
        <v>25.2</v>
      </c>
      <c r="G1141" s="22">
        <v>35.4</v>
      </c>
      <c r="H1141" s="22">
        <v>17.5105</v>
      </c>
      <c r="I1141" s="24">
        <v>4.0656999999999996</v>
      </c>
      <c r="J1141" s="74">
        <f t="shared" si="401"/>
        <v>-2.5200000000000777E-2</v>
      </c>
      <c r="K1141" s="25">
        <f t="shared" si="402"/>
        <v>997.02366982706667</v>
      </c>
      <c r="L1141" s="25">
        <f t="shared" si="403"/>
        <v>0.75893608977772808</v>
      </c>
      <c r="M1141" s="25">
        <f t="shared" si="404"/>
        <v>-4.197533184E-3</v>
      </c>
      <c r="N1141" s="25">
        <f t="shared" si="405"/>
        <v>1023.6113639305519</v>
      </c>
      <c r="O1141" s="121">
        <f t="shared" si="391"/>
        <v>1.0235843582935016</v>
      </c>
      <c r="P1141" s="26">
        <f t="shared" si="406"/>
        <v>9.1633906567063228</v>
      </c>
      <c r="Q1141" s="120">
        <f t="shared" si="392"/>
        <v>9.1630875473713402</v>
      </c>
      <c r="R1141" s="4">
        <f t="shared" si="400"/>
        <v>23.532545162682755</v>
      </c>
      <c r="S1141" s="50">
        <f t="shared" si="407"/>
        <v>17.081349999999997</v>
      </c>
      <c r="T1141" s="17"/>
      <c r="U1141" s="18"/>
      <c r="V1141" s="18"/>
      <c r="W1141" s="18"/>
      <c r="X1141" s="9"/>
      <c r="Y1141" s="9"/>
      <c r="Z1141" s="9"/>
      <c r="AA1141" s="19"/>
      <c r="AB1141" s="20"/>
    </row>
    <row r="1142" spans="1:28" s="15" customFormat="1" x14ac:dyDescent="0.2">
      <c r="A1142" s="1">
        <v>107</v>
      </c>
      <c r="B1142" s="49" t="s">
        <v>32</v>
      </c>
      <c r="C1142" s="22" t="s">
        <v>36</v>
      </c>
      <c r="D1142" s="22" t="s">
        <v>28</v>
      </c>
      <c r="E1142" s="23">
        <v>43129</v>
      </c>
      <c r="F1142" s="22">
        <v>23.6</v>
      </c>
      <c r="G1142" s="22">
        <v>35.6</v>
      </c>
      <c r="H1142" s="22">
        <v>17.508299999999998</v>
      </c>
      <c r="I1142" s="24">
        <v>3.3449</v>
      </c>
      <c r="J1142" s="22" t="s">
        <v>45</v>
      </c>
      <c r="K1142" s="25">
        <f t="shared" si="402"/>
        <v>997.42451159707753</v>
      </c>
      <c r="L1142" s="25">
        <f t="shared" si="403"/>
        <v>0.76136961722476815</v>
      </c>
      <c r="M1142" s="25">
        <f t="shared" si="404"/>
        <v>-4.2319740159999994E-3</v>
      </c>
      <c r="N1142" s="25">
        <f t="shared" si="405"/>
        <v>1024.2426686012425</v>
      </c>
      <c r="O1142" s="121">
        <f t="shared" si="391"/>
        <v>1.0242155286598393</v>
      </c>
      <c r="P1142" s="26">
        <f t="shared" si="406"/>
        <v>7.5446652614777516</v>
      </c>
      <c r="Q1142" s="120">
        <f t="shared" si="392"/>
        <v>7.5444142616361312</v>
      </c>
      <c r="R1142" s="4">
        <f t="shared" si="400"/>
        <v>23.534580343982828</v>
      </c>
      <c r="S1142" s="50">
        <f t="shared" si="407"/>
        <v>13.116949999999999</v>
      </c>
      <c r="T1142" s="17"/>
      <c r="U1142" s="18"/>
      <c r="V1142" s="18"/>
      <c r="W1142" s="18"/>
      <c r="X1142" s="9"/>
      <c r="Y1142" s="9"/>
      <c r="Z1142" s="9"/>
      <c r="AA1142" s="19"/>
      <c r="AB1142" s="20"/>
    </row>
    <row r="1143" spans="1:28" s="15" customFormat="1" x14ac:dyDescent="0.2">
      <c r="A1143" s="1">
        <v>300</v>
      </c>
      <c r="B1143" s="49" t="s">
        <v>32</v>
      </c>
      <c r="C1143" s="22" t="s">
        <v>36</v>
      </c>
      <c r="D1143" s="22" t="s">
        <v>28</v>
      </c>
      <c r="E1143" s="23">
        <v>43129</v>
      </c>
      <c r="F1143" s="22" t="s">
        <v>38</v>
      </c>
      <c r="G1143" s="22" t="s">
        <v>38</v>
      </c>
      <c r="H1143" s="22" t="s">
        <v>38</v>
      </c>
      <c r="I1143" s="24" t="s">
        <v>38</v>
      </c>
      <c r="J1143" s="22" t="s">
        <v>41</v>
      </c>
      <c r="K1143" s="81" t="s">
        <v>38</v>
      </c>
      <c r="L1143" s="81" t="s">
        <v>38</v>
      </c>
      <c r="M1143" s="81" t="s">
        <v>38</v>
      </c>
      <c r="N1143" s="81" t="s">
        <v>38</v>
      </c>
      <c r="O1143" s="121" t="e">
        <f t="shared" si="391"/>
        <v>#VALUE!</v>
      </c>
      <c r="P1143" s="30" t="s">
        <v>38</v>
      </c>
      <c r="Q1143" s="120" t="e">
        <f t="shared" si="392"/>
        <v>#VALUE!</v>
      </c>
      <c r="R1143" s="22"/>
      <c r="S1143" s="81" t="s">
        <v>38</v>
      </c>
      <c r="T1143" s="81" t="s">
        <v>38</v>
      </c>
      <c r="U1143" s="81" t="s">
        <v>38</v>
      </c>
      <c r="V1143" s="81" t="s">
        <v>38</v>
      </c>
      <c r="W1143" s="81" t="s">
        <v>38</v>
      </c>
      <c r="X1143" s="81" t="s">
        <v>38</v>
      </c>
      <c r="Y1143" s="81" t="s">
        <v>38</v>
      </c>
      <c r="Z1143" s="81" t="s">
        <v>38</v>
      </c>
      <c r="AA1143" s="81" t="s">
        <v>38</v>
      </c>
      <c r="AB1143" s="81" t="s">
        <v>38</v>
      </c>
    </row>
    <row r="1144" spans="1:28" s="15" customFormat="1" x14ac:dyDescent="0.2">
      <c r="A1144" s="1">
        <v>145</v>
      </c>
      <c r="B1144" s="49" t="s">
        <v>33</v>
      </c>
      <c r="C1144" s="22" t="s">
        <v>36</v>
      </c>
      <c r="D1144" s="22" t="s">
        <v>28</v>
      </c>
      <c r="E1144" s="23">
        <v>43129</v>
      </c>
      <c r="F1144" s="22">
        <v>23.6</v>
      </c>
      <c r="G1144" s="22">
        <v>35.6</v>
      </c>
      <c r="H1144" s="22">
        <v>17.508299999999998</v>
      </c>
      <c r="I1144" s="24">
        <v>1.8345</v>
      </c>
      <c r="J1144" s="74">
        <f t="shared" ref="J1144:J1172" si="408">I1144-I1024</f>
        <v>-1.8399999999999972E-2</v>
      </c>
      <c r="K1144" s="25">
        <f t="shared" ref="K1144:K1174" si="409">1000*(1-(F1144+288.9414)/(508929.2*(F1144+68.12963))*(F1144-3.9863)^2)</f>
        <v>997.42451159707753</v>
      </c>
      <c r="L1144" s="25">
        <f t="shared" ref="L1144:L1174" si="410">0.824493 - 0.0040899*F1144 + 0.000076438*F1144^2 -0.00000082467*F1144^3 + 0.0000000053675*F1144^4</f>
        <v>0.76136961722476815</v>
      </c>
      <c r="M1144" s="25">
        <f t="shared" ref="M1144:M1174" si="411">-0.005724 + 0.00010227*F1144 - 0.0000016546*F1144^2</f>
        <v>-4.2319740159999994E-3</v>
      </c>
      <c r="N1144" s="25">
        <f t="shared" ref="N1144:N1174" si="412">K1144 + (L1144*G1144) + M1144*G1144^(3/2) + 0.00048314*G1144^2</f>
        <v>1024.2426686012425</v>
      </c>
      <c r="O1144" s="121">
        <f t="shared" si="391"/>
        <v>1.0242155286598393</v>
      </c>
      <c r="P1144" s="26">
        <f t="shared" ref="P1144:P1174" si="413">I1144*(1/     (1-   (0.001*N1144/1.84)))</f>
        <v>4.1378481934231024</v>
      </c>
      <c r="Q1144" s="120">
        <f t="shared" si="392"/>
        <v>4.1377105333407522</v>
      </c>
      <c r="R1144" s="4">
        <f t="shared" ref="R1144:R1207" si="414">H1144*(1/     (1-   (0.001*N1144/4)))</f>
        <v>23.534580343982828</v>
      </c>
      <c r="S1144" s="50">
        <f t="shared" ref="S1144:S1174" si="415">-5.28+5.5*I1144</f>
        <v>4.8097500000000002</v>
      </c>
      <c r="T1144" s="17"/>
      <c r="U1144" s="18"/>
      <c r="V1144" s="18"/>
      <c r="W1144" s="18"/>
      <c r="X1144" s="9"/>
      <c r="Y1144" s="9"/>
      <c r="Z1144" s="9"/>
      <c r="AA1144" s="19"/>
      <c r="AB1144" s="20"/>
    </row>
    <row r="1145" spans="1:28" s="15" customFormat="1" x14ac:dyDescent="0.2">
      <c r="A1145" s="1">
        <v>179</v>
      </c>
      <c r="B1145" s="49" t="s">
        <v>26</v>
      </c>
      <c r="C1145" s="22" t="s">
        <v>27</v>
      </c>
      <c r="D1145" s="22" t="s">
        <v>37</v>
      </c>
      <c r="E1145" s="23">
        <v>43129</v>
      </c>
      <c r="F1145" s="22">
        <v>24.4</v>
      </c>
      <c r="G1145" s="22">
        <v>35.5</v>
      </c>
      <c r="H1145" s="22">
        <v>17.515899999999998</v>
      </c>
      <c r="I1145" s="24">
        <v>6.0888999999999998</v>
      </c>
      <c r="J1145" s="74">
        <f t="shared" si="408"/>
        <v>-1.6600000000000392E-2</v>
      </c>
      <c r="K1145" s="25">
        <f t="shared" si="409"/>
        <v>997.2271712987083</v>
      </c>
      <c r="L1145" s="25">
        <f t="shared" si="410"/>
        <v>0.76013029403884813</v>
      </c>
      <c r="M1145" s="25">
        <f t="shared" si="411"/>
        <v>-4.2136946559999996E-3</v>
      </c>
      <c r="N1145" s="25">
        <f t="shared" si="412"/>
        <v>1023.9294115101599</v>
      </c>
      <c r="O1145" s="121">
        <f t="shared" si="391"/>
        <v>1.0239023380501624</v>
      </c>
      <c r="P1145" s="26">
        <f t="shared" si="413"/>
        <v>13.728684942233377</v>
      </c>
      <c r="Q1145" s="120">
        <f t="shared" si="392"/>
        <v>13.728229502866336</v>
      </c>
      <c r="R1145" s="4">
        <f t="shared" si="414"/>
        <v>23.542317937946716</v>
      </c>
      <c r="S1145" s="50">
        <f t="shared" si="415"/>
        <v>28.208949999999994</v>
      </c>
      <c r="T1145" s="17"/>
      <c r="U1145" s="18"/>
      <c r="V1145" s="18"/>
      <c r="W1145" s="18"/>
      <c r="X1145" s="9"/>
      <c r="Y1145" s="9"/>
      <c r="Z1145" s="9"/>
      <c r="AA1145" s="19"/>
      <c r="AB1145" s="20"/>
    </row>
    <row r="1146" spans="1:28" s="15" customFormat="1" x14ac:dyDescent="0.2">
      <c r="A1146" s="1">
        <v>186</v>
      </c>
      <c r="B1146" s="49" t="s">
        <v>26</v>
      </c>
      <c r="C1146" s="22" t="s">
        <v>27</v>
      </c>
      <c r="D1146" s="22" t="s">
        <v>37</v>
      </c>
      <c r="E1146" s="23">
        <v>43129</v>
      </c>
      <c r="F1146" s="22">
        <v>24.4</v>
      </c>
      <c r="G1146" s="22">
        <v>35.5</v>
      </c>
      <c r="H1146" s="22">
        <v>17.515899999999998</v>
      </c>
      <c r="I1146" s="24">
        <v>4.2717000000000001</v>
      </c>
      <c r="J1146" s="74">
        <f t="shared" si="408"/>
        <v>-1.5799999999999592E-2</v>
      </c>
      <c r="K1146" s="25">
        <f t="shared" si="409"/>
        <v>997.2271712987083</v>
      </c>
      <c r="L1146" s="25">
        <f t="shared" si="410"/>
        <v>0.76013029403884813</v>
      </c>
      <c r="M1146" s="25">
        <f t="shared" si="411"/>
        <v>-4.2136946559999996E-3</v>
      </c>
      <c r="N1146" s="25">
        <f t="shared" si="412"/>
        <v>1023.9294115101599</v>
      </c>
      <c r="O1146" s="121">
        <f t="shared" si="391"/>
        <v>1.0239023380501624</v>
      </c>
      <c r="P1146" s="26">
        <f t="shared" si="413"/>
        <v>9.6314315340600629</v>
      </c>
      <c r="Q1146" s="120">
        <f t="shared" si="392"/>
        <v>9.6311120181632361</v>
      </c>
      <c r="R1146" s="4">
        <f t="shared" si="414"/>
        <v>23.542317937946716</v>
      </c>
      <c r="S1146" s="50">
        <f t="shared" si="415"/>
        <v>18.21435</v>
      </c>
      <c r="T1146" s="17"/>
      <c r="U1146" s="18"/>
      <c r="V1146" s="18"/>
      <c r="W1146" s="18"/>
      <c r="X1146" s="9"/>
      <c r="Y1146" s="9"/>
      <c r="Z1146" s="9"/>
      <c r="AA1146" s="19"/>
      <c r="AB1146" s="20"/>
    </row>
    <row r="1147" spans="1:28" s="15" customFormat="1" x14ac:dyDescent="0.2">
      <c r="A1147" s="1">
        <v>277</v>
      </c>
      <c r="B1147" s="49" t="s">
        <v>26</v>
      </c>
      <c r="C1147" s="22" t="s">
        <v>27</v>
      </c>
      <c r="D1147" s="22" t="s">
        <v>37</v>
      </c>
      <c r="E1147" s="23">
        <v>43129</v>
      </c>
      <c r="F1147" s="22">
        <v>24.4</v>
      </c>
      <c r="G1147" s="22">
        <v>35.5</v>
      </c>
      <c r="H1147" s="22">
        <v>17.515899999999998</v>
      </c>
      <c r="I1147" s="24">
        <v>5.3620999999999999</v>
      </c>
      <c r="J1147" s="74">
        <f t="shared" si="408"/>
        <v>-9.800000000000253E-3</v>
      </c>
      <c r="K1147" s="25">
        <f t="shared" si="409"/>
        <v>997.2271712987083</v>
      </c>
      <c r="L1147" s="25">
        <f t="shared" si="410"/>
        <v>0.76013029403884813</v>
      </c>
      <c r="M1147" s="25">
        <f t="shared" si="411"/>
        <v>-4.2136946559999996E-3</v>
      </c>
      <c r="N1147" s="25">
        <f t="shared" si="412"/>
        <v>1023.9294115101599</v>
      </c>
      <c r="O1147" s="121">
        <f t="shared" si="391"/>
        <v>1.0239023380501624</v>
      </c>
      <c r="P1147" s="26">
        <f t="shared" si="413"/>
        <v>12.08996395551735</v>
      </c>
      <c r="Q1147" s="120">
        <f t="shared" si="392"/>
        <v>12.089562879554531</v>
      </c>
      <c r="R1147" s="4">
        <f t="shared" si="414"/>
        <v>23.542317937946716</v>
      </c>
      <c r="S1147" s="50">
        <f t="shared" si="415"/>
        <v>24.211549999999999</v>
      </c>
      <c r="T1147" s="17"/>
      <c r="U1147" s="18"/>
      <c r="V1147" s="18"/>
      <c r="W1147" s="18"/>
      <c r="X1147" s="9"/>
      <c r="Y1147" s="9"/>
      <c r="Z1147" s="9"/>
      <c r="AA1147" s="19"/>
      <c r="AB1147" s="20"/>
    </row>
    <row r="1148" spans="1:28" s="15" customFormat="1" x14ac:dyDescent="0.2">
      <c r="A1148" s="1">
        <v>284</v>
      </c>
      <c r="B1148" s="49" t="s">
        <v>26</v>
      </c>
      <c r="C1148" s="22" t="s">
        <v>27</v>
      </c>
      <c r="D1148" s="22" t="s">
        <v>37</v>
      </c>
      <c r="E1148" s="23">
        <v>43129</v>
      </c>
      <c r="F1148" s="22">
        <v>24.4</v>
      </c>
      <c r="G1148" s="22">
        <v>35.5</v>
      </c>
      <c r="H1148" s="22">
        <v>17.515899999999998</v>
      </c>
      <c r="I1148" s="24">
        <v>5.6664000000000003</v>
      </c>
      <c r="J1148" s="74">
        <f t="shared" si="408"/>
        <v>-1.4399999999999302E-2</v>
      </c>
      <c r="K1148" s="25">
        <f t="shared" si="409"/>
        <v>997.2271712987083</v>
      </c>
      <c r="L1148" s="25">
        <f t="shared" si="410"/>
        <v>0.76013029403884813</v>
      </c>
      <c r="M1148" s="25">
        <f t="shared" si="411"/>
        <v>-4.2136946559999996E-3</v>
      </c>
      <c r="N1148" s="25">
        <f t="shared" si="412"/>
        <v>1023.9294115101599</v>
      </c>
      <c r="O1148" s="121">
        <f t="shared" si="391"/>
        <v>1.0239023380501624</v>
      </c>
      <c r="P1148" s="26">
        <f t="shared" si="413"/>
        <v>12.776071270126165</v>
      </c>
      <c r="Q1148" s="120">
        <f t="shared" si="392"/>
        <v>12.775647433040749</v>
      </c>
      <c r="R1148" s="4">
        <f t="shared" si="414"/>
        <v>23.542317937946716</v>
      </c>
      <c r="S1148" s="50">
        <f t="shared" si="415"/>
        <v>25.885200000000001</v>
      </c>
      <c r="T1148" s="17"/>
      <c r="U1148" s="18"/>
      <c r="V1148" s="18"/>
      <c r="W1148" s="18"/>
      <c r="X1148" s="9"/>
      <c r="Y1148" s="9"/>
      <c r="Z1148" s="9"/>
      <c r="AA1148" s="19"/>
      <c r="AB1148" s="20"/>
    </row>
    <row r="1149" spans="1:28" s="15" customFormat="1" x14ac:dyDescent="0.2">
      <c r="A1149" s="1">
        <v>290</v>
      </c>
      <c r="B1149" s="49" t="s">
        <v>26</v>
      </c>
      <c r="C1149" s="22" t="s">
        <v>27</v>
      </c>
      <c r="D1149" s="22" t="s">
        <v>37</v>
      </c>
      <c r="E1149" s="23">
        <v>43129</v>
      </c>
      <c r="F1149" s="22">
        <v>24.4</v>
      </c>
      <c r="G1149" s="22">
        <v>35.5</v>
      </c>
      <c r="H1149" s="22">
        <v>17.515899999999998</v>
      </c>
      <c r="I1149" s="24">
        <v>7.1128999999999998</v>
      </c>
      <c r="J1149" s="74">
        <f t="shared" si="408"/>
        <v>-8.9000000000005741E-3</v>
      </c>
      <c r="K1149" s="25">
        <f t="shared" si="409"/>
        <v>997.2271712987083</v>
      </c>
      <c r="L1149" s="25">
        <f t="shared" si="410"/>
        <v>0.76013029403884813</v>
      </c>
      <c r="M1149" s="25">
        <f t="shared" si="411"/>
        <v>-4.2136946559999996E-3</v>
      </c>
      <c r="N1149" s="25">
        <f t="shared" si="412"/>
        <v>1023.9294115101599</v>
      </c>
      <c r="O1149" s="121">
        <f t="shared" si="391"/>
        <v>1.0239023380501624</v>
      </c>
      <c r="P1149" s="26">
        <f t="shared" si="413"/>
        <v>16.037504824452984</v>
      </c>
      <c r="Q1149" s="120">
        <f t="shared" si="392"/>
        <v>16.036972791627054</v>
      </c>
      <c r="R1149" s="4">
        <f t="shared" si="414"/>
        <v>23.542317937946716</v>
      </c>
      <c r="S1149" s="50">
        <f t="shared" si="415"/>
        <v>33.840949999999999</v>
      </c>
      <c r="T1149" s="17"/>
      <c r="U1149" s="18"/>
      <c r="V1149" s="18"/>
      <c r="W1149" s="18"/>
      <c r="X1149" s="9"/>
      <c r="Y1149" s="9"/>
      <c r="Z1149" s="9"/>
      <c r="AA1149" s="19"/>
      <c r="AB1149" s="20"/>
    </row>
    <row r="1150" spans="1:28" s="15" customFormat="1" x14ac:dyDescent="0.2">
      <c r="A1150" s="1">
        <v>119</v>
      </c>
      <c r="B1150" s="49" t="s">
        <v>29</v>
      </c>
      <c r="C1150" s="22" t="s">
        <v>27</v>
      </c>
      <c r="D1150" s="22" t="s">
        <v>37</v>
      </c>
      <c r="E1150" s="23">
        <v>43129</v>
      </c>
      <c r="F1150" s="22">
        <v>24.4</v>
      </c>
      <c r="G1150" s="22">
        <v>35.5</v>
      </c>
      <c r="H1150" s="22">
        <v>17.515899999999998</v>
      </c>
      <c r="I1150" s="24">
        <v>4.9236000000000004</v>
      </c>
      <c r="J1150" s="74">
        <f t="shared" si="408"/>
        <v>-1.0999999999999233E-2</v>
      </c>
      <c r="K1150" s="25">
        <f t="shared" si="409"/>
        <v>997.2271712987083</v>
      </c>
      <c r="L1150" s="25">
        <f t="shared" si="410"/>
        <v>0.76013029403884813</v>
      </c>
      <c r="M1150" s="25">
        <f t="shared" si="411"/>
        <v>-4.2136946559999996E-3</v>
      </c>
      <c r="N1150" s="25">
        <f t="shared" si="412"/>
        <v>1023.9294115101599</v>
      </c>
      <c r="O1150" s="121">
        <f t="shared" si="391"/>
        <v>1.0239023380501624</v>
      </c>
      <c r="P1150" s="26">
        <f t="shared" si="413"/>
        <v>11.101274972750458</v>
      </c>
      <c r="Q1150" s="120">
        <f t="shared" si="392"/>
        <v>11.100906695842058</v>
      </c>
      <c r="R1150" s="4">
        <f t="shared" si="414"/>
        <v>23.542317937946716</v>
      </c>
      <c r="S1150" s="50">
        <f t="shared" si="415"/>
        <v>21.799800000000001</v>
      </c>
      <c r="T1150" s="17"/>
      <c r="U1150" s="18"/>
      <c r="V1150" s="18"/>
      <c r="W1150" s="18"/>
      <c r="X1150" s="9"/>
      <c r="Y1150" s="9"/>
      <c r="Z1150" s="9"/>
      <c r="AA1150" s="19"/>
      <c r="AB1150" s="20"/>
    </row>
    <row r="1151" spans="1:28" s="15" customFormat="1" x14ac:dyDescent="0.2">
      <c r="A1151" s="1">
        <v>125</v>
      </c>
      <c r="B1151" s="49" t="s">
        <v>29</v>
      </c>
      <c r="C1151" s="22" t="s">
        <v>27</v>
      </c>
      <c r="D1151" s="22" t="s">
        <v>37</v>
      </c>
      <c r="E1151" s="23">
        <v>43129</v>
      </c>
      <c r="F1151" s="22">
        <v>24.4</v>
      </c>
      <c r="G1151" s="22">
        <v>35.5</v>
      </c>
      <c r="H1151" s="22">
        <v>17.515899999999998</v>
      </c>
      <c r="I1151" s="24">
        <v>4.1028000000000002</v>
      </c>
      <c r="J1151" s="74">
        <f t="shared" si="408"/>
        <v>-1.0899999999999466E-2</v>
      </c>
      <c r="K1151" s="25">
        <f t="shared" si="409"/>
        <v>997.2271712987083</v>
      </c>
      <c r="L1151" s="25">
        <f t="shared" si="410"/>
        <v>0.76013029403884813</v>
      </c>
      <c r="M1151" s="25">
        <f t="shared" si="411"/>
        <v>-4.2136946559999996E-3</v>
      </c>
      <c r="N1151" s="25">
        <f t="shared" si="412"/>
        <v>1023.9294115101599</v>
      </c>
      <c r="O1151" s="121">
        <f t="shared" si="391"/>
        <v>1.0239023380501624</v>
      </c>
      <c r="P1151" s="26">
        <f t="shared" si="413"/>
        <v>9.250611535908801</v>
      </c>
      <c r="Q1151" s="120">
        <f t="shared" si="392"/>
        <v>9.250304653444795</v>
      </c>
      <c r="R1151" s="4">
        <f t="shared" si="414"/>
        <v>23.542317937946716</v>
      </c>
      <c r="S1151" s="50">
        <f t="shared" si="415"/>
        <v>17.285399999999999</v>
      </c>
      <c r="T1151" s="17"/>
      <c r="U1151" s="18"/>
      <c r="V1151" s="18"/>
      <c r="W1151" s="18"/>
      <c r="X1151" s="9"/>
      <c r="Y1151" s="9"/>
      <c r="Z1151" s="9"/>
      <c r="AA1151" s="19"/>
      <c r="AB1151" s="20"/>
    </row>
    <row r="1152" spans="1:28" s="15" customFormat="1" x14ac:dyDescent="0.2">
      <c r="A1152" s="1">
        <v>217</v>
      </c>
      <c r="B1152" s="49" t="s">
        <v>29</v>
      </c>
      <c r="C1152" s="22" t="s">
        <v>27</v>
      </c>
      <c r="D1152" s="22" t="s">
        <v>37</v>
      </c>
      <c r="E1152" s="23">
        <v>43129</v>
      </c>
      <c r="F1152" s="22">
        <v>24.4</v>
      </c>
      <c r="G1152" s="22">
        <v>35.5</v>
      </c>
      <c r="H1152" s="22">
        <v>17.515899999999998</v>
      </c>
      <c r="I1152" s="24">
        <v>3.6898</v>
      </c>
      <c r="J1152" s="74">
        <f t="shared" si="408"/>
        <v>-1.0499999999999954E-2</v>
      </c>
      <c r="K1152" s="25">
        <f t="shared" si="409"/>
        <v>997.2271712987083</v>
      </c>
      <c r="L1152" s="25">
        <f t="shared" si="410"/>
        <v>0.76013029403884813</v>
      </c>
      <c r="M1152" s="25">
        <f t="shared" si="411"/>
        <v>-4.2136946559999996E-3</v>
      </c>
      <c r="N1152" s="25">
        <f t="shared" si="412"/>
        <v>1023.9294115101599</v>
      </c>
      <c r="O1152" s="121">
        <f t="shared" si="391"/>
        <v>1.0239023380501624</v>
      </c>
      <c r="P1152" s="26">
        <f t="shared" si="413"/>
        <v>8.3194175795057745</v>
      </c>
      <c r="Q1152" s="120">
        <f t="shared" si="392"/>
        <v>8.3191415887395443</v>
      </c>
      <c r="R1152" s="4">
        <f t="shared" si="414"/>
        <v>23.542317937946716</v>
      </c>
      <c r="S1152" s="50">
        <f t="shared" si="415"/>
        <v>15.0139</v>
      </c>
      <c r="T1152" s="17"/>
      <c r="U1152" s="18"/>
      <c r="V1152" s="18"/>
      <c r="W1152" s="18"/>
      <c r="X1152" s="9"/>
      <c r="Y1152" s="9"/>
      <c r="Z1152" s="9"/>
      <c r="AA1152" s="19"/>
      <c r="AB1152" s="20"/>
    </row>
    <row r="1153" spans="1:28" s="15" customFormat="1" x14ac:dyDescent="0.2">
      <c r="A1153" s="1">
        <v>223</v>
      </c>
      <c r="B1153" s="49" t="s">
        <v>29</v>
      </c>
      <c r="C1153" s="22" t="s">
        <v>27</v>
      </c>
      <c r="D1153" s="22" t="s">
        <v>37</v>
      </c>
      <c r="E1153" s="23">
        <v>43129</v>
      </c>
      <c r="F1153" s="22">
        <v>24.4</v>
      </c>
      <c r="G1153" s="22">
        <v>35.5</v>
      </c>
      <c r="H1153" s="22">
        <v>17.515899999999998</v>
      </c>
      <c r="I1153" s="24">
        <v>5.0384000000000002</v>
      </c>
      <c r="J1153" s="74">
        <f t="shared" si="408"/>
        <v>-1.0099999999999554E-2</v>
      </c>
      <c r="K1153" s="25">
        <f t="shared" si="409"/>
        <v>997.2271712987083</v>
      </c>
      <c r="L1153" s="25">
        <f t="shared" si="410"/>
        <v>0.76013029403884813</v>
      </c>
      <c r="M1153" s="25">
        <f t="shared" si="411"/>
        <v>-4.2136946559999996E-3</v>
      </c>
      <c r="N1153" s="25">
        <f t="shared" si="412"/>
        <v>1023.9294115101599</v>
      </c>
      <c r="O1153" s="121">
        <f t="shared" si="391"/>
        <v>1.0239023380501624</v>
      </c>
      <c r="P1153" s="26">
        <f t="shared" si="413"/>
        <v>11.360115326733672</v>
      </c>
      <c r="Q1153" s="120">
        <f t="shared" si="392"/>
        <v>11.359738462980465</v>
      </c>
      <c r="R1153" s="4">
        <f t="shared" si="414"/>
        <v>23.542317937946716</v>
      </c>
      <c r="S1153" s="50">
        <f t="shared" si="415"/>
        <v>22.4312</v>
      </c>
      <c r="T1153" s="17"/>
      <c r="U1153" s="18"/>
      <c r="V1153" s="18"/>
      <c r="W1153" s="18"/>
      <c r="X1153" s="9"/>
      <c r="Y1153" s="9"/>
      <c r="Z1153" s="9"/>
      <c r="AA1153" s="19"/>
      <c r="AB1153" s="20"/>
    </row>
    <row r="1154" spans="1:28" s="15" customFormat="1" x14ac:dyDescent="0.2">
      <c r="A1154" s="1">
        <v>152</v>
      </c>
      <c r="B1154" s="49" t="s">
        <v>30</v>
      </c>
      <c r="C1154" s="22" t="s">
        <v>27</v>
      </c>
      <c r="D1154" s="22" t="s">
        <v>37</v>
      </c>
      <c r="E1154" s="23">
        <v>43129</v>
      </c>
      <c r="F1154" s="22">
        <v>24.4</v>
      </c>
      <c r="G1154" s="22">
        <v>35.5</v>
      </c>
      <c r="H1154" s="22">
        <v>17.515899999999998</v>
      </c>
      <c r="I1154" s="24">
        <v>6.7074999999999996</v>
      </c>
      <c r="J1154" s="74">
        <f t="shared" si="408"/>
        <v>-1.6100000000000669E-2</v>
      </c>
      <c r="K1154" s="25">
        <f t="shared" si="409"/>
        <v>997.2271712987083</v>
      </c>
      <c r="L1154" s="25">
        <f t="shared" si="410"/>
        <v>0.76013029403884813</v>
      </c>
      <c r="M1154" s="25">
        <f t="shared" si="411"/>
        <v>-4.2136946559999996E-3</v>
      </c>
      <c r="N1154" s="25">
        <f t="shared" si="412"/>
        <v>1023.9294115101599</v>
      </c>
      <c r="O1154" s="121">
        <f t="shared" si="391"/>
        <v>1.0239023380501624</v>
      </c>
      <c r="P1154" s="26">
        <f t="shared" si="413"/>
        <v>15.123446640613308</v>
      </c>
      <c r="Q1154" s="120">
        <f t="shared" si="392"/>
        <v>15.122944931018074</v>
      </c>
      <c r="R1154" s="4">
        <f t="shared" si="414"/>
        <v>23.542317937946716</v>
      </c>
      <c r="S1154" s="50">
        <f t="shared" si="415"/>
        <v>31.611249999999998</v>
      </c>
      <c r="T1154" s="17"/>
      <c r="U1154" s="18"/>
      <c r="V1154" s="18"/>
      <c r="W1154" s="18"/>
      <c r="X1154" s="9"/>
      <c r="Y1154" s="9"/>
      <c r="Z1154" s="9"/>
      <c r="AA1154" s="19"/>
      <c r="AB1154" s="20"/>
    </row>
    <row r="1155" spans="1:28" s="15" customFormat="1" x14ac:dyDescent="0.2">
      <c r="A1155" s="1">
        <v>160</v>
      </c>
      <c r="B1155" s="49" t="s">
        <v>30</v>
      </c>
      <c r="C1155" s="22" t="s">
        <v>27</v>
      </c>
      <c r="D1155" s="22" t="s">
        <v>37</v>
      </c>
      <c r="E1155" s="23">
        <v>43129</v>
      </c>
      <c r="F1155" s="22">
        <v>24.4</v>
      </c>
      <c r="G1155" s="22">
        <v>35.5</v>
      </c>
      <c r="H1155" s="22">
        <v>17.515899999999998</v>
      </c>
      <c r="I1155" s="24">
        <v>5.4344999999999999</v>
      </c>
      <c r="J1155" s="74">
        <f t="shared" si="408"/>
        <v>-1.7400000000000304E-2</v>
      </c>
      <c r="K1155" s="25">
        <f t="shared" si="409"/>
        <v>997.2271712987083</v>
      </c>
      <c r="L1155" s="25">
        <f t="shared" si="410"/>
        <v>0.76013029403884813</v>
      </c>
      <c r="M1155" s="25">
        <f t="shared" si="411"/>
        <v>-4.2136946559999996E-3</v>
      </c>
      <c r="N1155" s="25">
        <f t="shared" si="412"/>
        <v>1023.9294115101599</v>
      </c>
      <c r="O1155" s="121">
        <f t="shared" ref="O1155:O1218" si="416">(999.842594+0.06793952*(F1155)-0.00909529*(F1155)^2+0.0001001685*(F1155)^3-0.000001120083*(F1155)^4+0.000000006536332*(F1155)^5+(0.824493-0.0040899*(F1155)+0.000076438*(F1155)^2-0.00000082467*(F1155)^3+0.0000000053875*(F1155)^4)*(G1155)+(-0.00572466+0.00010227*(F1155)-0.0000016546*(F1155)^2)*(G1155)^1.5+0.00048314*(G1155)^2)*0.001</f>
        <v>1.0239023380501624</v>
      </c>
      <c r="P1155" s="26">
        <f t="shared" si="413"/>
        <v>12.253204736252407</v>
      </c>
      <c r="Q1155" s="120">
        <f t="shared" ref="Q1155:Q1218" si="417">(I1155)*(1/(1-(O1155)/1.84))</f>
        <v>12.252798244892691</v>
      </c>
      <c r="R1155" s="4">
        <f t="shared" si="414"/>
        <v>23.542317937946716</v>
      </c>
      <c r="S1155" s="50">
        <f t="shared" si="415"/>
        <v>24.609749999999998</v>
      </c>
      <c r="T1155" s="17"/>
      <c r="U1155" s="18"/>
      <c r="V1155" s="18"/>
      <c r="W1155" s="18"/>
      <c r="X1155" s="9"/>
      <c r="Y1155" s="9"/>
      <c r="Z1155" s="9"/>
      <c r="AA1155" s="19"/>
      <c r="AB1155" s="20"/>
    </row>
    <row r="1156" spans="1:28" s="15" customFormat="1" x14ac:dyDescent="0.2">
      <c r="A1156" s="1">
        <v>166</v>
      </c>
      <c r="B1156" s="49" t="s">
        <v>31</v>
      </c>
      <c r="C1156" s="22" t="s">
        <v>27</v>
      </c>
      <c r="D1156" s="22" t="s">
        <v>37</v>
      </c>
      <c r="E1156" s="23">
        <v>43129</v>
      </c>
      <c r="F1156" s="22">
        <v>24.4</v>
      </c>
      <c r="G1156" s="22">
        <v>35.5</v>
      </c>
      <c r="H1156" s="22">
        <v>17.515899999999998</v>
      </c>
      <c r="I1156" s="24">
        <v>5.2256</v>
      </c>
      <c r="J1156" s="74">
        <f t="shared" si="408"/>
        <v>-1.6600000000000392E-2</v>
      </c>
      <c r="K1156" s="25">
        <f t="shared" si="409"/>
        <v>997.2271712987083</v>
      </c>
      <c r="L1156" s="25">
        <f t="shared" si="410"/>
        <v>0.76013029403884813</v>
      </c>
      <c r="M1156" s="25">
        <f t="shared" si="411"/>
        <v>-4.2136946559999996E-3</v>
      </c>
      <c r="N1156" s="25">
        <f t="shared" si="412"/>
        <v>1023.9294115101599</v>
      </c>
      <c r="O1156" s="121">
        <f t="shared" si="416"/>
        <v>1.0239023380501624</v>
      </c>
      <c r="P1156" s="26">
        <f t="shared" si="413"/>
        <v>11.782196461451942</v>
      </c>
      <c r="Q1156" s="120">
        <f t="shared" si="417"/>
        <v>11.781805595457033</v>
      </c>
      <c r="R1156" s="4">
        <f t="shared" si="414"/>
        <v>23.542317937946716</v>
      </c>
      <c r="S1156" s="50">
        <f t="shared" si="415"/>
        <v>23.460799999999999</v>
      </c>
      <c r="T1156" s="17"/>
      <c r="U1156" s="18"/>
      <c r="V1156" s="18"/>
      <c r="W1156" s="18"/>
      <c r="X1156" s="9"/>
      <c r="Y1156" s="9"/>
      <c r="Z1156" s="9"/>
      <c r="AA1156" s="19"/>
      <c r="AB1156" s="20"/>
    </row>
    <row r="1157" spans="1:28" s="15" customFormat="1" x14ac:dyDescent="0.2">
      <c r="A1157" s="1">
        <v>173</v>
      </c>
      <c r="B1157" s="49" t="s">
        <v>31</v>
      </c>
      <c r="C1157" s="22" t="s">
        <v>27</v>
      </c>
      <c r="D1157" s="22" t="s">
        <v>37</v>
      </c>
      <c r="E1157" s="23">
        <v>43129</v>
      </c>
      <c r="F1157" s="22">
        <v>24.4</v>
      </c>
      <c r="G1157" s="22">
        <v>35.5</v>
      </c>
      <c r="H1157" s="22">
        <v>17.515899999999998</v>
      </c>
      <c r="I1157" s="24">
        <v>5.4429999999999996</v>
      </c>
      <c r="J1157" s="74">
        <f t="shared" si="408"/>
        <v>-2.0500000000000185E-2</v>
      </c>
      <c r="K1157" s="25">
        <f t="shared" si="409"/>
        <v>997.2271712987083</v>
      </c>
      <c r="L1157" s="25">
        <f t="shared" si="410"/>
        <v>0.76013029403884813</v>
      </c>
      <c r="M1157" s="25">
        <f t="shared" si="411"/>
        <v>-4.2136946559999996E-3</v>
      </c>
      <c r="N1157" s="25">
        <f t="shared" si="412"/>
        <v>1023.9294115101599</v>
      </c>
      <c r="O1157" s="121">
        <f t="shared" si="416"/>
        <v>1.0239023380501624</v>
      </c>
      <c r="P1157" s="26">
        <f t="shared" si="413"/>
        <v>12.272369745040363</v>
      </c>
      <c r="Q1157" s="120">
        <f t="shared" si="417"/>
        <v>12.271962617895099</v>
      </c>
      <c r="R1157" s="4">
        <f t="shared" si="414"/>
        <v>23.542317937946716</v>
      </c>
      <c r="S1157" s="50">
        <f t="shared" si="415"/>
        <v>24.656499999999998</v>
      </c>
      <c r="T1157" s="17"/>
      <c r="U1157" s="18"/>
      <c r="V1157" s="18"/>
      <c r="W1157" s="18"/>
      <c r="X1157" s="9"/>
      <c r="Y1157" s="9"/>
      <c r="Z1157" s="9"/>
      <c r="AA1157" s="19"/>
      <c r="AB1157" s="20"/>
    </row>
    <row r="1158" spans="1:28" s="15" customFormat="1" x14ac:dyDescent="0.2">
      <c r="A1158" s="1">
        <v>264</v>
      </c>
      <c r="B1158" s="49" t="s">
        <v>31</v>
      </c>
      <c r="C1158" s="22" t="s">
        <v>27</v>
      </c>
      <c r="D1158" s="22" t="s">
        <v>37</v>
      </c>
      <c r="E1158" s="23">
        <v>43129</v>
      </c>
      <c r="F1158" s="22">
        <v>24.4</v>
      </c>
      <c r="G1158" s="22">
        <v>35.5</v>
      </c>
      <c r="H1158" s="22">
        <v>17.515899999999998</v>
      </c>
      <c r="I1158" s="24">
        <v>5.1147</v>
      </c>
      <c r="J1158" s="74">
        <f t="shared" si="408"/>
        <v>-2.7999999999999581E-2</v>
      </c>
      <c r="K1158" s="25">
        <f t="shared" si="409"/>
        <v>997.2271712987083</v>
      </c>
      <c r="L1158" s="25">
        <f t="shared" si="410"/>
        <v>0.76013029403884813</v>
      </c>
      <c r="M1158" s="25">
        <f t="shared" si="411"/>
        <v>-4.2136946559999996E-3</v>
      </c>
      <c r="N1158" s="25">
        <f t="shared" si="412"/>
        <v>1023.9294115101599</v>
      </c>
      <c r="O1158" s="121">
        <f t="shared" si="416"/>
        <v>1.0239023380501624</v>
      </c>
      <c r="P1158" s="26">
        <f t="shared" si="413"/>
        <v>11.532149464442027</v>
      </c>
      <c r="Q1158" s="120">
        <f t="shared" si="417"/>
        <v>11.531766893578554</v>
      </c>
      <c r="R1158" s="4">
        <f t="shared" si="414"/>
        <v>23.542317937946716</v>
      </c>
      <c r="S1158" s="50">
        <f t="shared" si="415"/>
        <v>22.850849999999998</v>
      </c>
      <c r="T1158" s="17"/>
      <c r="U1158" s="18"/>
      <c r="V1158" s="18"/>
      <c r="W1158" s="18"/>
      <c r="X1158" s="9"/>
      <c r="Y1158" s="9"/>
      <c r="Z1158" s="9"/>
      <c r="AA1158" s="19"/>
      <c r="AB1158" s="20"/>
    </row>
    <row r="1159" spans="1:28" s="15" customFormat="1" x14ac:dyDescent="0.2">
      <c r="A1159" s="1">
        <v>270</v>
      </c>
      <c r="B1159" s="49" t="s">
        <v>31</v>
      </c>
      <c r="C1159" s="22" t="s">
        <v>27</v>
      </c>
      <c r="D1159" s="22" t="s">
        <v>37</v>
      </c>
      <c r="E1159" s="23">
        <v>43129</v>
      </c>
      <c r="F1159" s="22">
        <v>24.4</v>
      </c>
      <c r="G1159" s="22">
        <v>35.5</v>
      </c>
      <c r="H1159" s="22">
        <v>17.515899999999998</v>
      </c>
      <c r="I1159" s="24">
        <v>6.8556999999999997</v>
      </c>
      <c r="J1159" s="74">
        <f t="shared" si="408"/>
        <v>-1.3100000000000556E-2</v>
      </c>
      <c r="K1159" s="25">
        <f t="shared" si="409"/>
        <v>997.2271712987083</v>
      </c>
      <c r="L1159" s="25">
        <f t="shared" si="410"/>
        <v>0.76013029403884813</v>
      </c>
      <c r="M1159" s="25">
        <f t="shared" si="411"/>
        <v>-4.2136946559999996E-3</v>
      </c>
      <c r="N1159" s="25">
        <f t="shared" si="412"/>
        <v>1023.9294115101599</v>
      </c>
      <c r="O1159" s="121">
        <f t="shared" si="416"/>
        <v>1.0239023380501624</v>
      </c>
      <c r="P1159" s="26">
        <f t="shared" si="413"/>
        <v>15.457594205598607</v>
      </c>
      <c r="Q1159" s="120">
        <f t="shared" si="417"/>
        <v>15.457081410895357</v>
      </c>
      <c r="R1159" s="4">
        <f t="shared" si="414"/>
        <v>23.542317937946716</v>
      </c>
      <c r="S1159" s="50">
        <f t="shared" si="415"/>
        <v>32.426349999999999</v>
      </c>
      <c r="T1159" s="17"/>
      <c r="U1159" s="18"/>
      <c r="V1159" s="18"/>
      <c r="W1159" s="18"/>
      <c r="X1159" s="9"/>
      <c r="Y1159" s="9"/>
      <c r="Z1159" s="9"/>
      <c r="AA1159" s="19"/>
      <c r="AB1159" s="20"/>
    </row>
    <row r="1160" spans="1:28" s="15" customFormat="1" x14ac:dyDescent="0.2">
      <c r="A1160" s="1">
        <v>102</v>
      </c>
      <c r="B1160" s="49" t="s">
        <v>32</v>
      </c>
      <c r="C1160" s="22" t="s">
        <v>27</v>
      </c>
      <c r="D1160" s="22" t="s">
        <v>37</v>
      </c>
      <c r="E1160" s="23">
        <v>43129</v>
      </c>
      <c r="F1160" s="22">
        <v>24.4</v>
      </c>
      <c r="G1160" s="22">
        <v>35.5</v>
      </c>
      <c r="H1160" s="22">
        <v>17.515899999999998</v>
      </c>
      <c r="I1160" s="24">
        <v>4.3883999999999999</v>
      </c>
      <c r="J1160" s="74">
        <f t="shared" si="408"/>
        <v>-2.0999999999999908E-2</v>
      </c>
      <c r="K1160" s="25">
        <f t="shared" si="409"/>
        <v>997.2271712987083</v>
      </c>
      <c r="L1160" s="25">
        <f t="shared" si="410"/>
        <v>0.76013029403884813</v>
      </c>
      <c r="M1160" s="25">
        <f t="shared" si="411"/>
        <v>-4.2136946559999996E-3</v>
      </c>
      <c r="N1160" s="25">
        <f t="shared" si="412"/>
        <v>1023.9294115101599</v>
      </c>
      <c r="O1160" s="121">
        <f t="shared" si="416"/>
        <v>1.0239023380501624</v>
      </c>
      <c r="P1160" s="26">
        <f t="shared" si="413"/>
        <v>9.894555831184114</v>
      </c>
      <c r="Q1160" s="120">
        <f t="shared" si="417"/>
        <v>9.8942275863257123</v>
      </c>
      <c r="R1160" s="4">
        <f t="shared" si="414"/>
        <v>23.542317937946716</v>
      </c>
      <c r="S1160" s="50">
        <f t="shared" si="415"/>
        <v>18.856199999999998</v>
      </c>
      <c r="T1160" s="17"/>
      <c r="U1160" s="18"/>
      <c r="V1160" s="18"/>
      <c r="W1160" s="18"/>
      <c r="X1160" s="9"/>
      <c r="Y1160" s="9"/>
      <c r="Z1160" s="9"/>
      <c r="AA1160" s="19"/>
      <c r="AB1160" s="20"/>
    </row>
    <row r="1161" spans="1:28" s="15" customFormat="1" x14ac:dyDescent="0.2">
      <c r="A1161" s="1">
        <v>108</v>
      </c>
      <c r="B1161" s="49" t="s">
        <v>32</v>
      </c>
      <c r="C1161" s="22" t="s">
        <v>27</v>
      </c>
      <c r="D1161" s="22" t="s">
        <v>37</v>
      </c>
      <c r="E1161" s="23">
        <v>43129</v>
      </c>
      <c r="F1161" s="22">
        <v>24.4</v>
      </c>
      <c r="G1161" s="22">
        <v>35.5</v>
      </c>
      <c r="H1161" s="22">
        <v>17.515899999999998</v>
      </c>
      <c r="I1161" s="24">
        <v>4.7549999999999999</v>
      </c>
      <c r="J1161" s="74">
        <f t="shared" si="408"/>
        <v>-2.7300000000000324E-2</v>
      </c>
      <c r="K1161" s="25">
        <f t="shared" si="409"/>
        <v>997.2271712987083</v>
      </c>
      <c r="L1161" s="25">
        <f t="shared" si="410"/>
        <v>0.76013029403884813</v>
      </c>
      <c r="M1161" s="25">
        <f t="shared" si="411"/>
        <v>-4.2136946559999996E-3</v>
      </c>
      <c r="N1161" s="25">
        <f t="shared" si="412"/>
        <v>1023.9294115101599</v>
      </c>
      <c r="O1161" s="121">
        <f t="shared" si="416"/>
        <v>1.0239023380501624</v>
      </c>
      <c r="P1161" s="26">
        <f t="shared" si="413"/>
        <v>10.721131386674063</v>
      </c>
      <c r="Q1161" s="120">
        <f t="shared" si="417"/>
        <v>10.720775720758994</v>
      </c>
      <c r="R1161" s="4">
        <f t="shared" si="414"/>
        <v>23.542317937946716</v>
      </c>
      <c r="S1161" s="50">
        <f t="shared" si="415"/>
        <v>20.872499999999999</v>
      </c>
      <c r="T1161" s="17"/>
      <c r="U1161" s="18"/>
      <c r="V1161" s="18"/>
      <c r="W1161" s="18"/>
      <c r="X1161" s="9"/>
      <c r="Y1161" s="9"/>
      <c r="Z1161" s="9"/>
      <c r="AA1161" s="19"/>
      <c r="AB1161" s="20"/>
    </row>
    <row r="1162" spans="1:28" s="15" customFormat="1" x14ac:dyDescent="0.2">
      <c r="A1162" s="1">
        <v>231</v>
      </c>
      <c r="B1162" s="49" t="s">
        <v>33</v>
      </c>
      <c r="C1162" s="22" t="s">
        <v>27</v>
      </c>
      <c r="D1162" s="22" t="s">
        <v>37</v>
      </c>
      <c r="E1162" s="23">
        <v>43129</v>
      </c>
      <c r="F1162" s="22">
        <v>23.6</v>
      </c>
      <c r="G1162" s="22">
        <v>35.6</v>
      </c>
      <c r="H1162" s="22">
        <v>17.508299999999998</v>
      </c>
      <c r="I1162" s="24">
        <v>3.1295999999999999</v>
      </c>
      <c r="J1162" s="74">
        <f t="shared" si="408"/>
        <v>-1.3600000000000279E-2</v>
      </c>
      <c r="K1162" s="25">
        <f t="shared" si="409"/>
        <v>997.42451159707753</v>
      </c>
      <c r="L1162" s="25">
        <f t="shared" si="410"/>
        <v>0.76136961722476815</v>
      </c>
      <c r="M1162" s="25">
        <f t="shared" si="411"/>
        <v>-4.2319740159999994E-3</v>
      </c>
      <c r="N1162" s="25">
        <f t="shared" si="412"/>
        <v>1024.2426686012425</v>
      </c>
      <c r="O1162" s="121">
        <f t="shared" si="416"/>
        <v>1.0242155286598393</v>
      </c>
      <c r="P1162" s="26">
        <f t="shared" si="413"/>
        <v>7.0590404503335735</v>
      </c>
      <c r="Q1162" s="120">
        <f t="shared" si="417"/>
        <v>7.0588056065103393</v>
      </c>
      <c r="R1162" s="4">
        <f t="shared" si="414"/>
        <v>23.534580343982828</v>
      </c>
      <c r="S1162" s="50">
        <f t="shared" si="415"/>
        <v>11.9328</v>
      </c>
      <c r="T1162" s="17"/>
      <c r="U1162" s="18"/>
      <c r="V1162" s="18"/>
      <c r="W1162" s="18"/>
      <c r="X1162" s="9"/>
      <c r="Y1162" s="9"/>
      <c r="Z1162" s="9"/>
      <c r="AA1162" s="19"/>
      <c r="AB1162" s="20"/>
    </row>
    <row r="1163" spans="1:28" s="15" customFormat="1" x14ac:dyDescent="0.2">
      <c r="A1163" s="1">
        <v>180</v>
      </c>
      <c r="B1163" s="49" t="s">
        <v>26</v>
      </c>
      <c r="C1163" s="22" t="s">
        <v>34</v>
      </c>
      <c r="D1163" s="22" t="s">
        <v>37</v>
      </c>
      <c r="E1163" s="23">
        <v>43129</v>
      </c>
      <c r="F1163" s="22">
        <v>23.9</v>
      </c>
      <c r="G1163" s="22">
        <v>35.6</v>
      </c>
      <c r="H1163" s="22">
        <v>17.509899999999998</v>
      </c>
      <c r="I1163" s="24">
        <v>3.7650000000000001</v>
      </c>
      <c r="J1163" s="74">
        <f t="shared" si="408"/>
        <v>-1.2999999999999901E-2</v>
      </c>
      <c r="K1163" s="25">
        <f t="shared" si="409"/>
        <v>997.35123703333397</v>
      </c>
      <c r="L1163" s="25">
        <f t="shared" si="410"/>
        <v>0.76089952447632669</v>
      </c>
      <c r="M1163" s="25">
        <f t="shared" si="411"/>
        <v>-4.2248710660000004E-3</v>
      </c>
      <c r="N1163" s="25">
        <f t="shared" si="412"/>
        <v>1024.154167473396</v>
      </c>
      <c r="O1163" s="121">
        <f t="shared" si="416"/>
        <v>1.0241270521410395</v>
      </c>
      <c r="P1163" s="26">
        <f t="shared" si="413"/>
        <v>8.4913101517548011</v>
      </c>
      <c r="Q1163" s="120">
        <f t="shared" si="417"/>
        <v>8.4910279451961568</v>
      </c>
      <c r="R1163" s="4">
        <f t="shared" si="414"/>
        <v>23.536031078778624</v>
      </c>
      <c r="S1163" s="50">
        <f t="shared" si="415"/>
        <v>15.427499999999998</v>
      </c>
      <c r="T1163" s="17"/>
      <c r="U1163" s="18"/>
      <c r="V1163" s="18"/>
      <c r="W1163" s="18"/>
      <c r="X1163" s="9"/>
      <c r="Y1163" s="9"/>
      <c r="Z1163" s="9"/>
      <c r="AA1163" s="19"/>
      <c r="AB1163" s="20"/>
    </row>
    <row r="1164" spans="1:28" s="15" customFormat="1" x14ac:dyDescent="0.2">
      <c r="A1164" s="1">
        <v>187</v>
      </c>
      <c r="B1164" s="49" t="s">
        <v>26</v>
      </c>
      <c r="C1164" s="22" t="s">
        <v>34</v>
      </c>
      <c r="D1164" s="22" t="s">
        <v>37</v>
      </c>
      <c r="E1164" s="23">
        <v>43129</v>
      </c>
      <c r="F1164" s="22">
        <v>23.9</v>
      </c>
      <c r="G1164" s="22">
        <v>35.6</v>
      </c>
      <c r="H1164" s="22">
        <v>17.509899999999998</v>
      </c>
      <c r="I1164" s="24">
        <v>0.89380000000000004</v>
      </c>
      <c r="J1164" s="74">
        <f t="shared" si="408"/>
        <v>-3.8999999999999924E-2</v>
      </c>
      <c r="K1164" s="25">
        <f t="shared" si="409"/>
        <v>997.35123703333397</v>
      </c>
      <c r="L1164" s="25">
        <f t="shared" si="410"/>
        <v>0.76089952447632669</v>
      </c>
      <c r="M1164" s="25">
        <f t="shared" si="411"/>
        <v>-4.2248710660000004E-3</v>
      </c>
      <c r="N1164" s="25">
        <f t="shared" si="412"/>
        <v>1024.154167473396</v>
      </c>
      <c r="O1164" s="121">
        <f t="shared" si="416"/>
        <v>1.0241270521410395</v>
      </c>
      <c r="P1164" s="26">
        <f t="shared" si="413"/>
        <v>2.0158122214179128</v>
      </c>
      <c r="Q1164" s="120">
        <f t="shared" si="417"/>
        <v>2.0157452264053983</v>
      </c>
      <c r="R1164" s="4">
        <f t="shared" si="414"/>
        <v>23.536031078778624</v>
      </c>
      <c r="S1164" s="50">
        <f t="shared" si="415"/>
        <v>-0.36409999999999965</v>
      </c>
      <c r="T1164" s="17"/>
      <c r="U1164" s="18"/>
      <c r="V1164" s="18"/>
      <c r="W1164" s="18"/>
      <c r="X1164" s="9"/>
      <c r="Y1164" s="9"/>
      <c r="Z1164" s="9"/>
      <c r="AA1164" s="19"/>
      <c r="AB1164" s="20"/>
    </row>
    <row r="1165" spans="1:28" s="15" customFormat="1" x14ac:dyDescent="0.2">
      <c r="A1165" s="1">
        <v>278</v>
      </c>
      <c r="B1165" s="49" t="s">
        <v>26</v>
      </c>
      <c r="C1165" s="22" t="s">
        <v>34</v>
      </c>
      <c r="D1165" s="22" t="s">
        <v>37</v>
      </c>
      <c r="E1165" s="23">
        <v>43129</v>
      </c>
      <c r="F1165" s="22">
        <v>23.9</v>
      </c>
      <c r="G1165" s="22">
        <v>35.6</v>
      </c>
      <c r="H1165" s="22">
        <v>17.509899999999998</v>
      </c>
      <c r="I1165" s="24">
        <v>4.2801999999999998</v>
      </c>
      <c r="J1165" s="74">
        <f t="shared" si="408"/>
        <v>-1.9499999999999851E-2</v>
      </c>
      <c r="K1165" s="25">
        <f t="shared" si="409"/>
        <v>997.35123703333397</v>
      </c>
      <c r="L1165" s="25">
        <f t="shared" si="410"/>
        <v>0.76089952447632669</v>
      </c>
      <c r="M1165" s="25">
        <f t="shared" si="411"/>
        <v>-4.2248710660000004E-3</v>
      </c>
      <c r="N1165" s="25">
        <f t="shared" si="412"/>
        <v>1024.154167473396</v>
      </c>
      <c r="O1165" s="121">
        <f t="shared" si="416"/>
        <v>1.0241270521410395</v>
      </c>
      <c r="P1165" s="26">
        <f t="shared" si="413"/>
        <v>9.6532551690679682</v>
      </c>
      <c r="Q1165" s="120">
        <f t="shared" si="417"/>
        <v>9.6529343455587213</v>
      </c>
      <c r="R1165" s="4">
        <f t="shared" si="414"/>
        <v>23.536031078778624</v>
      </c>
      <c r="S1165" s="50">
        <f t="shared" si="415"/>
        <v>18.261099999999999</v>
      </c>
      <c r="T1165" s="17"/>
      <c r="U1165" s="18"/>
      <c r="V1165" s="18"/>
      <c r="W1165" s="18"/>
      <c r="X1165" s="9"/>
      <c r="Y1165" s="9"/>
      <c r="Z1165" s="9"/>
      <c r="AA1165" s="19"/>
      <c r="AB1165" s="20"/>
    </row>
    <row r="1166" spans="1:28" s="15" customFormat="1" x14ac:dyDescent="0.2">
      <c r="A1166" s="1">
        <v>285</v>
      </c>
      <c r="B1166" s="49" t="s">
        <v>26</v>
      </c>
      <c r="C1166" s="22" t="s">
        <v>34</v>
      </c>
      <c r="D1166" s="22" t="s">
        <v>37</v>
      </c>
      <c r="E1166" s="23">
        <v>43129</v>
      </c>
      <c r="F1166" s="22">
        <v>23.9</v>
      </c>
      <c r="G1166" s="22">
        <v>35.6</v>
      </c>
      <c r="H1166" s="22">
        <v>17.509899999999998</v>
      </c>
      <c r="I1166" s="24">
        <v>2.5891999999999999</v>
      </c>
      <c r="J1166" s="74">
        <f t="shared" si="408"/>
        <v>-9.600000000000275E-3</v>
      </c>
      <c r="K1166" s="25">
        <f t="shared" si="409"/>
        <v>997.35123703333397</v>
      </c>
      <c r="L1166" s="25">
        <f t="shared" si="410"/>
        <v>0.76089952447632669</v>
      </c>
      <c r="M1166" s="25">
        <f t="shared" si="411"/>
        <v>-4.2248710660000004E-3</v>
      </c>
      <c r="N1166" s="25">
        <f t="shared" si="412"/>
        <v>1024.154167473396</v>
      </c>
      <c r="O1166" s="121">
        <f t="shared" si="416"/>
        <v>1.0241270521410395</v>
      </c>
      <c r="P1166" s="26">
        <f t="shared" si="413"/>
        <v>5.8394954169783615</v>
      </c>
      <c r="Q1166" s="120">
        <f t="shared" si="417"/>
        <v>5.8393013428159062</v>
      </c>
      <c r="R1166" s="4">
        <f t="shared" si="414"/>
        <v>23.536031078778624</v>
      </c>
      <c r="S1166" s="50">
        <f t="shared" si="415"/>
        <v>8.9605999999999995</v>
      </c>
      <c r="T1166" s="17"/>
      <c r="U1166" s="18"/>
      <c r="V1166" s="18"/>
      <c r="W1166" s="18"/>
      <c r="X1166" s="9"/>
      <c r="Y1166" s="9"/>
      <c r="Z1166" s="9"/>
      <c r="AA1166" s="19"/>
      <c r="AB1166" s="20"/>
    </row>
    <row r="1167" spans="1:28" s="15" customFormat="1" x14ac:dyDescent="0.2">
      <c r="A1167" s="1">
        <v>120</v>
      </c>
      <c r="B1167" s="49" t="s">
        <v>29</v>
      </c>
      <c r="C1167" s="22" t="s">
        <v>34</v>
      </c>
      <c r="D1167" s="22" t="s">
        <v>37</v>
      </c>
      <c r="E1167" s="23">
        <v>43129</v>
      </c>
      <c r="F1167" s="22">
        <v>23.9</v>
      </c>
      <c r="G1167" s="22">
        <v>35.6</v>
      </c>
      <c r="H1167" s="22">
        <v>17.509899999999998</v>
      </c>
      <c r="I1167" s="24">
        <v>5.3002000000000002</v>
      </c>
      <c r="J1167" s="74">
        <f t="shared" si="408"/>
        <v>-1.0299999999999976E-2</v>
      </c>
      <c r="K1167" s="25">
        <f t="shared" si="409"/>
        <v>997.35123703333397</v>
      </c>
      <c r="L1167" s="25">
        <f t="shared" si="410"/>
        <v>0.76089952447632669</v>
      </c>
      <c r="M1167" s="25">
        <f t="shared" si="411"/>
        <v>-4.2248710660000004E-3</v>
      </c>
      <c r="N1167" s="25">
        <f t="shared" si="412"/>
        <v>1024.154167473396</v>
      </c>
      <c r="O1167" s="121">
        <f t="shared" si="416"/>
        <v>1.0241270521410395</v>
      </c>
      <c r="P1167" s="26">
        <f t="shared" si="413"/>
        <v>11.95368979185413</v>
      </c>
      <c r="Q1167" s="120">
        <f t="shared" si="417"/>
        <v>11.953292513978397</v>
      </c>
      <c r="R1167" s="4">
        <f t="shared" si="414"/>
        <v>23.536031078778624</v>
      </c>
      <c r="S1167" s="50">
        <f t="shared" si="415"/>
        <v>23.871099999999998</v>
      </c>
      <c r="T1167" s="17"/>
      <c r="U1167" s="18"/>
      <c r="V1167" s="18"/>
      <c r="W1167" s="18"/>
      <c r="X1167" s="9"/>
      <c r="Y1167" s="9"/>
      <c r="Z1167" s="9"/>
      <c r="AA1167" s="19"/>
      <c r="AB1167" s="20"/>
    </row>
    <row r="1168" spans="1:28" s="15" customFormat="1" x14ac:dyDescent="0.2">
      <c r="A1168" s="1">
        <v>126</v>
      </c>
      <c r="B1168" s="49" t="s">
        <v>29</v>
      </c>
      <c r="C1168" s="22" t="s">
        <v>34</v>
      </c>
      <c r="D1168" s="22" t="s">
        <v>37</v>
      </c>
      <c r="E1168" s="23">
        <v>43129</v>
      </c>
      <c r="F1168" s="22">
        <v>23.9</v>
      </c>
      <c r="G1168" s="22">
        <v>35.6</v>
      </c>
      <c r="H1168" s="22">
        <v>17.509899999999998</v>
      </c>
      <c r="I1168" s="24">
        <v>2.1236999999999999</v>
      </c>
      <c r="J1168" s="74">
        <f t="shared" si="408"/>
        <v>-7.0999999999998842E-3</v>
      </c>
      <c r="K1168" s="25">
        <f t="shared" si="409"/>
        <v>997.35123703333397</v>
      </c>
      <c r="L1168" s="25">
        <f t="shared" si="410"/>
        <v>0.76089952447632669</v>
      </c>
      <c r="M1168" s="25">
        <f t="shared" si="411"/>
        <v>-4.2248710660000004E-3</v>
      </c>
      <c r="N1168" s="25">
        <f t="shared" si="412"/>
        <v>1024.154167473396</v>
      </c>
      <c r="O1168" s="121">
        <f t="shared" si="416"/>
        <v>1.0241270521410395</v>
      </c>
      <c r="P1168" s="26">
        <f t="shared" si="413"/>
        <v>4.7896402043244812</v>
      </c>
      <c r="Q1168" s="120">
        <f t="shared" si="417"/>
        <v>4.7894810218361421</v>
      </c>
      <c r="R1168" s="4">
        <f t="shared" si="414"/>
        <v>23.536031078778624</v>
      </c>
      <c r="S1168" s="50">
        <f t="shared" si="415"/>
        <v>6.4003499999999987</v>
      </c>
      <c r="T1168" s="17"/>
      <c r="U1168" s="18"/>
      <c r="V1168" s="18"/>
      <c r="W1168" s="18"/>
      <c r="X1168" s="9"/>
      <c r="Y1168" s="9"/>
      <c r="Z1168" s="9"/>
      <c r="AA1168" s="19"/>
      <c r="AB1168" s="20"/>
    </row>
    <row r="1169" spans="1:28" s="15" customFormat="1" x14ac:dyDescent="0.2">
      <c r="A1169" s="1">
        <v>218</v>
      </c>
      <c r="B1169" s="49" t="s">
        <v>29</v>
      </c>
      <c r="C1169" s="22" t="s">
        <v>34</v>
      </c>
      <c r="D1169" s="22" t="s">
        <v>37</v>
      </c>
      <c r="E1169" s="23">
        <v>43129</v>
      </c>
      <c r="F1169" s="22">
        <v>23.9</v>
      </c>
      <c r="G1169" s="22">
        <v>35.6</v>
      </c>
      <c r="H1169" s="22">
        <v>17.509899999999998</v>
      </c>
      <c r="I1169" s="24">
        <v>5.1422999999999996</v>
      </c>
      <c r="J1169" s="74">
        <f t="shared" si="408"/>
        <v>-1.1700000000000266E-2</v>
      </c>
      <c r="K1169" s="25">
        <f t="shared" si="409"/>
        <v>997.35123703333397</v>
      </c>
      <c r="L1169" s="25">
        <f t="shared" si="410"/>
        <v>0.76089952447632669</v>
      </c>
      <c r="M1169" s="25">
        <f t="shared" si="411"/>
        <v>-4.2248710660000004E-3</v>
      </c>
      <c r="N1169" s="25">
        <f t="shared" si="412"/>
        <v>1024.154167473396</v>
      </c>
      <c r="O1169" s="121">
        <f t="shared" si="416"/>
        <v>1.0241270521410395</v>
      </c>
      <c r="P1169" s="26">
        <f t="shared" si="413"/>
        <v>11.597573490934584</v>
      </c>
      <c r="Q1169" s="120">
        <f t="shared" si="417"/>
        <v>11.597188048494605</v>
      </c>
      <c r="R1169" s="4">
        <f t="shared" si="414"/>
        <v>23.536031078778624</v>
      </c>
      <c r="S1169" s="50">
        <f t="shared" si="415"/>
        <v>23.002649999999996</v>
      </c>
      <c r="T1169" s="17"/>
      <c r="U1169" s="18"/>
      <c r="V1169" s="18"/>
      <c r="W1169" s="18"/>
      <c r="X1169" s="9"/>
      <c r="Y1169" s="9"/>
      <c r="Z1169" s="9"/>
      <c r="AA1169" s="19"/>
      <c r="AB1169" s="20"/>
    </row>
    <row r="1170" spans="1:28" s="15" customFormat="1" x14ac:dyDescent="0.2">
      <c r="A1170" s="1">
        <v>224</v>
      </c>
      <c r="B1170" s="49" t="s">
        <v>29</v>
      </c>
      <c r="C1170" s="22" t="s">
        <v>34</v>
      </c>
      <c r="D1170" s="22" t="s">
        <v>37</v>
      </c>
      <c r="E1170" s="23">
        <v>43129</v>
      </c>
      <c r="F1170" s="22">
        <v>23.9</v>
      </c>
      <c r="G1170" s="22">
        <v>35.6</v>
      </c>
      <c r="H1170" s="22">
        <v>17.509899999999998</v>
      </c>
      <c r="I1170" s="24">
        <v>4.4539999999999997</v>
      </c>
      <c r="J1170" s="74">
        <f t="shared" si="408"/>
        <v>-1.2000000000000455E-2</v>
      </c>
      <c r="K1170" s="25">
        <f t="shared" si="409"/>
        <v>997.35123703333397</v>
      </c>
      <c r="L1170" s="25">
        <f t="shared" si="410"/>
        <v>0.76089952447632669</v>
      </c>
      <c r="M1170" s="25">
        <f t="shared" si="411"/>
        <v>-4.2248710660000004E-3</v>
      </c>
      <c r="N1170" s="25">
        <f t="shared" si="412"/>
        <v>1024.154167473396</v>
      </c>
      <c r="O1170" s="121">
        <f t="shared" si="416"/>
        <v>1.0241270521410395</v>
      </c>
      <c r="P1170" s="26">
        <f t="shared" si="413"/>
        <v>10.045231186166237</v>
      </c>
      <c r="Q1170" s="120">
        <f t="shared" si="417"/>
        <v>10.044897335432584</v>
      </c>
      <c r="R1170" s="4">
        <f t="shared" si="414"/>
        <v>23.536031078778624</v>
      </c>
      <c r="S1170" s="50">
        <f t="shared" si="415"/>
        <v>19.216999999999999</v>
      </c>
      <c r="T1170" s="17"/>
      <c r="U1170" s="18"/>
      <c r="V1170" s="18"/>
      <c r="W1170" s="18"/>
      <c r="X1170" s="9"/>
      <c r="Y1170" s="9"/>
      <c r="Z1170" s="9"/>
      <c r="AA1170" s="19"/>
      <c r="AB1170" s="20"/>
    </row>
    <row r="1171" spans="1:28" s="15" customFormat="1" x14ac:dyDescent="0.2">
      <c r="A1171" s="1">
        <v>230</v>
      </c>
      <c r="B1171" s="49" t="s">
        <v>29</v>
      </c>
      <c r="C1171" s="22" t="s">
        <v>34</v>
      </c>
      <c r="D1171" s="22" t="s">
        <v>37</v>
      </c>
      <c r="E1171" s="23">
        <v>43129</v>
      </c>
      <c r="F1171" s="22">
        <v>23.9</v>
      </c>
      <c r="G1171" s="22">
        <v>35.6</v>
      </c>
      <c r="H1171" s="22">
        <v>17.509899999999998</v>
      </c>
      <c r="I1171" s="24">
        <v>2.6257000000000001</v>
      </c>
      <c r="J1171" s="74">
        <f t="shared" si="408"/>
        <v>-8.799999999999919E-3</v>
      </c>
      <c r="K1171" s="25">
        <f t="shared" si="409"/>
        <v>997.35123703333397</v>
      </c>
      <c r="L1171" s="25">
        <f t="shared" si="410"/>
        <v>0.76089952447632669</v>
      </c>
      <c r="M1171" s="25">
        <f t="shared" si="411"/>
        <v>-4.2248710660000004E-3</v>
      </c>
      <c r="N1171" s="25">
        <f t="shared" si="412"/>
        <v>1024.154167473396</v>
      </c>
      <c r="O1171" s="121">
        <f t="shared" si="416"/>
        <v>1.0241270521410395</v>
      </c>
      <c r="P1171" s="26">
        <f t="shared" si="413"/>
        <v>5.9218148912251216</v>
      </c>
      <c r="Q1171" s="120">
        <f t="shared" si="417"/>
        <v>5.9216180811956303</v>
      </c>
      <c r="R1171" s="4">
        <f t="shared" si="414"/>
        <v>23.536031078778624</v>
      </c>
      <c r="S1171" s="50">
        <f t="shared" si="415"/>
        <v>9.1613499999999988</v>
      </c>
      <c r="T1171" s="17"/>
      <c r="U1171" s="18"/>
      <c r="V1171" s="18"/>
      <c r="W1171" s="18"/>
      <c r="X1171" s="9"/>
      <c r="Y1171" s="9"/>
      <c r="Z1171" s="9"/>
      <c r="AA1171" s="19"/>
      <c r="AB1171" s="20"/>
    </row>
    <row r="1172" spans="1:28" s="15" customFormat="1" x14ac:dyDescent="0.2">
      <c r="A1172" s="1">
        <v>154</v>
      </c>
      <c r="B1172" s="49" t="s">
        <v>30</v>
      </c>
      <c r="C1172" s="22" t="s">
        <v>34</v>
      </c>
      <c r="D1172" s="22" t="s">
        <v>37</v>
      </c>
      <c r="E1172" s="23">
        <v>43129</v>
      </c>
      <c r="F1172" s="22">
        <v>23.9</v>
      </c>
      <c r="G1172" s="22">
        <v>35.6</v>
      </c>
      <c r="H1172" s="22">
        <v>17.509899999999998</v>
      </c>
      <c r="I1172" s="24">
        <v>4.1561000000000003</v>
      </c>
      <c r="J1172" s="74">
        <f t="shared" si="408"/>
        <v>-1.2299999999999756E-2</v>
      </c>
      <c r="K1172" s="25">
        <f t="shared" si="409"/>
        <v>997.35123703333397</v>
      </c>
      <c r="L1172" s="25">
        <f t="shared" si="410"/>
        <v>0.76089952447632669</v>
      </c>
      <c r="M1172" s="25">
        <f t="shared" si="411"/>
        <v>-4.2248710660000004E-3</v>
      </c>
      <c r="N1172" s="25">
        <f t="shared" si="412"/>
        <v>1024.154167473396</v>
      </c>
      <c r="O1172" s="121">
        <f t="shared" si="416"/>
        <v>1.0241270521410395</v>
      </c>
      <c r="P1172" s="26">
        <f t="shared" si="413"/>
        <v>9.3733689566289868</v>
      </c>
      <c r="Q1172" s="120">
        <f t="shared" si="417"/>
        <v>9.3730574350676612</v>
      </c>
      <c r="R1172" s="4">
        <f t="shared" si="414"/>
        <v>23.536031078778624</v>
      </c>
      <c r="S1172" s="50">
        <f t="shared" si="415"/>
        <v>17.57855</v>
      </c>
      <c r="T1172" s="17"/>
      <c r="U1172" s="18"/>
      <c r="V1172" s="18"/>
      <c r="W1172" s="18"/>
      <c r="X1172" s="9"/>
      <c r="Y1172" s="9"/>
      <c r="Z1172" s="9"/>
      <c r="AA1172" s="19"/>
      <c r="AB1172" s="20"/>
    </row>
    <row r="1173" spans="1:28" s="15" customFormat="1" x14ac:dyDescent="0.2">
      <c r="A1173" s="1">
        <v>246</v>
      </c>
      <c r="B1173" s="49" t="s">
        <v>30</v>
      </c>
      <c r="C1173" s="22" t="s">
        <v>34</v>
      </c>
      <c r="D1173" s="22" t="s">
        <v>37</v>
      </c>
      <c r="E1173" s="23">
        <v>43129</v>
      </c>
      <c r="F1173" s="22">
        <v>23.9</v>
      </c>
      <c r="G1173" s="22">
        <v>35.6</v>
      </c>
      <c r="H1173" s="22">
        <v>17.509899999999998</v>
      </c>
      <c r="I1173" s="24">
        <v>2.4813999999999998</v>
      </c>
      <c r="J1173" s="22" t="s">
        <v>46</v>
      </c>
      <c r="K1173" s="25">
        <f t="shared" si="409"/>
        <v>997.35123703333397</v>
      </c>
      <c r="L1173" s="25">
        <f t="shared" si="410"/>
        <v>0.76089952447632669</v>
      </c>
      <c r="M1173" s="25">
        <f t="shared" si="411"/>
        <v>-4.2248710660000004E-3</v>
      </c>
      <c r="N1173" s="25">
        <f t="shared" si="412"/>
        <v>1024.154167473396</v>
      </c>
      <c r="O1173" s="121">
        <f t="shared" si="416"/>
        <v>1.0241270521410395</v>
      </c>
      <c r="P1173" s="26">
        <f t="shared" si="413"/>
        <v>5.5963710519427261</v>
      </c>
      <c r="Q1173" s="120">
        <f t="shared" si="417"/>
        <v>5.5961850579574346</v>
      </c>
      <c r="R1173" s="4">
        <f t="shared" si="414"/>
        <v>23.536031078778624</v>
      </c>
      <c r="S1173" s="50">
        <f t="shared" si="415"/>
        <v>8.3676999999999992</v>
      </c>
      <c r="T1173" s="17"/>
      <c r="U1173" s="18"/>
      <c r="V1173" s="18"/>
      <c r="W1173" s="18"/>
      <c r="X1173" s="9"/>
      <c r="Y1173" s="9"/>
      <c r="Z1173" s="9"/>
      <c r="AA1173" s="19"/>
      <c r="AB1173" s="20"/>
    </row>
    <row r="1174" spans="1:28" s="15" customFormat="1" x14ac:dyDescent="0.2">
      <c r="A1174" s="1">
        <v>299</v>
      </c>
      <c r="B1174" s="49" t="s">
        <v>30</v>
      </c>
      <c r="C1174" s="22" t="s">
        <v>34</v>
      </c>
      <c r="D1174" s="22" t="s">
        <v>37</v>
      </c>
      <c r="E1174" s="23">
        <v>43129</v>
      </c>
      <c r="F1174" s="22">
        <v>23.9</v>
      </c>
      <c r="G1174" s="22">
        <v>35.6</v>
      </c>
      <c r="H1174" s="22">
        <v>17.509899999999998</v>
      </c>
      <c r="I1174" s="24">
        <v>0.76500000000000001</v>
      </c>
      <c r="J1174" s="74">
        <f>I1174-I1054</f>
        <v>-9.4999999999999529E-3</v>
      </c>
      <c r="K1174" s="25">
        <f t="shared" si="409"/>
        <v>997.35123703333397</v>
      </c>
      <c r="L1174" s="25">
        <f t="shared" si="410"/>
        <v>0.76089952447632669</v>
      </c>
      <c r="M1174" s="25">
        <f t="shared" si="411"/>
        <v>-4.2248710660000004E-3</v>
      </c>
      <c r="N1174" s="25">
        <f t="shared" si="412"/>
        <v>1024.154167473396</v>
      </c>
      <c r="O1174" s="121">
        <f t="shared" si="416"/>
        <v>1.0241270521410395</v>
      </c>
      <c r="P1174" s="26">
        <f t="shared" si="413"/>
        <v>1.725325967089621</v>
      </c>
      <c r="Q1174" s="120">
        <f t="shared" si="417"/>
        <v>1.7252686263147567</v>
      </c>
      <c r="R1174" s="4">
        <f t="shared" si="414"/>
        <v>23.536031078778624</v>
      </c>
      <c r="S1174" s="50">
        <f t="shared" si="415"/>
        <v>-1.0724999999999998</v>
      </c>
      <c r="T1174" s="17"/>
      <c r="U1174" s="18"/>
      <c r="V1174" s="18"/>
      <c r="W1174" s="18"/>
      <c r="X1174" s="9"/>
      <c r="Y1174" s="9"/>
      <c r="Z1174" s="9"/>
      <c r="AA1174" s="19"/>
      <c r="AB1174" s="20"/>
    </row>
    <row r="1175" spans="1:28" s="15" customFormat="1" x14ac:dyDescent="0.2">
      <c r="A1175" s="1">
        <v>167</v>
      </c>
      <c r="B1175" s="49" t="s">
        <v>31</v>
      </c>
      <c r="C1175" s="22" t="s">
        <v>34</v>
      </c>
      <c r="D1175" s="22" t="s">
        <v>37</v>
      </c>
      <c r="E1175" s="22" t="s">
        <v>42</v>
      </c>
      <c r="F1175" s="22" t="s">
        <v>38</v>
      </c>
      <c r="G1175" s="22" t="s">
        <v>38</v>
      </c>
      <c r="H1175" s="22" t="s">
        <v>38</v>
      </c>
      <c r="I1175" s="24" t="s">
        <v>38</v>
      </c>
      <c r="J1175" s="22" t="s">
        <v>38</v>
      </c>
      <c r="K1175" s="81" t="s">
        <v>38</v>
      </c>
      <c r="L1175" s="81" t="s">
        <v>38</v>
      </c>
      <c r="M1175" s="81" t="s">
        <v>38</v>
      </c>
      <c r="N1175" s="81" t="s">
        <v>38</v>
      </c>
      <c r="O1175" s="121" t="e">
        <f t="shared" si="416"/>
        <v>#VALUE!</v>
      </c>
      <c r="P1175" s="30" t="s">
        <v>38</v>
      </c>
      <c r="Q1175" s="120" t="e">
        <f t="shared" si="417"/>
        <v>#VALUE!</v>
      </c>
      <c r="R1175" s="4" t="e">
        <f t="shared" si="414"/>
        <v>#VALUE!</v>
      </c>
      <c r="S1175" s="50" t="s">
        <v>38</v>
      </c>
      <c r="T1175" s="17"/>
      <c r="U1175" s="18"/>
      <c r="V1175" s="18"/>
      <c r="W1175" s="18"/>
      <c r="X1175" s="9"/>
      <c r="Y1175" s="9"/>
      <c r="Z1175" s="9"/>
      <c r="AA1175" s="19"/>
      <c r="AB1175" s="20"/>
    </row>
    <row r="1176" spans="1:28" s="15" customFormat="1" x14ac:dyDescent="0.2">
      <c r="A1176" s="1">
        <v>174</v>
      </c>
      <c r="B1176" s="49" t="s">
        <v>31</v>
      </c>
      <c r="C1176" s="22" t="s">
        <v>34</v>
      </c>
      <c r="D1176" s="22" t="s">
        <v>37</v>
      </c>
      <c r="E1176" s="23">
        <v>43129</v>
      </c>
      <c r="F1176" s="22">
        <v>23.6</v>
      </c>
      <c r="G1176" s="22">
        <v>35.6</v>
      </c>
      <c r="H1176" s="22">
        <v>17.508299999999998</v>
      </c>
      <c r="I1176" s="24">
        <v>3.2374999999999998</v>
      </c>
      <c r="J1176" s="24" t="s">
        <v>47</v>
      </c>
      <c r="K1176" s="25">
        <f>1000*(1-(F1176+288.9414)/(508929.2*(F1176+68.12963))*(F1176-3.9863)^2)</f>
        <v>997.42451159707753</v>
      </c>
      <c r="L1176" s="25">
        <f>0.824493 - 0.0040899*F1176 + 0.000076438*F1176^2 -0.00000082467*F1176^3 + 0.0000000053675*F1176^4</f>
        <v>0.76136961722476815</v>
      </c>
      <c r="M1176" s="25">
        <f>-0.005724 + 0.00010227*F1176 - 0.0000016546*F1176^2</f>
        <v>-4.2319740159999994E-3</v>
      </c>
      <c r="N1176" s="25">
        <f>K1176 + (L1176*G1176) + M1176*G1176^(3/2) + 0.00048314*G1176^2</f>
        <v>1024.2426686012425</v>
      </c>
      <c r="O1176" s="121">
        <f t="shared" si="416"/>
        <v>1.0242155286598393</v>
      </c>
      <c r="P1176" s="26">
        <f>I1176*(1/     (1-   (0.001*N1176/1.84)))</f>
        <v>7.30241674909092</v>
      </c>
      <c r="Q1176" s="120">
        <f t="shared" si="417"/>
        <v>7.3021738084986012</v>
      </c>
      <c r="R1176" s="4">
        <f t="shared" si="414"/>
        <v>23.534580343982828</v>
      </c>
      <c r="S1176" s="50">
        <f>-5.28+5.5*I1176</f>
        <v>12.526249999999997</v>
      </c>
      <c r="T1176" s="17"/>
      <c r="U1176" s="18"/>
      <c r="V1176" s="18"/>
      <c r="W1176" s="18"/>
      <c r="X1176" s="9"/>
      <c r="Y1176" s="9"/>
      <c r="Z1176" s="9"/>
      <c r="AA1176" s="19"/>
      <c r="AB1176" s="20"/>
    </row>
    <row r="1177" spans="1:28" s="15" customFormat="1" x14ac:dyDescent="0.2">
      <c r="A1177" s="1">
        <v>265</v>
      </c>
      <c r="B1177" s="49" t="s">
        <v>31</v>
      </c>
      <c r="C1177" s="22" t="s">
        <v>34</v>
      </c>
      <c r="D1177" s="22" t="s">
        <v>37</v>
      </c>
      <c r="E1177" s="23">
        <v>43129</v>
      </c>
      <c r="F1177" s="22">
        <v>23.9</v>
      </c>
      <c r="G1177" s="22">
        <v>35.6</v>
      </c>
      <c r="H1177" s="22">
        <v>17.509899999999998</v>
      </c>
      <c r="I1177" s="24">
        <v>4.0164</v>
      </c>
      <c r="J1177" s="74">
        <f>I1177-I1057</f>
        <v>-1.8100000000000449E-2</v>
      </c>
      <c r="K1177" s="25">
        <f>1000*(1-(F1177+288.9414)/(508929.2*(F1177+68.12963))*(F1177-3.9863)^2)</f>
        <v>997.35123703333397</v>
      </c>
      <c r="L1177" s="25">
        <f>0.824493 - 0.0040899*F1177 + 0.000076438*F1177^2 -0.00000082467*F1177^3 + 0.0000000053675*F1177^4</f>
        <v>0.76089952447632669</v>
      </c>
      <c r="M1177" s="25">
        <f>-0.005724 + 0.00010227*F1177 - 0.0000016546*F1177^2</f>
        <v>-4.2248710660000004E-3</v>
      </c>
      <c r="N1177" s="25">
        <f>K1177 + (L1177*G1177) + M1177*G1177^(3/2) + 0.00048314*G1177^2</f>
        <v>1024.154167473396</v>
      </c>
      <c r="O1177" s="121">
        <f t="shared" si="416"/>
        <v>1.0241270521410395</v>
      </c>
      <c r="P1177" s="26">
        <f>I1177*(1/     (1-   (0.001*N1177/1.84)))</f>
        <v>9.0582996264297435</v>
      </c>
      <c r="Q1177" s="120">
        <f t="shared" si="417"/>
        <v>9.0579985761184165</v>
      </c>
      <c r="R1177" s="4">
        <f t="shared" si="414"/>
        <v>23.536031078778624</v>
      </c>
      <c r="S1177" s="50">
        <f>-5.28+5.5*I1177</f>
        <v>16.810199999999998</v>
      </c>
      <c r="T1177" s="17"/>
      <c r="U1177" s="18"/>
      <c r="V1177" s="18"/>
      <c r="W1177" s="18"/>
      <c r="X1177" s="9"/>
      <c r="Y1177" s="9"/>
      <c r="Z1177" s="9"/>
      <c r="AA1177" s="19"/>
      <c r="AB1177" s="20"/>
    </row>
    <row r="1178" spans="1:28" s="15" customFormat="1" x14ac:dyDescent="0.2">
      <c r="A1178" s="1">
        <v>271</v>
      </c>
      <c r="B1178" s="49" t="s">
        <v>31</v>
      </c>
      <c r="C1178" s="22" t="s">
        <v>34</v>
      </c>
      <c r="D1178" s="22" t="s">
        <v>37</v>
      </c>
      <c r="E1178" s="23">
        <v>43129</v>
      </c>
      <c r="F1178" s="22">
        <v>23.9</v>
      </c>
      <c r="G1178" s="22">
        <v>35.6</v>
      </c>
      <c r="H1178" s="22">
        <v>17.509899999999998</v>
      </c>
      <c r="I1178" s="24">
        <v>8.2996999999999996</v>
      </c>
      <c r="J1178" s="74">
        <f>I1178-I1058</f>
        <v>-1.720000000000077E-2</v>
      </c>
      <c r="K1178" s="25">
        <f>1000*(1-(F1178+288.9414)/(508929.2*(F1178+68.12963))*(F1178-3.9863)^2)</f>
        <v>997.35123703333397</v>
      </c>
      <c r="L1178" s="25">
        <f>0.824493 - 0.0040899*F1178 + 0.000076438*F1178^2 -0.00000082467*F1178^3 + 0.0000000053675*F1178^4</f>
        <v>0.76089952447632669</v>
      </c>
      <c r="M1178" s="25">
        <f>-0.005724 + 0.00010227*F1178 - 0.0000016546*F1178^2</f>
        <v>-4.2248710660000004E-3</v>
      </c>
      <c r="N1178" s="25">
        <f>K1178 + (L1178*G1178) + M1178*G1178^(3/2) + 0.00048314*G1178^2</f>
        <v>1024.154167473396</v>
      </c>
      <c r="O1178" s="121">
        <f t="shared" si="416"/>
        <v>1.0241270521410395</v>
      </c>
      <c r="P1178" s="26">
        <f>I1178*(1/     (1-   (0.001*N1178/1.84)))</f>
        <v>18.718546312488531</v>
      </c>
      <c r="Q1178" s="120">
        <f t="shared" si="417"/>
        <v>18.717924206306648</v>
      </c>
      <c r="R1178" s="4">
        <f t="shared" si="414"/>
        <v>23.536031078778624</v>
      </c>
      <c r="S1178" s="50">
        <f>-5.28+5.5*I1178</f>
        <v>40.36835</v>
      </c>
      <c r="T1178" s="17"/>
      <c r="U1178" s="18"/>
      <c r="V1178" s="18"/>
      <c r="W1178" s="18"/>
      <c r="X1178" s="9"/>
      <c r="Y1178" s="9"/>
      <c r="Z1178" s="9"/>
      <c r="AA1178" s="19"/>
      <c r="AB1178" s="20"/>
    </row>
    <row r="1179" spans="1:28" s="15" customFormat="1" x14ac:dyDescent="0.2">
      <c r="A1179" s="1">
        <v>103</v>
      </c>
      <c r="B1179" s="49" t="s">
        <v>32</v>
      </c>
      <c r="C1179" s="22" t="s">
        <v>34</v>
      </c>
      <c r="D1179" s="22" t="s">
        <v>37</v>
      </c>
      <c r="E1179" s="22" t="s">
        <v>48</v>
      </c>
      <c r="F1179" s="22" t="s">
        <v>38</v>
      </c>
      <c r="G1179" s="22" t="s">
        <v>38</v>
      </c>
      <c r="H1179" s="22" t="s">
        <v>38</v>
      </c>
      <c r="I1179" s="24" t="s">
        <v>38</v>
      </c>
      <c r="J1179" s="22" t="s">
        <v>41</v>
      </c>
      <c r="K1179" s="81" t="s">
        <v>38</v>
      </c>
      <c r="L1179" s="81" t="s">
        <v>38</v>
      </c>
      <c r="M1179" s="81" t="s">
        <v>38</v>
      </c>
      <c r="N1179" s="81" t="s">
        <v>38</v>
      </c>
      <c r="O1179" s="121" t="e">
        <f t="shared" si="416"/>
        <v>#VALUE!</v>
      </c>
      <c r="P1179" s="30" t="s">
        <v>38</v>
      </c>
      <c r="Q1179" s="120" t="e">
        <f t="shared" si="417"/>
        <v>#VALUE!</v>
      </c>
      <c r="R1179" s="4" t="e">
        <f t="shared" si="414"/>
        <v>#VALUE!</v>
      </c>
      <c r="S1179" s="50" t="s">
        <v>38</v>
      </c>
      <c r="T1179" s="82" t="s">
        <v>38</v>
      </c>
      <c r="U1179" s="83" t="s">
        <v>38</v>
      </c>
      <c r="V1179" s="83" t="s">
        <v>38</v>
      </c>
      <c r="W1179" s="83" t="s">
        <v>38</v>
      </c>
      <c r="X1179" s="27" t="s">
        <v>38</v>
      </c>
      <c r="Y1179" s="27" t="s">
        <v>38</v>
      </c>
      <c r="Z1179" s="27" t="s">
        <v>38</v>
      </c>
      <c r="AA1179" s="27" t="s">
        <v>38</v>
      </c>
      <c r="AB1179" s="84" t="s">
        <v>38</v>
      </c>
    </row>
    <row r="1180" spans="1:28" s="15" customFormat="1" x14ac:dyDescent="0.2">
      <c r="A1180" s="1">
        <v>109</v>
      </c>
      <c r="B1180" s="49" t="s">
        <v>32</v>
      </c>
      <c r="C1180" s="22" t="s">
        <v>34</v>
      </c>
      <c r="D1180" s="22" t="s">
        <v>37</v>
      </c>
      <c r="E1180" s="22" t="s">
        <v>48</v>
      </c>
      <c r="F1180" s="22" t="s">
        <v>38</v>
      </c>
      <c r="G1180" s="22" t="s">
        <v>38</v>
      </c>
      <c r="H1180" s="22" t="s">
        <v>38</v>
      </c>
      <c r="I1180" s="24" t="s">
        <v>38</v>
      </c>
      <c r="J1180" s="22" t="s">
        <v>41</v>
      </c>
      <c r="K1180" s="81" t="s">
        <v>38</v>
      </c>
      <c r="L1180" s="81" t="s">
        <v>38</v>
      </c>
      <c r="M1180" s="81" t="s">
        <v>38</v>
      </c>
      <c r="N1180" s="81" t="s">
        <v>38</v>
      </c>
      <c r="O1180" s="121" t="e">
        <f t="shared" si="416"/>
        <v>#VALUE!</v>
      </c>
      <c r="P1180" s="30" t="s">
        <v>38</v>
      </c>
      <c r="Q1180" s="120" t="e">
        <f t="shared" si="417"/>
        <v>#VALUE!</v>
      </c>
      <c r="R1180" s="4" t="e">
        <f t="shared" si="414"/>
        <v>#VALUE!</v>
      </c>
      <c r="S1180" s="50" t="s">
        <v>38</v>
      </c>
      <c r="T1180" s="50" t="s">
        <v>38</v>
      </c>
      <c r="U1180" s="50" t="s">
        <v>38</v>
      </c>
      <c r="V1180" s="50" t="s">
        <v>38</v>
      </c>
      <c r="W1180" s="50" t="s">
        <v>38</v>
      </c>
      <c r="X1180" s="50" t="s">
        <v>38</v>
      </c>
      <c r="Y1180" s="50" t="s">
        <v>38</v>
      </c>
      <c r="Z1180" s="50" t="s">
        <v>38</v>
      </c>
      <c r="AA1180" s="50" t="s">
        <v>38</v>
      </c>
      <c r="AB1180" s="50" t="s">
        <v>38</v>
      </c>
    </row>
    <row r="1181" spans="1:28" s="15" customFormat="1" x14ac:dyDescent="0.2">
      <c r="A1181" s="1">
        <v>232</v>
      </c>
      <c r="B1181" s="49" t="s">
        <v>33</v>
      </c>
      <c r="C1181" s="22" t="s">
        <v>34</v>
      </c>
      <c r="D1181" s="22" t="s">
        <v>37</v>
      </c>
      <c r="E1181" s="23">
        <v>43129</v>
      </c>
      <c r="F1181" s="22">
        <v>23.9</v>
      </c>
      <c r="G1181" s="22">
        <v>35.6</v>
      </c>
      <c r="H1181" s="22">
        <v>17.509899999999998</v>
      </c>
      <c r="I1181" s="24">
        <v>4.7652000000000001</v>
      </c>
      <c r="J1181" s="74">
        <f t="shared" ref="J1181:J1190" si="418">I1181-I1061</f>
        <v>-1.5799999999999592E-2</v>
      </c>
      <c r="K1181" s="25">
        <f t="shared" ref="K1181:K1203" si="419">1000*(1-(F1181+288.9414)/(508929.2*(F1181+68.12963))*(F1181-3.9863)^2)</f>
        <v>997.35123703333397</v>
      </c>
      <c r="L1181" s="25">
        <f t="shared" ref="L1181:L1203" si="420">0.824493 - 0.0040899*F1181 + 0.000076438*F1181^2 -0.00000082467*F1181^3 + 0.0000000053675*F1181^4</f>
        <v>0.76089952447632669</v>
      </c>
      <c r="M1181" s="25">
        <f t="shared" ref="M1181:M1203" si="421">-0.005724 + 0.00010227*F1181 - 0.0000016546*F1181^2</f>
        <v>-4.2248710660000004E-3</v>
      </c>
      <c r="N1181" s="25">
        <f t="shared" ref="N1181:N1203" si="422">K1181 + (L1181*G1181) + M1181*G1181^(3/2) + 0.00048314*G1181^2</f>
        <v>1024.154167473396</v>
      </c>
      <c r="O1181" s="121">
        <f t="shared" si="416"/>
        <v>1.0241270521410395</v>
      </c>
      <c r="P1181" s="26">
        <f t="shared" ref="P1181:P1203" si="423">I1181*(1/     (1-   (0.001*N1181/1.84)))</f>
        <v>10.747089278922173</v>
      </c>
      <c r="Q1181" s="120">
        <f t="shared" si="417"/>
        <v>10.746732102111215</v>
      </c>
      <c r="R1181" s="4">
        <f t="shared" si="414"/>
        <v>23.536031078778624</v>
      </c>
      <c r="S1181" s="50">
        <f t="shared" ref="S1181:S1203" si="424">-5.28+5.5*I1181</f>
        <v>20.928599999999999</v>
      </c>
      <c r="T1181" s="17"/>
      <c r="U1181" s="18"/>
      <c r="V1181" s="18"/>
      <c r="W1181" s="18"/>
      <c r="X1181" s="9"/>
      <c r="Y1181" s="9"/>
      <c r="Z1181" s="9"/>
      <c r="AA1181" s="19"/>
      <c r="AB1181" s="20"/>
    </row>
    <row r="1182" spans="1:28" s="15" customFormat="1" x14ac:dyDescent="0.2">
      <c r="A1182" s="1">
        <v>234</v>
      </c>
      <c r="B1182" s="49" t="s">
        <v>33</v>
      </c>
      <c r="C1182" s="22" t="s">
        <v>34</v>
      </c>
      <c r="D1182" s="22" t="s">
        <v>37</v>
      </c>
      <c r="E1182" s="23">
        <v>43129</v>
      </c>
      <c r="F1182" s="22">
        <v>23.9</v>
      </c>
      <c r="G1182" s="22">
        <v>35.6</v>
      </c>
      <c r="H1182" s="22">
        <v>17.509899999999998</v>
      </c>
      <c r="I1182" s="24">
        <v>5.2666000000000004</v>
      </c>
      <c r="J1182" s="74">
        <f t="shared" si="418"/>
        <v>-1.9299999999999429E-2</v>
      </c>
      <c r="K1182" s="25">
        <f t="shared" si="419"/>
        <v>997.35123703333397</v>
      </c>
      <c r="L1182" s="25">
        <f t="shared" si="420"/>
        <v>0.76089952447632669</v>
      </c>
      <c r="M1182" s="25">
        <f t="shared" si="421"/>
        <v>-4.2248710660000004E-3</v>
      </c>
      <c r="N1182" s="25">
        <f t="shared" si="422"/>
        <v>1024.154167473396</v>
      </c>
      <c r="O1182" s="121">
        <f t="shared" si="416"/>
        <v>1.0241270521410395</v>
      </c>
      <c r="P1182" s="26">
        <f t="shared" si="423"/>
        <v>11.877910768985881</v>
      </c>
      <c r="Q1182" s="120">
        <f t="shared" si="417"/>
        <v>11.877516009606927</v>
      </c>
      <c r="R1182" s="4">
        <f t="shared" si="414"/>
        <v>23.536031078778624</v>
      </c>
      <c r="S1182" s="50">
        <f t="shared" si="424"/>
        <v>23.686300000000003</v>
      </c>
      <c r="T1182" s="17"/>
      <c r="U1182" s="18"/>
      <c r="V1182" s="18"/>
      <c r="W1182" s="18"/>
      <c r="X1182" s="9"/>
      <c r="Y1182" s="9"/>
      <c r="Z1182" s="9"/>
      <c r="AA1182" s="19"/>
      <c r="AB1182" s="20"/>
    </row>
    <row r="1183" spans="1:28" s="15" customFormat="1" x14ac:dyDescent="0.2">
      <c r="A1183" s="1">
        <v>181</v>
      </c>
      <c r="B1183" s="49" t="s">
        <v>26</v>
      </c>
      <c r="C1183" s="22" t="s">
        <v>36</v>
      </c>
      <c r="D1183" s="22" t="s">
        <v>37</v>
      </c>
      <c r="E1183" s="23">
        <v>43129</v>
      </c>
      <c r="F1183" s="22">
        <v>23.8</v>
      </c>
      <c r="G1183" s="22">
        <v>35.6</v>
      </c>
      <c r="H1183" s="22">
        <v>17.509899999999998</v>
      </c>
      <c r="I1183" s="24">
        <v>3.8567</v>
      </c>
      <c r="J1183" s="74">
        <f t="shared" si="418"/>
        <v>-1.2199999999999989E-2</v>
      </c>
      <c r="K1183" s="25">
        <f t="shared" si="419"/>
        <v>997.37575933808228</v>
      </c>
      <c r="L1183" s="25">
        <f t="shared" si="420"/>
        <v>0.76105550545330802</v>
      </c>
      <c r="M1183" s="25">
        <f t="shared" si="421"/>
        <v>-4.2272056239999996E-3</v>
      </c>
      <c r="N1183" s="25">
        <f t="shared" si="422"/>
        <v>1024.1837468174165</v>
      </c>
      <c r="O1183" s="121">
        <f t="shared" si="416"/>
        <v>1.0241566232216897</v>
      </c>
      <c r="P1183" s="26">
        <f t="shared" si="423"/>
        <v>8.6984391060076227</v>
      </c>
      <c r="Q1183" s="120">
        <f t="shared" si="417"/>
        <v>8.6981499169886494</v>
      </c>
      <c r="R1183" s="4">
        <f t="shared" si="414"/>
        <v>23.536265024795757</v>
      </c>
      <c r="S1183" s="50">
        <f t="shared" si="424"/>
        <v>15.931849999999997</v>
      </c>
      <c r="T1183" s="17"/>
      <c r="U1183" s="18"/>
      <c r="V1183" s="18"/>
      <c r="W1183" s="18"/>
      <c r="X1183" s="9"/>
      <c r="Y1183" s="9"/>
      <c r="Z1183" s="9"/>
      <c r="AA1183" s="19"/>
      <c r="AB1183" s="20"/>
    </row>
    <row r="1184" spans="1:28" s="15" customFormat="1" x14ac:dyDescent="0.2">
      <c r="A1184" s="1">
        <v>188</v>
      </c>
      <c r="B1184" s="49" t="s">
        <v>26</v>
      </c>
      <c r="C1184" s="22" t="s">
        <v>36</v>
      </c>
      <c r="D1184" s="22" t="s">
        <v>37</v>
      </c>
      <c r="E1184" s="23">
        <v>43129</v>
      </c>
      <c r="F1184" s="22">
        <v>23.8</v>
      </c>
      <c r="G1184" s="22">
        <v>35.6</v>
      </c>
      <c r="H1184" s="22">
        <v>17.509899999999998</v>
      </c>
      <c r="I1184" s="24">
        <v>11.1213</v>
      </c>
      <c r="J1184" s="74">
        <f t="shared" si="418"/>
        <v>-1.8200000000000216E-2</v>
      </c>
      <c r="K1184" s="25">
        <f t="shared" si="419"/>
        <v>997.37575933808228</v>
      </c>
      <c r="L1184" s="25">
        <f t="shared" si="420"/>
        <v>0.76105550545330802</v>
      </c>
      <c r="M1184" s="25">
        <f t="shared" si="421"/>
        <v>-4.2272056239999996E-3</v>
      </c>
      <c r="N1184" s="25">
        <f t="shared" si="422"/>
        <v>1024.1837468174165</v>
      </c>
      <c r="O1184" s="121">
        <f t="shared" si="416"/>
        <v>1.0241566232216897</v>
      </c>
      <c r="P1184" s="26">
        <f t="shared" si="423"/>
        <v>25.083089384614453</v>
      </c>
      <c r="Q1184" s="120">
        <f t="shared" si="417"/>
        <v>25.082255470170317</v>
      </c>
      <c r="R1184" s="4">
        <f t="shared" si="414"/>
        <v>23.536265024795757</v>
      </c>
      <c r="S1184" s="50">
        <f t="shared" si="424"/>
        <v>55.887149999999998</v>
      </c>
      <c r="T1184" s="17"/>
      <c r="U1184" s="18"/>
      <c r="V1184" s="18"/>
      <c r="W1184" s="18"/>
      <c r="X1184" s="9"/>
      <c r="Y1184" s="9"/>
      <c r="Z1184" s="9"/>
      <c r="AA1184" s="19"/>
      <c r="AB1184" s="20"/>
    </row>
    <row r="1185" spans="1:28" s="15" customFormat="1" x14ac:dyDescent="0.2">
      <c r="A1185" s="1">
        <v>280</v>
      </c>
      <c r="B1185" s="49" t="s">
        <v>26</v>
      </c>
      <c r="C1185" s="22" t="s">
        <v>36</v>
      </c>
      <c r="D1185" s="22" t="s">
        <v>37</v>
      </c>
      <c r="E1185" s="23">
        <v>43129</v>
      </c>
      <c r="F1185" s="22">
        <v>23.8</v>
      </c>
      <c r="G1185" s="22">
        <v>35.6</v>
      </c>
      <c r="H1185" s="22">
        <v>17.509899999999998</v>
      </c>
      <c r="I1185" s="24">
        <v>4.1688000000000001</v>
      </c>
      <c r="J1185" s="74">
        <f t="shared" si="418"/>
        <v>-7.9000000000002402E-3</v>
      </c>
      <c r="K1185" s="25">
        <f t="shared" si="419"/>
        <v>997.37575933808228</v>
      </c>
      <c r="L1185" s="25">
        <f t="shared" si="420"/>
        <v>0.76105550545330802</v>
      </c>
      <c r="M1185" s="25">
        <f t="shared" si="421"/>
        <v>-4.2272056239999996E-3</v>
      </c>
      <c r="N1185" s="25">
        <f t="shared" si="422"/>
        <v>1024.1837468174165</v>
      </c>
      <c r="O1185" s="121">
        <f t="shared" si="416"/>
        <v>1.0241566232216897</v>
      </c>
      <c r="P1185" s="26">
        <f t="shared" si="423"/>
        <v>9.4023525151358864</v>
      </c>
      <c r="Q1185" s="120">
        <f t="shared" si="417"/>
        <v>9.4020399237540602</v>
      </c>
      <c r="R1185" s="4">
        <f t="shared" si="414"/>
        <v>23.536265024795757</v>
      </c>
      <c r="S1185" s="50">
        <f t="shared" si="424"/>
        <v>17.648399999999999</v>
      </c>
      <c r="T1185" s="17"/>
      <c r="U1185" s="18"/>
      <c r="V1185" s="18"/>
      <c r="W1185" s="18"/>
      <c r="X1185" s="9"/>
      <c r="Y1185" s="9"/>
      <c r="Z1185" s="9"/>
      <c r="AA1185" s="19"/>
      <c r="AB1185" s="20"/>
    </row>
    <row r="1186" spans="1:28" s="15" customFormat="1" x14ac:dyDescent="0.2">
      <c r="A1186" s="1">
        <v>286</v>
      </c>
      <c r="B1186" s="49" t="s">
        <v>26</v>
      </c>
      <c r="C1186" s="22" t="s">
        <v>36</v>
      </c>
      <c r="D1186" s="22" t="s">
        <v>37</v>
      </c>
      <c r="E1186" s="23">
        <v>43129</v>
      </c>
      <c r="F1186" s="22">
        <v>23.8</v>
      </c>
      <c r="G1186" s="22">
        <v>35.6</v>
      </c>
      <c r="H1186" s="22">
        <v>17.509899999999998</v>
      </c>
      <c r="I1186" s="24">
        <v>3.4857</v>
      </c>
      <c r="J1186" s="74">
        <f t="shared" si="418"/>
        <v>-7.0000000000001172E-3</v>
      </c>
      <c r="K1186" s="25">
        <f t="shared" si="419"/>
        <v>997.37575933808228</v>
      </c>
      <c r="L1186" s="25">
        <f t="shared" si="420"/>
        <v>0.76105550545330802</v>
      </c>
      <c r="M1186" s="25">
        <f t="shared" si="421"/>
        <v>-4.2272056239999996E-3</v>
      </c>
      <c r="N1186" s="25">
        <f t="shared" si="422"/>
        <v>1024.1837468174165</v>
      </c>
      <c r="O1186" s="121">
        <f t="shared" si="416"/>
        <v>1.0241566232216897</v>
      </c>
      <c r="P1186" s="26">
        <f t="shared" si="423"/>
        <v>7.8616820576686726</v>
      </c>
      <c r="Q1186" s="120">
        <f t="shared" si="417"/>
        <v>7.8614206875430641</v>
      </c>
      <c r="R1186" s="4">
        <f t="shared" si="414"/>
        <v>23.536265024795757</v>
      </c>
      <c r="S1186" s="50">
        <f t="shared" si="424"/>
        <v>13.891349999999999</v>
      </c>
      <c r="T1186" s="17"/>
      <c r="U1186" s="18"/>
      <c r="V1186" s="18"/>
      <c r="W1186" s="18"/>
      <c r="X1186" s="9"/>
      <c r="Y1186" s="9"/>
      <c r="Z1186" s="9"/>
      <c r="AA1186" s="19"/>
      <c r="AB1186" s="20"/>
    </row>
    <row r="1187" spans="1:28" s="15" customFormat="1" x14ac:dyDescent="0.2">
      <c r="A1187" s="1">
        <v>121</v>
      </c>
      <c r="B1187" s="49" t="s">
        <v>29</v>
      </c>
      <c r="C1187" s="22" t="s">
        <v>36</v>
      </c>
      <c r="D1187" s="22" t="s">
        <v>37</v>
      </c>
      <c r="E1187" s="23">
        <v>43129</v>
      </c>
      <c r="F1187" s="22">
        <v>23.8</v>
      </c>
      <c r="G1187" s="22">
        <v>35.6</v>
      </c>
      <c r="H1187" s="22">
        <v>17.509899999999998</v>
      </c>
      <c r="I1187" s="24">
        <v>6.3307000000000002</v>
      </c>
      <c r="J1187" s="74">
        <f t="shared" si="418"/>
        <v>-1.1499999999999844E-2</v>
      </c>
      <c r="K1187" s="25">
        <f t="shared" si="419"/>
        <v>997.37575933808228</v>
      </c>
      <c r="L1187" s="25">
        <f t="shared" si="420"/>
        <v>0.76105550545330802</v>
      </c>
      <c r="M1187" s="25">
        <f t="shared" si="421"/>
        <v>-4.2272056239999996E-3</v>
      </c>
      <c r="N1187" s="25">
        <f t="shared" si="422"/>
        <v>1024.1837468174165</v>
      </c>
      <c r="O1187" s="121">
        <f t="shared" si="416"/>
        <v>1.0241566232216897</v>
      </c>
      <c r="P1187" s="26">
        <f t="shared" si="423"/>
        <v>14.278323034823153</v>
      </c>
      <c r="Q1187" s="120">
        <f t="shared" si="417"/>
        <v>14.277848336526057</v>
      </c>
      <c r="R1187" s="4">
        <f t="shared" si="414"/>
        <v>23.536265024795757</v>
      </c>
      <c r="S1187" s="50">
        <f t="shared" si="424"/>
        <v>29.538849999999996</v>
      </c>
      <c r="T1187" s="17"/>
      <c r="U1187" s="18"/>
      <c r="V1187" s="18"/>
      <c r="W1187" s="18"/>
      <c r="X1187" s="9"/>
      <c r="Y1187" s="9"/>
      <c r="Z1187" s="9"/>
      <c r="AA1187" s="19"/>
      <c r="AB1187" s="20"/>
    </row>
    <row r="1188" spans="1:28" s="15" customFormat="1" x14ac:dyDescent="0.2">
      <c r="A1188" s="1">
        <v>128</v>
      </c>
      <c r="B1188" s="49" t="s">
        <v>29</v>
      </c>
      <c r="C1188" s="22" t="s">
        <v>36</v>
      </c>
      <c r="D1188" s="22" t="s">
        <v>37</v>
      </c>
      <c r="E1188" s="23">
        <v>43129</v>
      </c>
      <c r="F1188" s="22">
        <v>23.8</v>
      </c>
      <c r="G1188" s="22">
        <v>35.6</v>
      </c>
      <c r="H1188" s="22">
        <v>17.509899999999998</v>
      </c>
      <c r="I1188" s="24">
        <v>3.8784999999999998</v>
      </c>
      <c r="J1188" s="74">
        <f t="shared" si="418"/>
        <v>-9.300000000000086E-3</v>
      </c>
      <c r="K1188" s="25">
        <f t="shared" si="419"/>
        <v>997.37575933808228</v>
      </c>
      <c r="L1188" s="25">
        <f t="shared" si="420"/>
        <v>0.76105550545330802</v>
      </c>
      <c r="M1188" s="25">
        <f t="shared" si="421"/>
        <v>-4.2272056239999996E-3</v>
      </c>
      <c r="N1188" s="25">
        <f t="shared" si="422"/>
        <v>1024.1837468174165</v>
      </c>
      <c r="O1188" s="121">
        <f t="shared" si="416"/>
        <v>1.0241566232216897</v>
      </c>
      <c r="P1188" s="26">
        <f t="shared" si="423"/>
        <v>8.7476070403844126</v>
      </c>
      <c r="Q1188" s="120">
        <f t="shared" si="417"/>
        <v>8.7473162167242666</v>
      </c>
      <c r="R1188" s="4">
        <f t="shared" si="414"/>
        <v>23.536265024795757</v>
      </c>
      <c r="S1188" s="50">
        <f t="shared" si="424"/>
        <v>16.051749999999998</v>
      </c>
      <c r="T1188" s="17"/>
      <c r="U1188" s="18"/>
      <c r="V1188" s="18"/>
      <c r="W1188" s="18"/>
      <c r="X1188" s="9"/>
      <c r="Y1188" s="9"/>
      <c r="Z1188" s="9"/>
      <c r="AA1188" s="19"/>
      <c r="AB1188" s="20"/>
    </row>
    <row r="1189" spans="1:28" s="15" customFormat="1" x14ac:dyDescent="0.2">
      <c r="A1189" s="1">
        <v>219</v>
      </c>
      <c r="B1189" s="49" t="s">
        <v>29</v>
      </c>
      <c r="C1189" s="22" t="s">
        <v>36</v>
      </c>
      <c r="D1189" s="22" t="s">
        <v>37</v>
      </c>
      <c r="E1189" s="23">
        <v>43129</v>
      </c>
      <c r="F1189" s="22">
        <v>23.8</v>
      </c>
      <c r="G1189" s="22">
        <v>35.6</v>
      </c>
      <c r="H1189" s="22">
        <v>17.509899999999998</v>
      </c>
      <c r="I1189" s="24">
        <v>5.4915000000000003</v>
      </c>
      <c r="J1189" s="74">
        <f t="shared" si="418"/>
        <v>-1.049999999999951E-2</v>
      </c>
      <c r="K1189" s="25">
        <f t="shared" si="419"/>
        <v>997.37575933808228</v>
      </c>
      <c r="L1189" s="25">
        <f t="shared" si="420"/>
        <v>0.76105550545330802</v>
      </c>
      <c r="M1189" s="25">
        <f t="shared" si="421"/>
        <v>-4.2272056239999996E-3</v>
      </c>
      <c r="N1189" s="25">
        <f t="shared" si="422"/>
        <v>1024.1837468174165</v>
      </c>
      <c r="O1189" s="121">
        <f t="shared" si="416"/>
        <v>1.0241566232216897</v>
      </c>
      <c r="P1189" s="26">
        <f t="shared" si="423"/>
        <v>12.385583102300117</v>
      </c>
      <c r="Q1189" s="120">
        <f t="shared" si="417"/>
        <v>12.385171330189845</v>
      </c>
      <c r="R1189" s="4">
        <f t="shared" si="414"/>
        <v>23.536265024795757</v>
      </c>
      <c r="S1189" s="50">
        <f t="shared" si="424"/>
        <v>24.923249999999999</v>
      </c>
      <c r="T1189" s="17"/>
      <c r="U1189" s="18"/>
      <c r="V1189" s="18"/>
      <c r="W1189" s="18"/>
      <c r="X1189" s="9"/>
      <c r="Y1189" s="9"/>
      <c r="Z1189" s="9"/>
      <c r="AA1189" s="19"/>
      <c r="AB1189" s="20"/>
    </row>
    <row r="1190" spans="1:28" s="15" customFormat="1" x14ac:dyDescent="0.2">
      <c r="A1190" s="1">
        <v>225</v>
      </c>
      <c r="B1190" s="49" t="s">
        <v>29</v>
      </c>
      <c r="C1190" s="22" t="s">
        <v>36</v>
      </c>
      <c r="D1190" s="22" t="s">
        <v>37</v>
      </c>
      <c r="E1190" s="23">
        <v>43129</v>
      </c>
      <c r="F1190" s="22">
        <v>23.8</v>
      </c>
      <c r="G1190" s="22">
        <v>35.6</v>
      </c>
      <c r="H1190" s="22">
        <v>17.509899999999998</v>
      </c>
      <c r="I1190" s="24">
        <v>2.8843000000000001</v>
      </c>
      <c r="J1190" s="74">
        <f t="shared" si="418"/>
        <v>-8.1999999999999851E-3</v>
      </c>
      <c r="K1190" s="25">
        <f t="shared" si="419"/>
        <v>997.37575933808228</v>
      </c>
      <c r="L1190" s="25">
        <f t="shared" si="420"/>
        <v>0.76105550545330802</v>
      </c>
      <c r="M1190" s="25">
        <f t="shared" si="421"/>
        <v>-4.2272056239999996E-3</v>
      </c>
      <c r="N1190" s="25">
        <f t="shared" si="422"/>
        <v>1024.1837468174165</v>
      </c>
      <c r="O1190" s="121">
        <f t="shared" si="416"/>
        <v>1.0241566232216897</v>
      </c>
      <c r="P1190" s="26">
        <f t="shared" si="423"/>
        <v>6.5052785836227303</v>
      </c>
      <c r="Q1190" s="120">
        <f t="shared" si="417"/>
        <v>6.5050623085981183</v>
      </c>
      <c r="R1190" s="4">
        <f t="shared" si="414"/>
        <v>23.536265024795757</v>
      </c>
      <c r="S1190" s="50">
        <f t="shared" si="424"/>
        <v>10.583649999999999</v>
      </c>
      <c r="T1190" s="17"/>
      <c r="U1190" s="18"/>
      <c r="V1190" s="18"/>
      <c r="W1190" s="18"/>
      <c r="X1190" s="9"/>
      <c r="Y1190" s="9"/>
      <c r="Z1190" s="9"/>
      <c r="AA1190" s="19"/>
      <c r="AB1190" s="20"/>
    </row>
    <row r="1191" spans="1:28" s="15" customFormat="1" x14ac:dyDescent="0.2">
      <c r="A1191" s="1">
        <v>229</v>
      </c>
      <c r="B1191" s="49" t="s">
        <v>29</v>
      </c>
      <c r="C1191" s="22" t="s">
        <v>36</v>
      </c>
      <c r="D1191" s="22" t="s">
        <v>37</v>
      </c>
      <c r="E1191" s="23">
        <v>43129</v>
      </c>
      <c r="F1191" s="22">
        <v>23.8</v>
      </c>
      <c r="G1191" s="22">
        <v>35.6</v>
      </c>
      <c r="H1191" s="22">
        <v>17.509899999999998</v>
      </c>
      <c r="I1191" s="24">
        <v>2.6288</v>
      </c>
      <c r="J1191" s="22" t="s">
        <v>49</v>
      </c>
      <c r="K1191" s="25">
        <f t="shared" si="419"/>
        <v>997.37575933808228</v>
      </c>
      <c r="L1191" s="25">
        <f t="shared" si="420"/>
        <v>0.76105550545330802</v>
      </c>
      <c r="M1191" s="25">
        <f t="shared" si="421"/>
        <v>-4.2272056239999996E-3</v>
      </c>
      <c r="N1191" s="25">
        <f t="shared" si="422"/>
        <v>1024.1837468174165</v>
      </c>
      <c r="O1191" s="121">
        <f t="shared" si="416"/>
        <v>1.0241566232216897</v>
      </c>
      <c r="P1191" s="26">
        <f t="shared" si="423"/>
        <v>5.9290213710874156</v>
      </c>
      <c r="Q1191" s="120">
        <f t="shared" si="417"/>
        <v>5.9288242543572904</v>
      </c>
      <c r="R1191" s="4">
        <f t="shared" si="414"/>
        <v>23.536265024795757</v>
      </c>
      <c r="S1191" s="50">
        <f t="shared" si="424"/>
        <v>9.1783999999999999</v>
      </c>
      <c r="T1191" s="17"/>
      <c r="U1191" s="18"/>
      <c r="V1191" s="18"/>
      <c r="W1191" s="18"/>
      <c r="X1191" s="9"/>
      <c r="Y1191" s="9"/>
      <c r="Z1191" s="9"/>
      <c r="AA1191" s="19"/>
      <c r="AB1191" s="20"/>
    </row>
    <row r="1192" spans="1:28" s="15" customFormat="1" x14ac:dyDescent="0.2">
      <c r="A1192" s="1">
        <v>155</v>
      </c>
      <c r="B1192" s="49" t="s">
        <v>30</v>
      </c>
      <c r="C1192" s="22" t="s">
        <v>36</v>
      </c>
      <c r="D1192" s="22" t="s">
        <v>37</v>
      </c>
      <c r="E1192" s="23">
        <v>43129</v>
      </c>
      <c r="F1192" s="22">
        <v>23.8</v>
      </c>
      <c r="G1192" s="22">
        <v>35.6</v>
      </c>
      <c r="H1192" s="22">
        <v>17.509899999999998</v>
      </c>
      <c r="I1192" s="24">
        <v>1.5628</v>
      </c>
      <c r="J1192" s="74">
        <f t="shared" ref="J1192:J1197" si="425">I1192-I1072</f>
        <v>-8.2999999999999741E-3</v>
      </c>
      <c r="K1192" s="25">
        <f t="shared" si="419"/>
        <v>997.37575933808228</v>
      </c>
      <c r="L1192" s="25">
        <f t="shared" si="420"/>
        <v>0.76105550545330802</v>
      </c>
      <c r="M1192" s="25">
        <f t="shared" si="421"/>
        <v>-4.2272056239999996E-3</v>
      </c>
      <c r="N1192" s="25">
        <f t="shared" si="422"/>
        <v>1024.1837468174165</v>
      </c>
      <c r="O1192" s="121">
        <f t="shared" si="416"/>
        <v>1.0241566232216897</v>
      </c>
      <c r="P1192" s="26">
        <f t="shared" si="423"/>
        <v>3.5247544882590587</v>
      </c>
      <c r="Q1192" s="120">
        <f t="shared" si="417"/>
        <v>3.5246373039826437</v>
      </c>
      <c r="R1192" s="4">
        <f t="shared" si="414"/>
        <v>23.536265024795757</v>
      </c>
      <c r="S1192" s="50">
        <f t="shared" si="424"/>
        <v>3.3153999999999995</v>
      </c>
      <c r="T1192" s="17"/>
      <c r="U1192" s="18"/>
      <c r="V1192" s="18"/>
      <c r="W1192" s="18"/>
      <c r="X1192" s="9"/>
      <c r="Y1192" s="9"/>
      <c r="Z1192" s="9"/>
      <c r="AA1192" s="19"/>
      <c r="AB1192" s="20"/>
    </row>
    <row r="1193" spans="1:28" s="15" customFormat="1" x14ac:dyDescent="0.2">
      <c r="A1193" s="1">
        <v>247</v>
      </c>
      <c r="B1193" s="49" t="s">
        <v>30</v>
      </c>
      <c r="C1193" s="22" t="s">
        <v>36</v>
      </c>
      <c r="D1193" s="22" t="s">
        <v>37</v>
      </c>
      <c r="E1193" s="23">
        <v>43129</v>
      </c>
      <c r="F1193" s="22">
        <v>23.8</v>
      </c>
      <c r="G1193" s="22">
        <v>35.6</v>
      </c>
      <c r="H1193" s="22">
        <v>17.509899999999998</v>
      </c>
      <c r="I1193" s="24">
        <v>5.2836999999999996</v>
      </c>
      <c r="J1193" s="74">
        <f t="shared" si="425"/>
        <v>-1.9300000000000317E-2</v>
      </c>
      <c r="K1193" s="25">
        <f t="shared" si="419"/>
        <v>997.37575933808228</v>
      </c>
      <c r="L1193" s="25">
        <f t="shared" si="420"/>
        <v>0.76105550545330802</v>
      </c>
      <c r="M1193" s="25">
        <f t="shared" si="421"/>
        <v>-4.2272056239999996E-3</v>
      </c>
      <c r="N1193" s="25">
        <f t="shared" si="422"/>
        <v>1024.1837468174165</v>
      </c>
      <c r="O1193" s="121">
        <f t="shared" si="416"/>
        <v>1.0241566232216897</v>
      </c>
      <c r="P1193" s="26">
        <f t="shared" si="423"/>
        <v>11.916908938836951</v>
      </c>
      <c r="Q1193" s="120">
        <f t="shared" si="417"/>
        <v>11.916512748306305</v>
      </c>
      <c r="R1193" s="4">
        <f t="shared" si="414"/>
        <v>23.536265024795757</v>
      </c>
      <c r="S1193" s="50">
        <f t="shared" si="424"/>
        <v>23.780349999999999</v>
      </c>
      <c r="T1193" s="17"/>
      <c r="U1193" s="18"/>
      <c r="V1193" s="18"/>
      <c r="W1193" s="18"/>
      <c r="X1193" s="9"/>
      <c r="Y1193" s="9"/>
      <c r="Z1193" s="9"/>
      <c r="AA1193" s="19"/>
      <c r="AB1193" s="20"/>
    </row>
    <row r="1194" spans="1:28" s="15" customFormat="1" x14ac:dyDescent="0.2">
      <c r="A1194" s="1">
        <v>168</v>
      </c>
      <c r="B1194" s="49" t="s">
        <v>31</v>
      </c>
      <c r="C1194" s="22" t="s">
        <v>36</v>
      </c>
      <c r="D1194" s="22" t="s">
        <v>37</v>
      </c>
      <c r="E1194" s="23">
        <v>43129</v>
      </c>
      <c r="F1194" s="22">
        <v>23.8</v>
      </c>
      <c r="G1194" s="22">
        <v>35.6</v>
      </c>
      <c r="H1194" s="22">
        <v>17.509899999999998</v>
      </c>
      <c r="I1194" s="24">
        <v>2.8740999999999999</v>
      </c>
      <c r="J1194" s="74">
        <f t="shared" si="425"/>
        <v>-8.5000000000001741E-3</v>
      </c>
      <c r="K1194" s="25">
        <f t="shared" si="419"/>
        <v>997.37575933808228</v>
      </c>
      <c r="L1194" s="25">
        <f t="shared" si="420"/>
        <v>0.76105550545330802</v>
      </c>
      <c r="M1194" s="25">
        <f t="shared" si="421"/>
        <v>-4.2272056239999996E-3</v>
      </c>
      <c r="N1194" s="25">
        <f t="shared" si="422"/>
        <v>1024.1837468174165</v>
      </c>
      <c r="O1194" s="121">
        <f t="shared" si="416"/>
        <v>1.0241566232216897</v>
      </c>
      <c r="P1194" s="26">
        <f t="shared" si="423"/>
        <v>6.4822734033179934</v>
      </c>
      <c r="Q1194" s="120">
        <f t="shared" si="417"/>
        <v>6.4820578931254902</v>
      </c>
      <c r="R1194" s="4">
        <f t="shared" si="414"/>
        <v>23.536265024795757</v>
      </c>
      <c r="S1194" s="50">
        <f t="shared" si="424"/>
        <v>10.527549999999998</v>
      </c>
      <c r="T1194" s="17"/>
      <c r="U1194" s="18"/>
      <c r="V1194" s="18"/>
      <c r="W1194" s="18"/>
      <c r="X1194" s="9"/>
      <c r="Y1194" s="9"/>
      <c r="Z1194" s="9"/>
      <c r="AA1194" s="19"/>
      <c r="AB1194" s="20"/>
    </row>
    <row r="1195" spans="1:28" s="15" customFormat="1" x14ac:dyDescent="0.2">
      <c r="A1195" s="1">
        <v>175</v>
      </c>
      <c r="B1195" s="49" t="s">
        <v>31</v>
      </c>
      <c r="C1195" s="22" t="s">
        <v>36</v>
      </c>
      <c r="D1195" s="22" t="s">
        <v>37</v>
      </c>
      <c r="E1195" s="23">
        <v>43129</v>
      </c>
      <c r="F1195" s="22">
        <v>23.8</v>
      </c>
      <c r="G1195" s="22">
        <v>35.6</v>
      </c>
      <c r="H1195" s="22">
        <v>17.509899999999998</v>
      </c>
      <c r="I1195" s="24">
        <v>2.7031999999999998</v>
      </c>
      <c r="J1195" s="74">
        <f t="shared" si="425"/>
        <v>-1.3700000000000045E-2</v>
      </c>
      <c r="K1195" s="25">
        <f t="shared" si="419"/>
        <v>997.37575933808228</v>
      </c>
      <c r="L1195" s="25">
        <f t="shared" si="420"/>
        <v>0.76105550545330802</v>
      </c>
      <c r="M1195" s="25">
        <f t="shared" si="421"/>
        <v>-4.2272056239999996E-3</v>
      </c>
      <c r="N1195" s="25">
        <f t="shared" si="422"/>
        <v>1024.1837468174165</v>
      </c>
      <c r="O1195" s="121">
        <f t="shared" si="416"/>
        <v>1.0241566232216897</v>
      </c>
      <c r="P1195" s="26">
        <f t="shared" si="423"/>
        <v>6.0968238627219646</v>
      </c>
      <c r="Q1195" s="120">
        <f t="shared" si="417"/>
        <v>6.0966211672164583</v>
      </c>
      <c r="R1195" s="4">
        <f t="shared" si="414"/>
        <v>23.536265024795757</v>
      </c>
      <c r="S1195" s="50">
        <f t="shared" si="424"/>
        <v>9.5875999999999983</v>
      </c>
      <c r="T1195" s="17"/>
      <c r="U1195" s="18"/>
      <c r="V1195" s="18"/>
      <c r="W1195" s="18"/>
      <c r="X1195" s="9"/>
      <c r="Y1195" s="9"/>
      <c r="Z1195" s="9"/>
      <c r="AA1195" s="19"/>
      <c r="AB1195" s="20"/>
    </row>
    <row r="1196" spans="1:28" s="15" customFormat="1" x14ac:dyDescent="0.2">
      <c r="A1196" s="1">
        <v>266</v>
      </c>
      <c r="B1196" s="49" t="s">
        <v>31</v>
      </c>
      <c r="C1196" s="22" t="s">
        <v>36</v>
      </c>
      <c r="D1196" s="22" t="s">
        <v>37</v>
      </c>
      <c r="E1196" s="23">
        <v>43129</v>
      </c>
      <c r="F1196" s="22">
        <v>23.8</v>
      </c>
      <c r="G1196" s="22">
        <v>35.6</v>
      </c>
      <c r="H1196" s="22">
        <v>17.509899999999998</v>
      </c>
      <c r="I1196" s="24">
        <v>5.1062000000000003</v>
      </c>
      <c r="J1196" s="74">
        <f t="shared" si="425"/>
        <v>-2.0499999999999297E-2</v>
      </c>
      <c r="K1196" s="25">
        <f t="shared" si="419"/>
        <v>997.37575933808228</v>
      </c>
      <c r="L1196" s="25">
        <f t="shared" si="420"/>
        <v>0.76105550545330802</v>
      </c>
      <c r="M1196" s="25">
        <f t="shared" si="421"/>
        <v>-4.2272056239999996E-3</v>
      </c>
      <c r="N1196" s="25">
        <f t="shared" si="422"/>
        <v>1024.1837468174165</v>
      </c>
      <c r="O1196" s="121">
        <f t="shared" si="416"/>
        <v>1.0241566232216897</v>
      </c>
      <c r="P1196" s="26">
        <f t="shared" si="423"/>
        <v>11.516573693337859</v>
      </c>
      <c r="Q1196" s="120">
        <f t="shared" si="417"/>
        <v>11.516190812385574</v>
      </c>
      <c r="R1196" s="4">
        <f t="shared" si="414"/>
        <v>23.536265024795757</v>
      </c>
      <c r="S1196" s="50">
        <f t="shared" si="424"/>
        <v>22.804100000000002</v>
      </c>
      <c r="T1196" s="17"/>
      <c r="U1196" s="18"/>
      <c r="V1196" s="18"/>
      <c r="W1196" s="18"/>
      <c r="X1196" s="9"/>
      <c r="Y1196" s="9"/>
      <c r="Z1196" s="9"/>
      <c r="AA1196" s="19"/>
      <c r="AB1196" s="20"/>
    </row>
    <row r="1197" spans="1:28" s="15" customFormat="1" x14ac:dyDescent="0.2">
      <c r="A1197" s="1">
        <v>272</v>
      </c>
      <c r="B1197" s="49" t="s">
        <v>31</v>
      </c>
      <c r="C1197" s="22" t="s">
        <v>36</v>
      </c>
      <c r="D1197" s="22" t="s">
        <v>37</v>
      </c>
      <c r="E1197" s="23">
        <v>43129</v>
      </c>
      <c r="F1197" s="22">
        <v>23.8</v>
      </c>
      <c r="G1197" s="22">
        <v>35.6</v>
      </c>
      <c r="H1197" s="22">
        <v>17.509899999999998</v>
      </c>
      <c r="I1197" s="24">
        <v>2.3965999999999998</v>
      </c>
      <c r="J1197" s="74">
        <f t="shared" si="425"/>
        <v>-3.3000000000003027E-3</v>
      </c>
      <c r="K1197" s="25">
        <f t="shared" si="419"/>
        <v>997.37575933808228</v>
      </c>
      <c r="L1197" s="25">
        <f t="shared" si="420"/>
        <v>0.76105550545330802</v>
      </c>
      <c r="M1197" s="25">
        <f t="shared" si="421"/>
        <v>-4.2272056239999996E-3</v>
      </c>
      <c r="N1197" s="25">
        <f t="shared" si="422"/>
        <v>1024.1837468174165</v>
      </c>
      <c r="O1197" s="121">
        <f t="shared" si="416"/>
        <v>1.0241566232216897</v>
      </c>
      <c r="P1197" s="26">
        <f t="shared" si="423"/>
        <v>5.4053152076795881</v>
      </c>
      <c r="Q1197" s="120">
        <f t="shared" si="417"/>
        <v>5.4051355021274654</v>
      </c>
      <c r="R1197" s="4">
        <f t="shared" si="414"/>
        <v>23.536265024795757</v>
      </c>
      <c r="S1197" s="50">
        <f t="shared" si="424"/>
        <v>7.9012999999999982</v>
      </c>
      <c r="T1197" s="17"/>
      <c r="U1197" s="18"/>
      <c r="V1197" s="18"/>
      <c r="W1197" s="18"/>
      <c r="X1197" s="9"/>
      <c r="Y1197" s="9"/>
      <c r="Z1197" s="9"/>
      <c r="AA1197" s="19"/>
      <c r="AB1197" s="20"/>
    </row>
    <row r="1198" spans="1:28" s="15" customFormat="1" x14ac:dyDescent="0.2">
      <c r="A1198" s="1">
        <v>104</v>
      </c>
      <c r="B1198" s="49" t="s">
        <v>32</v>
      </c>
      <c r="C1198" s="22" t="s">
        <v>36</v>
      </c>
      <c r="D1198" s="22" t="s">
        <v>37</v>
      </c>
      <c r="E1198" s="23">
        <v>43129</v>
      </c>
      <c r="F1198" s="22">
        <v>23.6</v>
      </c>
      <c r="G1198" s="22">
        <v>35.6</v>
      </c>
      <c r="H1198" s="22">
        <v>17.508299999999998</v>
      </c>
      <c r="I1198" s="24">
        <v>3.7452000000000001</v>
      </c>
      <c r="J1198" s="22" t="s">
        <v>50</v>
      </c>
      <c r="K1198" s="25">
        <f t="shared" si="419"/>
        <v>997.42451159707753</v>
      </c>
      <c r="L1198" s="25">
        <f t="shared" si="420"/>
        <v>0.76136961722476815</v>
      </c>
      <c r="M1198" s="25">
        <f t="shared" si="421"/>
        <v>-4.2319740159999994E-3</v>
      </c>
      <c r="N1198" s="25">
        <f t="shared" si="422"/>
        <v>1024.2426686012425</v>
      </c>
      <c r="O1198" s="121">
        <f t="shared" si="416"/>
        <v>1.0242155286598393</v>
      </c>
      <c r="P1198" s="26">
        <f t="shared" si="423"/>
        <v>8.4475710297128384</v>
      </c>
      <c r="Q1198" s="120">
        <f t="shared" si="417"/>
        <v>8.4472899915332711</v>
      </c>
      <c r="R1198" s="4">
        <f t="shared" si="414"/>
        <v>23.534580343982828</v>
      </c>
      <c r="S1198" s="50">
        <f t="shared" si="424"/>
        <v>15.3186</v>
      </c>
      <c r="T1198" s="17"/>
      <c r="U1198" s="18"/>
      <c r="V1198" s="18"/>
      <c r="W1198" s="18"/>
      <c r="X1198" s="9"/>
      <c r="Y1198" s="9"/>
      <c r="Z1198" s="9"/>
      <c r="AA1198" s="19"/>
      <c r="AB1198" s="20"/>
    </row>
    <row r="1199" spans="1:28" s="15" customFormat="1" x14ac:dyDescent="0.2">
      <c r="A1199" s="1">
        <v>110</v>
      </c>
      <c r="B1199" s="49" t="s">
        <v>32</v>
      </c>
      <c r="C1199" s="22" t="s">
        <v>36</v>
      </c>
      <c r="D1199" s="22" t="s">
        <v>37</v>
      </c>
      <c r="E1199" s="23">
        <v>43129</v>
      </c>
      <c r="F1199" s="22">
        <v>23.6</v>
      </c>
      <c r="G1199" s="22">
        <v>35.6</v>
      </c>
      <c r="H1199" s="22">
        <v>17.508299999999998</v>
      </c>
      <c r="I1199" s="24">
        <v>4.9421999999999997</v>
      </c>
      <c r="J1199" s="22" t="s">
        <v>51</v>
      </c>
      <c r="K1199" s="25">
        <f t="shared" si="419"/>
        <v>997.42451159707753</v>
      </c>
      <c r="L1199" s="25">
        <f t="shared" si="420"/>
        <v>0.76136961722476815</v>
      </c>
      <c r="M1199" s="25">
        <f t="shared" si="421"/>
        <v>-4.2319740159999994E-3</v>
      </c>
      <c r="N1199" s="25">
        <f t="shared" si="422"/>
        <v>1024.2426686012425</v>
      </c>
      <c r="O1199" s="121">
        <f t="shared" si="416"/>
        <v>1.0242155286598393</v>
      </c>
      <c r="P1199" s="26">
        <f t="shared" si="423"/>
        <v>11.147491600728076</v>
      </c>
      <c r="Q1199" s="120">
        <f t="shared" si="417"/>
        <v>11.147120740188969</v>
      </c>
      <c r="R1199" s="4">
        <f t="shared" si="414"/>
        <v>23.534580343982828</v>
      </c>
      <c r="S1199" s="50">
        <f t="shared" si="424"/>
        <v>21.902099999999997</v>
      </c>
      <c r="T1199" s="17"/>
      <c r="U1199" s="18"/>
      <c r="V1199" s="18"/>
      <c r="W1199" s="18"/>
      <c r="X1199" s="9"/>
      <c r="Y1199" s="9"/>
      <c r="Z1199" s="9"/>
      <c r="AA1199" s="19"/>
      <c r="AB1199" s="20"/>
    </row>
    <row r="1200" spans="1:28" s="15" customFormat="1" x14ac:dyDescent="0.2">
      <c r="A1200" s="1">
        <v>233</v>
      </c>
      <c r="B1200" s="49" t="s">
        <v>33</v>
      </c>
      <c r="C1200" s="22" t="s">
        <v>36</v>
      </c>
      <c r="D1200" s="22" t="s">
        <v>37</v>
      </c>
      <c r="E1200" s="23">
        <v>43129</v>
      </c>
      <c r="F1200" s="22">
        <v>23.8</v>
      </c>
      <c r="G1200" s="22">
        <v>35.6</v>
      </c>
      <c r="H1200" s="22">
        <v>17.509899999999998</v>
      </c>
      <c r="I1200" s="24">
        <v>5.0922999999999998</v>
      </c>
      <c r="J1200" s="74">
        <f>I1200-I1080</f>
        <v>-1.0200000000000209E-2</v>
      </c>
      <c r="K1200" s="25">
        <f t="shared" si="419"/>
        <v>997.37575933808228</v>
      </c>
      <c r="L1200" s="25">
        <f t="shared" si="420"/>
        <v>0.76105550545330802</v>
      </c>
      <c r="M1200" s="25">
        <f t="shared" si="421"/>
        <v>-4.2272056239999996E-3</v>
      </c>
      <c r="N1200" s="25">
        <f t="shared" si="422"/>
        <v>1024.1837468174165</v>
      </c>
      <c r="O1200" s="121">
        <f t="shared" si="416"/>
        <v>1.0241566232216897</v>
      </c>
      <c r="P1200" s="26">
        <f t="shared" si="423"/>
        <v>11.48522349664807</v>
      </c>
      <c r="Q1200" s="120">
        <f t="shared" si="417"/>
        <v>11.484841657966992</v>
      </c>
      <c r="R1200" s="4">
        <f t="shared" si="414"/>
        <v>23.536265024795757</v>
      </c>
      <c r="S1200" s="50">
        <f t="shared" si="424"/>
        <v>22.727649999999997</v>
      </c>
      <c r="T1200" s="17"/>
      <c r="U1200" s="18"/>
      <c r="V1200" s="18"/>
      <c r="W1200" s="18"/>
      <c r="X1200" s="9"/>
      <c r="Y1200" s="9"/>
      <c r="Z1200" s="9"/>
      <c r="AA1200" s="19"/>
      <c r="AB1200" s="20"/>
    </row>
    <row r="1201" spans="1:28" s="15" customFormat="1" x14ac:dyDescent="0.2">
      <c r="A1201" s="1">
        <v>235</v>
      </c>
      <c r="B1201" s="64" t="s">
        <v>33</v>
      </c>
      <c r="C1201" s="65" t="s">
        <v>36</v>
      </c>
      <c r="D1201" s="65" t="s">
        <v>37</v>
      </c>
      <c r="E1201" s="66">
        <v>43129</v>
      </c>
      <c r="F1201" s="65">
        <v>23.8</v>
      </c>
      <c r="G1201" s="65">
        <v>35.6</v>
      </c>
      <c r="H1201" s="65">
        <v>17.509899999999998</v>
      </c>
      <c r="I1201" s="67">
        <v>3.0125000000000002</v>
      </c>
      <c r="J1201" s="85">
        <f>I1201-I1081</f>
        <v>-1.1099999999999888E-2</v>
      </c>
      <c r="K1201" s="68">
        <f t="shared" si="419"/>
        <v>997.37575933808228</v>
      </c>
      <c r="L1201" s="68">
        <f t="shared" si="420"/>
        <v>0.76105550545330802</v>
      </c>
      <c r="M1201" s="68">
        <f t="shared" si="421"/>
        <v>-4.2272056239999996E-3</v>
      </c>
      <c r="N1201" s="68">
        <f t="shared" si="422"/>
        <v>1024.1837468174165</v>
      </c>
      <c r="O1201" s="121">
        <f t="shared" si="416"/>
        <v>1.0241566232216897</v>
      </c>
      <c r="P1201" s="69">
        <f t="shared" si="423"/>
        <v>6.7944221243155969</v>
      </c>
      <c r="Q1201" s="120">
        <f t="shared" si="417"/>
        <v>6.7941962364011479</v>
      </c>
      <c r="R1201" s="4">
        <f t="shared" si="414"/>
        <v>23.536265024795757</v>
      </c>
      <c r="S1201" s="70">
        <f t="shared" si="424"/>
        <v>11.28875</v>
      </c>
      <c r="T1201" s="17"/>
      <c r="U1201" s="18"/>
      <c r="V1201" s="18"/>
      <c r="W1201" s="18"/>
      <c r="X1201" s="9"/>
      <c r="Y1201" s="9"/>
      <c r="Z1201" s="9"/>
      <c r="AA1201" s="19"/>
      <c r="AB1201" s="20"/>
    </row>
    <row r="1202" spans="1:28" s="15" customFormat="1" x14ac:dyDescent="0.2">
      <c r="A1202" s="21">
        <v>176</v>
      </c>
      <c r="B1202" s="22" t="s">
        <v>26</v>
      </c>
      <c r="C1202" s="22" t="s">
        <v>27</v>
      </c>
      <c r="D1202" s="22" t="s">
        <v>28</v>
      </c>
      <c r="E1202" s="23">
        <v>43145</v>
      </c>
      <c r="F1202" s="22">
        <v>30.4</v>
      </c>
      <c r="G1202" s="22">
        <v>35.1</v>
      </c>
      <c r="H1202" s="22">
        <v>17.512799999999999</v>
      </c>
      <c r="I1202" s="24">
        <v>2.1111</v>
      </c>
      <c r="J1202" s="22"/>
      <c r="K1202" s="25">
        <f t="shared" si="419"/>
        <v>995.55686524112969</v>
      </c>
      <c r="L1202" s="25">
        <f t="shared" si="420"/>
        <v>0.75221655033292811</v>
      </c>
      <c r="M1202" s="25">
        <f t="shared" si="421"/>
        <v>-4.1441071360000005E-3</v>
      </c>
      <c r="N1202" s="25">
        <f t="shared" si="422"/>
        <v>1021.6931289177707</v>
      </c>
      <c r="O1202" s="121">
        <f t="shared" si="416"/>
        <v>1.0216664351930616</v>
      </c>
      <c r="P1202" s="26">
        <f t="shared" si="423"/>
        <v>4.7469038050025913</v>
      </c>
      <c r="Q1202" s="120">
        <f t="shared" si="417"/>
        <v>4.7467489628345065</v>
      </c>
      <c r="R1202" s="4">
        <f t="shared" si="414"/>
        <v>23.520477584146807</v>
      </c>
      <c r="S1202" s="27">
        <f t="shared" si="424"/>
        <v>6.3310500000000003</v>
      </c>
      <c r="T1202" s="28">
        <f>E1202-E1082</f>
        <v>16</v>
      </c>
      <c r="U1202" s="29">
        <f>I1202-I1082</f>
        <v>6.6300000000000026E-2</v>
      </c>
      <c r="V1202" s="29">
        <f>(U1202/I1082)*100</f>
        <v>3.2423708920187804</v>
      </c>
      <c r="W1202" s="29">
        <f>(U1202/T1202)/I1082*1000</f>
        <v>2.0264818075117379</v>
      </c>
      <c r="X1202" s="30">
        <f>P1202-P1082</f>
        <v>0.14127309289668943</v>
      </c>
      <c r="Y1202" s="30">
        <f>(X1202/P1082)*100</f>
        <v>3.067399488312275</v>
      </c>
      <c r="Z1202" s="30">
        <f>1000*(X1202/T1202)/P1082</f>
        <v>1.917124680195172</v>
      </c>
      <c r="AA1202" s="31">
        <f>1000*(X1202/T1202)/S1082</f>
        <v>1.4798820571941356</v>
      </c>
      <c r="AB1202" s="32">
        <f>Z1202-W1202</f>
        <v>-0.10935712731656588</v>
      </c>
    </row>
    <row r="1203" spans="1:28" s="15" customFormat="1" x14ac:dyDescent="0.2">
      <c r="A1203" s="21">
        <v>182</v>
      </c>
      <c r="B1203" s="22" t="s">
        <v>26</v>
      </c>
      <c r="C1203" s="22" t="s">
        <v>27</v>
      </c>
      <c r="D1203" s="22" t="s">
        <v>28</v>
      </c>
      <c r="E1203" s="23">
        <v>43145</v>
      </c>
      <c r="F1203" s="22">
        <v>30.4</v>
      </c>
      <c r="G1203" s="22">
        <v>35.1</v>
      </c>
      <c r="H1203" s="22">
        <v>17.512799999999999</v>
      </c>
      <c r="I1203" s="24">
        <v>4.9779999999999998</v>
      </c>
      <c r="J1203" s="22"/>
      <c r="K1203" s="25">
        <f t="shared" si="419"/>
        <v>995.55686524112969</v>
      </c>
      <c r="L1203" s="25">
        <f t="shared" si="420"/>
        <v>0.75221655033292811</v>
      </c>
      <c r="M1203" s="25">
        <f t="shared" si="421"/>
        <v>-4.1441071360000005E-3</v>
      </c>
      <c r="N1203" s="25">
        <f t="shared" si="422"/>
        <v>1021.6931289177707</v>
      </c>
      <c r="O1203" s="121">
        <f t="shared" si="416"/>
        <v>1.0216664351930616</v>
      </c>
      <c r="P1203" s="26">
        <f t="shared" si="423"/>
        <v>11.193258084080764</v>
      </c>
      <c r="Q1203" s="120">
        <f t="shared" si="417"/>
        <v>11.192892964326736</v>
      </c>
      <c r="R1203" s="4">
        <f t="shared" si="414"/>
        <v>23.520477584146807</v>
      </c>
      <c r="S1203" s="27">
        <f t="shared" si="424"/>
        <v>22.098999999999997</v>
      </c>
      <c r="T1203" s="28">
        <f>E1203-E1083</f>
        <v>16</v>
      </c>
      <c r="U1203" s="29">
        <f>I1203-I1083</f>
        <v>0.29689999999999994</v>
      </c>
      <c r="V1203" s="29">
        <f>(U1203/I1083)*100</f>
        <v>6.3425263292815783</v>
      </c>
      <c r="W1203" s="29">
        <f>(U1203/T1203)/I1083*1000</f>
        <v>3.9640789558009861</v>
      </c>
      <c r="X1203" s="30">
        <f>P1203-P1083</f>
        <v>0.64972427811493105</v>
      </c>
      <c r="Y1203" s="30">
        <f>(X1203/P1083)*100</f>
        <v>6.1623008952396825</v>
      </c>
      <c r="Z1203" s="30">
        <f>1000*(X1203/T1203)/P1083</f>
        <v>3.8514380595248014</v>
      </c>
      <c r="AA1203" s="31">
        <f>1000*(X1203/T1203)/S1083</f>
        <v>1.9841526519373887</v>
      </c>
      <c r="AB1203" s="32">
        <f>Z1203-W1203</f>
        <v>-0.11264089627618468</v>
      </c>
    </row>
    <row r="1204" spans="1:28" s="15" customFormat="1" x14ac:dyDescent="0.2">
      <c r="A1204" s="21">
        <v>189</v>
      </c>
      <c r="B1204" s="22" t="s">
        <v>26</v>
      </c>
      <c r="C1204" s="22" t="s">
        <v>27</v>
      </c>
      <c r="D1204" s="22" t="s">
        <v>28</v>
      </c>
      <c r="E1204" s="22" t="s">
        <v>52</v>
      </c>
      <c r="F1204" s="22" t="s">
        <v>38</v>
      </c>
      <c r="G1204" s="22" t="s">
        <v>38</v>
      </c>
      <c r="H1204" s="22" t="s">
        <v>38</v>
      </c>
      <c r="I1204" s="24" t="s">
        <v>38</v>
      </c>
      <c r="J1204" s="22" t="s">
        <v>38</v>
      </c>
      <c r="K1204" s="81" t="s">
        <v>38</v>
      </c>
      <c r="L1204" s="81" t="s">
        <v>38</v>
      </c>
      <c r="M1204" s="81" t="s">
        <v>38</v>
      </c>
      <c r="N1204" s="81" t="s">
        <v>38</v>
      </c>
      <c r="O1204" s="121" t="e">
        <f t="shared" si="416"/>
        <v>#VALUE!</v>
      </c>
      <c r="P1204" s="30" t="s">
        <v>38</v>
      </c>
      <c r="Q1204" s="120" t="e">
        <f t="shared" si="417"/>
        <v>#VALUE!</v>
      </c>
      <c r="R1204" s="4" t="e">
        <f t="shared" si="414"/>
        <v>#VALUE!</v>
      </c>
      <c r="S1204" s="27" t="s">
        <v>38</v>
      </c>
      <c r="T1204" s="82" t="s">
        <v>38</v>
      </c>
      <c r="U1204" s="83" t="s">
        <v>38</v>
      </c>
      <c r="V1204" s="83" t="s">
        <v>38</v>
      </c>
      <c r="W1204" s="83" t="s">
        <v>38</v>
      </c>
      <c r="X1204" s="27" t="s">
        <v>38</v>
      </c>
      <c r="Y1204" s="27" t="s">
        <v>38</v>
      </c>
      <c r="Z1204" s="27" t="s">
        <v>38</v>
      </c>
      <c r="AA1204" s="27" t="s">
        <v>38</v>
      </c>
      <c r="AB1204" s="84" t="s">
        <v>38</v>
      </c>
    </row>
    <row r="1205" spans="1:28" s="15" customFormat="1" x14ac:dyDescent="0.2">
      <c r="A1205" s="21">
        <v>281</v>
      </c>
      <c r="B1205" s="22" t="s">
        <v>26</v>
      </c>
      <c r="C1205" s="22" t="s">
        <v>27</v>
      </c>
      <c r="D1205" s="22" t="s">
        <v>28</v>
      </c>
      <c r="E1205" s="23">
        <v>43145</v>
      </c>
      <c r="F1205" s="22">
        <v>30.4</v>
      </c>
      <c r="G1205" s="22">
        <v>35.1</v>
      </c>
      <c r="H1205" s="22">
        <v>17.512799999999999</v>
      </c>
      <c r="I1205" s="24">
        <v>4.3681999999999999</v>
      </c>
      <c r="J1205" s="22"/>
      <c r="K1205" s="25">
        <f>1000*(1-(F1205+288.9414)/(508929.2*(F1205+68.12963))*(F1205-3.9863)^2)</f>
        <v>995.55686524112969</v>
      </c>
      <c r="L1205" s="25">
        <f>0.824493 - 0.0040899*F1205 + 0.000076438*F1205^2 -0.00000082467*F1205^3 + 0.0000000053675*F1205^4</f>
        <v>0.75221655033292811</v>
      </c>
      <c r="M1205" s="25">
        <f>-0.005724 + 0.00010227*F1205 - 0.0000016546*F1205^2</f>
        <v>-4.1441071360000005E-3</v>
      </c>
      <c r="N1205" s="25">
        <f>K1205 + (L1205*G1205) + M1205*G1205^(3/2) + 0.00048314*G1205^2</f>
        <v>1021.6931289177707</v>
      </c>
      <c r="O1205" s="121">
        <f t="shared" si="416"/>
        <v>1.0216664351930616</v>
      </c>
      <c r="P1205" s="26">
        <f>I1205*(1/     (1-   (0.001*N1205/1.84)))</f>
        <v>9.822095211506948</v>
      </c>
      <c r="Q1205" s="120">
        <f t="shared" si="417"/>
        <v>9.8217748185560563</v>
      </c>
      <c r="R1205" s="4">
        <f t="shared" si="414"/>
        <v>23.520477584146807</v>
      </c>
      <c r="S1205" s="27">
        <f>-5.28+5.5*I1205</f>
        <v>18.745099999999997</v>
      </c>
      <c r="T1205" s="28">
        <f>E1205-E1085</f>
        <v>16</v>
      </c>
      <c r="U1205" s="29">
        <f>I1205-I1085</f>
        <v>0.20279999999999987</v>
      </c>
      <c r="V1205" s="29">
        <f>(U1205/I1085)*100</f>
        <v>4.8686800787439353</v>
      </c>
      <c r="W1205" s="29">
        <f>(U1205/T1205)/I1085*1000</f>
        <v>3.0429250492149595</v>
      </c>
      <c r="X1205" s="30">
        <f>P1205-P1085</f>
        <v>0.4401047145361332</v>
      </c>
      <c r="Y1205" s="30">
        <f>(X1205/P1085)*100</f>
        <v>4.6909524655586763</v>
      </c>
      <c r="Z1205" s="30">
        <f>1000*(X1205/T1205)/P1085</f>
        <v>2.9318452909741732</v>
      </c>
      <c r="AA1205" s="31">
        <f>1000*(X1205/T1205)/S1085</f>
        <v>1.560238952364948</v>
      </c>
      <c r="AB1205" s="32">
        <f>Z1205-W1205</f>
        <v>-0.11107975824078631</v>
      </c>
    </row>
    <row r="1206" spans="1:28" s="15" customFormat="1" x14ac:dyDescent="0.2">
      <c r="A1206" s="21">
        <v>287</v>
      </c>
      <c r="B1206" s="22" t="s">
        <v>26</v>
      </c>
      <c r="C1206" s="22" t="s">
        <v>27</v>
      </c>
      <c r="D1206" s="22" t="s">
        <v>28</v>
      </c>
      <c r="E1206" s="23">
        <v>43145</v>
      </c>
      <c r="F1206" s="22">
        <v>30.4</v>
      </c>
      <c r="G1206" s="22">
        <v>35.1</v>
      </c>
      <c r="H1206" s="22">
        <v>17.512799999999999</v>
      </c>
      <c r="I1206" s="24">
        <v>2.9481000000000002</v>
      </c>
      <c r="J1206" s="22"/>
      <c r="K1206" s="25">
        <f>1000*(1-(F1206+288.9414)/(508929.2*(F1206+68.12963))*(F1206-3.9863)^2)</f>
        <v>995.55686524112969</v>
      </c>
      <c r="L1206" s="25">
        <f>0.824493 - 0.0040899*F1206 + 0.000076438*F1206^2 -0.00000082467*F1206^3 + 0.0000000053675*F1206^4</f>
        <v>0.75221655033292811</v>
      </c>
      <c r="M1206" s="25">
        <f>-0.005724 + 0.00010227*F1206 - 0.0000016546*F1206^2</f>
        <v>-4.1441071360000005E-3</v>
      </c>
      <c r="N1206" s="25">
        <f>K1206 + (L1206*G1206) + M1206*G1206^(3/2) + 0.00048314*G1206^2</f>
        <v>1021.6931289177707</v>
      </c>
      <c r="O1206" s="121">
        <f t="shared" si="416"/>
        <v>1.0216664351930616</v>
      </c>
      <c r="P1206" s="26">
        <f>I1206*(1/     (1-   (0.001*N1206/1.84)))</f>
        <v>6.6289361505983333</v>
      </c>
      <c r="Q1206" s="120">
        <f t="shared" si="417"/>
        <v>6.628719917262285</v>
      </c>
      <c r="R1206" s="4">
        <f t="shared" si="414"/>
        <v>23.520477584146807</v>
      </c>
      <c r="S1206" s="27">
        <f>-5.28+5.5*I1206</f>
        <v>10.934550000000002</v>
      </c>
      <c r="T1206" s="28">
        <f>E1206-E1086</f>
        <v>16</v>
      </c>
      <c r="U1206" s="29">
        <f>I1206-I1086</f>
        <v>0.13590000000000035</v>
      </c>
      <c r="V1206" s="29">
        <f>(U1206/I1086)*100</f>
        <v>4.8325154683166334</v>
      </c>
      <c r="W1206" s="29">
        <f>(U1206/T1206)/I1086*1000</f>
        <v>3.0203221676978957</v>
      </c>
      <c r="X1206" s="30">
        <f>P1206-P1086</f>
        <v>0.29484250399024603</v>
      </c>
      <c r="Y1206" s="30">
        <f>(X1206/P1086)*100</f>
        <v>4.6548491455937739</v>
      </c>
      <c r="Z1206" s="30">
        <f>1000*(X1206/T1206)/P1086</f>
        <v>2.9092807159961085</v>
      </c>
      <c r="AA1206" s="31">
        <f>1000*(X1206/T1206)/S1086</f>
        <v>1.8089207428404925</v>
      </c>
      <c r="AB1206" s="32">
        <f>Z1206-W1206</f>
        <v>-0.11104145170178725</v>
      </c>
    </row>
    <row r="1207" spans="1:28" s="15" customFormat="1" x14ac:dyDescent="0.2">
      <c r="A1207" s="21">
        <v>116</v>
      </c>
      <c r="B1207" s="22" t="s">
        <v>29</v>
      </c>
      <c r="C1207" s="22" t="s">
        <v>27</v>
      </c>
      <c r="D1207" s="22" t="s">
        <v>28</v>
      </c>
      <c r="E1207" s="23">
        <v>43145</v>
      </c>
      <c r="F1207" s="22">
        <v>30.4</v>
      </c>
      <c r="G1207" s="22">
        <v>35.1</v>
      </c>
      <c r="H1207" s="22">
        <v>17.512799999999999</v>
      </c>
      <c r="I1207" s="24">
        <v>6.1863000000000001</v>
      </c>
      <c r="J1207" s="22"/>
      <c r="K1207" s="25">
        <f>1000*(1-(F1207+288.9414)/(508929.2*(F1207+68.12963))*(F1207-3.9863)^2)</f>
        <v>995.55686524112969</v>
      </c>
      <c r="L1207" s="25">
        <f>0.824493 - 0.0040899*F1207 + 0.000076438*F1207^2 -0.00000082467*F1207^3 + 0.0000000053675*F1207^4</f>
        <v>0.75221655033292811</v>
      </c>
      <c r="M1207" s="25">
        <f>-0.005724 + 0.00010227*F1207 - 0.0000016546*F1207^2</f>
        <v>-4.1441071360000005E-3</v>
      </c>
      <c r="N1207" s="25">
        <f>K1207 + (L1207*G1207) + M1207*G1207^(3/2) + 0.00048314*G1207^2</f>
        <v>1021.6931289177707</v>
      </c>
      <c r="O1207" s="121">
        <f t="shared" si="416"/>
        <v>1.0216664351930616</v>
      </c>
      <c r="P1207" s="26">
        <f>I1207*(1/     (1-   (0.001*N1207/1.84)))</f>
        <v>13.910175268290242</v>
      </c>
      <c r="Q1207" s="120">
        <f t="shared" si="417"/>
        <v>13.909721523747386</v>
      </c>
      <c r="R1207" s="4">
        <f t="shared" si="414"/>
        <v>23.520477584146807</v>
      </c>
      <c r="S1207" s="27">
        <f>-5.28+5.5*I1207</f>
        <v>28.74465</v>
      </c>
      <c r="T1207" s="28">
        <f>E1207-E1087</f>
        <v>16</v>
      </c>
      <c r="U1207" s="29">
        <f>I1207-I1087</f>
        <v>0.34740000000000038</v>
      </c>
      <c r="V1207" s="29">
        <f>(U1207/I1087)*100</f>
        <v>5.9497508092277727</v>
      </c>
      <c r="W1207" s="29">
        <f>(U1207/T1207)/I1087*1000</f>
        <v>3.7185942557673579</v>
      </c>
      <c r="X1207" s="30">
        <f>P1207-P1087</f>
        <v>0.7588562322401895</v>
      </c>
      <c r="Y1207" s="30">
        <f>(X1207/P1087)*100</f>
        <v>5.7701910368080389</v>
      </c>
      <c r="Z1207" s="30">
        <f>1000*(X1207/T1207)/P1087</f>
        <v>3.606369398005024</v>
      </c>
      <c r="AA1207" s="31">
        <f>1000*(X1207/T1207)/S1087</f>
        <v>1.7674816609187931</v>
      </c>
      <c r="AB1207" s="32">
        <f>Z1207-W1207</f>
        <v>-0.11222485776233393</v>
      </c>
    </row>
    <row r="1208" spans="1:28" s="15" customFormat="1" x14ac:dyDescent="0.2">
      <c r="A1208" s="21">
        <v>122</v>
      </c>
      <c r="B1208" s="22" t="s">
        <v>29</v>
      </c>
      <c r="C1208" s="22" t="s">
        <v>27</v>
      </c>
      <c r="D1208" s="22" t="s">
        <v>28</v>
      </c>
      <c r="E1208" s="23">
        <v>43145</v>
      </c>
      <c r="F1208" s="22">
        <v>30.4</v>
      </c>
      <c r="G1208" s="22">
        <v>35.1</v>
      </c>
      <c r="H1208" s="22">
        <v>17.512799999999999</v>
      </c>
      <c r="I1208" s="24">
        <v>7.4356999999999998</v>
      </c>
      <c r="J1208" s="22"/>
      <c r="K1208" s="25">
        <f>1000*(1-(F1208+288.9414)/(508929.2*(F1208+68.12963))*(F1208-3.9863)^2)</f>
        <v>995.55686524112969</v>
      </c>
      <c r="L1208" s="25">
        <f>0.824493 - 0.0040899*F1208 + 0.000076438*F1208^2 -0.00000082467*F1208^3 + 0.0000000053675*F1208^4</f>
        <v>0.75221655033292811</v>
      </c>
      <c r="M1208" s="25">
        <f>-0.005724 + 0.00010227*F1208 - 0.0000016546*F1208^2</f>
        <v>-4.1441071360000005E-3</v>
      </c>
      <c r="N1208" s="25">
        <f>K1208 + (L1208*G1208) + M1208*G1208^(3/2) + 0.00048314*G1208^2</f>
        <v>1021.6931289177707</v>
      </c>
      <c r="O1208" s="121">
        <f t="shared" si="416"/>
        <v>1.0216664351930616</v>
      </c>
      <c r="P1208" s="26">
        <f>I1208*(1/     (1-   (0.001*N1208/1.84)))</f>
        <v>16.719507660867684</v>
      </c>
      <c r="Q1208" s="120">
        <f t="shared" si="417"/>
        <v>16.718962276987607</v>
      </c>
      <c r="R1208" s="4">
        <f t="shared" ref="R1208:R1271" si="426">H1208*(1/     (1-   (0.001*N1208/4)))</f>
        <v>23.520477584146807</v>
      </c>
      <c r="S1208" s="27">
        <f>-5.28+5.5*I1208</f>
        <v>35.616349999999997</v>
      </c>
      <c r="T1208" s="28">
        <f>E1208-E1088</f>
        <v>16</v>
      </c>
      <c r="U1208" s="29">
        <f>I1208-I1088</f>
        <v>0.36850000000000005</v>
      </c>
      <c r="V1208" s="29">
        <f>(U1208/I1088)*100</f>
        <v>5.2142291147837909</v>
      </c>
      <c r="W1208" s="29">
        <f>(U1208/T1208)/I1088*1000</f>
        <v>3.2588931967398693</v>
      </c>
      <c r="X1208" s="30">
        <f>P1208-P1088</f>
        <v>0.8016118428929051</v>
      </c>
      <c r="Y1208" s="30">
        <f>(X1208/P1088)*100</f>
        <v>5.0359158776985486</v>
      </c>
      <c r="Z1208" s="30">
        <f>1000*(X1208/T1208)/P1088</f>
        <v>3.1474474235615926</v>
      </c>
      <c r="AA1208" s="31">
        <f>1000*(X1208/T1208)/S1088</f>
        <v>1.4915551295879252</v>
      </c>
      <c r="AB1208" s="32">
        <f>Z1208-W1208</f>
        <v>-0.11144577317827675</v>
      </c>
    </row>
    <row r="1209" spans="1:28" s="15" customFormat="1" x14ac:dyDescent="0.2">
      <c r="A1209" s="21">
        <v>129</v>
      </c>
      <c r="B1209" s="22" t="s">
        <v>29</v>
      </c>
      <c r="C1209" s="22" t="s">
        <v>27</v>
      </c>
      <c r="D1209" s="22" t="s">
        <v>28</v>
      </c>
      <c r="E1209" s="22" t="s">
        <v>52</v>
      </c>
      <c r="F1209" s="22" t="s">
        <v>38</v>
      </c>
      <c r="G1209" s="22" t="s">
        <v>38</v>
      </c>
      <c r="H1209" s="22" t="s">
        <v>38</v>
      </c>
      <c r="I1209" s="24" t="s">
        <v>38</v>
      </c>
      <c r="J1209" s="22" t="s">
        <v>38</v>
      </c>
      <c r="K1209" s="81" t="s">
        <v>38</v>
      </c>
      <c r="L1209" s="81" t="s">
        <v>38</v>
      </c>
      <c r="M1209" s="81" t="s">
        <v>38</v>
      </c>
      <c r="N1209" s="81" t="s">
        <v>38</v>
      </c>
      <c r="O1209" s="121" t="e">
        <f t="shared" si="416"/>
        <v>#VALUE!</v>
      </c>
      <c r="P1209" s="30" t="s">
        <v>38</v>
      </c>
      <c r="Q1209" s="120" t="e">
        <f t="shared" si="417"/>
        <v>#VALUE!</v>
      </c>
      <c r="R1209" s="4" t="e">
        <f t="shared" si="426"/>
        <v>#VALUE!</v>
      </c>
      <c r="S1209" s="27" t="s">
        <v>38</v>
      </c>
      <c r="T1209" s="82" t="s">
        <v>38</v>
      </c>
      <c r="U1209" s="83" t="s">
        <v>38</v>
      </c>
      <c r="V1209" s="83" t="s">
        <v>38</v>
      </c>
      <c r="W1209" s="83" t="s">
        <v>38</v>
      </c>
      <c r="X1209" s="27" t="s">
        <v>38</v>
      </c>
      <c r="Y1209" s="27" t="s">
        <v>38</v>
      </c>
      <c r="Z1209" s="27" t="s">
        <v>38</v>
      </c>
      <c r="AA1209" s="27" t="s">
        <v>38</v>
      </c>
      <c r="AB1209" s="84" t="s">
        <v>38</v>
      </c>
    </row>
    <row r="1210" spans="1:28" s="15" customFormat="1" x14ac:dyDescent="0.2">
      <c r="A1210" s="21">
        <v>220</v>
      </c>
      <c r="B1210" s="22" t="s">
        <v>29</v>
      </c>
      <c r="C1210" s="22" t="s">
        <v>27</v>
      </c>
      <c r="D1210" s="22" t="s">
        <v>28</v>
      </c>
      <c r="E1210" s="23">
        <v>43145</v>
      </c>
      <c r="F1210" s="22">
        <v>30.4</v>
      </c>
      <c r="G1210" s="22">
        <v>35.1</v>
      </c>
      <c r="H1210" s="22">
        <v>17.512799999999999</v>
      </c>
      <c r="I1210" s="24">
        <v>4.8666</v>
      </c>
      <c r="J1210" s="22"/>
      <c r="K1210" s="25">
        <f>1000*(1-(F1210+288.9414)/(508929.2*(F1210+68.12963))*(F1210-3.9863)^2)</f>
        <v>995.55686524112969</v>
      </c>
      <c r="L1210" s="25">
        <f>0.824493 - 0.0040899*F1210 + 0.000076438*F1210^2 -0.00000082467*F1210^3 + 0.0000000053675*F1210^4</f>
        <v>0.75221655033292811</v>
      </c>
      <c r="M1210" s="25">
        <f>-0.005724 + 0.00010227*F1210 - 0.0000016546*F1210^2</f>
        <v>-4.1441071360000005E-3</v>
      </c>
      <c r="N1210" s="25">
        <f>K1210 + (L1210*G1210) + M1210*G1210^(3/2) + 0.00048314*G1210^2</f>
        <v>1021.6931289177707</v>
      </c>
      <c r="O1210" s="121">
        <f t="shared" si="416"/>
        <v>1.0216664351930616</v>
      </c>
      <c r="P1210" s="26">
        <f>I1210*(1/     (1-   (0.001*N1210/1.84)))</f>
        <v>10.942770147044484</v>
      </c>
      <c r="Q1210" s="120">
        <f t="shared" si="417"/>
        <v>10.942413198110184</v>
      </c>
      <c r="R1210" s="4">
        <f t="shared" si="426"/>
        <v>23.520477584146807</v>
      </c>
      <c r="S1210" s="27">
        <f>-5.28+5.5*I1210</f>
        <v>21.4863</v>
      </c>
      <c r="T1210" s="28">
        <f>E1210-E1090</f>
        <v>16</v>
      </c>
      <c r="U1210" s="29">
        <f>I1210-I1090</f>
        <v>0.25159999999999982</v>
      </c>
      <c r="V1210" s="29">
        <f>(U1210/I1090)*100</f>
        <v>5.4517876489707433</v>
      </c>
      <c r="W1210" s="29">
        <f>(U1210/T1210)/I1090*1000</f>
        <v>3.4073672806067146</v>
      </c>
      <c r="X1210" s="30">
        <f>P1210-P1090</f>
        <v>0.54811749819435818</v>
      </c>
      <c r="Y1210" s="30">
        <f>(X1210/P1090)*100</f>
        <v>5.2730718063483524</v>
      </c>
      <c r="Z1210" s="30">
        <f>1000*(X1210/T1210)/P1090</f>
        <v>3.2956698789677201</v>
      </c>
      <c r="AA1210" s="31">
        <f>1000*(X1210/T1210)/S1090</f>
        <v>1.7041334976817504</v>
      </c>
      <c r="AB1210" s="32">
        <f>Z1210-W1210</f>
        <v>-0.11169740163899444</v>
      </c>
    </row>
    <row r="1211" spans="1:28" s="15" customFormat="1" x14ac:dyDescent="0.2">
      <c r="A1211" s="21">
        <v>226</v>
      </c>
      <c r="B1211" s="22" t="s">
        <v>29</v>
      </c>
      <c r="C1211" s="22" t="s">
        <v>27</v>
      </c>
      <c r="D1211" s="22" t="s">
        <v>28</v>
      </c>
      <c r="E1211" s="23">
        <v>43145</v>
      </c>
      <c r="F1211" s="22">
        <v>30.4</v>
      </c>
      <c r="G1211" s="22">
        <v>35.1</v>
      </c>
      <c r="H1211" s="22">
        <v>17.512799999999999</v>
      </c>
      <c r="I1211" s="24">
        <v>4.6342999999999996</v>
      </c>
      <c r="J1211" s="22"/>
      <c r="K1211" s="25">
        <f>1000*(1-(F1211+288.9414)/(508929.2*(F1211+68.12963))*(F1211-3.9863)^2)</f>
        <v>995.55686524112969</v>
      </c>
      <c r="L1211" s="25">
        <f>0.824493 - 0.0040899*F1211 + 0.000076438*F1211^2 -0.00000082467*F1211^3 + 0.0000000053675*F1211^4</f>
        <v>0.75221655033292811</v>
      </c>
      <c r="M1211" s="25">
        <f>-0.005724 + 0.00010227*F1211 - 0.0000016546*F1211^2</f>
        <v>-4.1441071360000005E-3</v>
      </c>
      <c r="N1211" s="25">
        <f>K1211 + (L1211*G1211) + M1211*G1211^(3/2) + 0.00048314*G1211^2</f>
        <v>1021.6931289177707</v>
      </c>
      <c r="O1211" s="121">
        <f t="shared" si="416"/>
        <v>1.0216664351930616</v>
      </c>
      <c r="P1211" s="26">
        <f>I1211*(1/     (1-   (0.001*N1211/1.84)))</f>
        <v>10.420433093422153</v>
      </c>
      <c r="Q1211" s="120">
        <f t="shared" si="417"/>
        <v>10.420093182920729</v>
      </c>
      <c r="R1211" s="4">
        <f t="shared" si="426"/>
        <v>23.520477584146807</v>
      </c>
      <c r="S1211" s="27">
        <f>-5.28+5.5*I1211</f>
        <v>20.208649999999999</v>
      </c>
      <c r="T1211" s="28">
        <f>E1211-E1091</f>
        <v>16</v>
      </c>
      <c r="U1211" s="29">
        <f>I1211-I1091</f>
        <v>0.21679999999999922</v>
      </c>
      <c r="V1211" s="29">
        <f>(U1211/I1091)*100</f>
        <v>4.9077532541029809</v>
      </c>
      <c r="W1211" s="29">
        <f>(U1211/T1211)/I1091*1000</f>
        <v>3.0673457838143632</v>
      </c>
      <c r="X1211" s="30">
        <f>P1211-P1091</f>
        <v>0.47062202596918823</v>
      </c>
      <c r="Y1211" s="30">
        <f>(X1211/P1091)*100</f>
        <v>4.7299594211255913</v>
      </c>
      <c r="Z1211" s="30">
        <f>1000*(X1211/T1211)/P1091</f>
        <v>2.9562246382034947</v>
      </c>
      <c r="AA1211" s="31">
        <f>1000*(X1211/T1211)/S1091</f>
        <v>1.5467758692210223</v>
      </c>
      <c r="AB1211" s="32">
        <f>Z1211-W1211</f>
        <v>-0.1111211456108685</v>
      </c>
    </row>
    <row r="1212" spans="1:28" s="15" customFormat="1" x14ac:dyDescent="0.2">
      <c r="A1212" s="21">
        <v>149</v>
      </c>
      <c r="B1212" s="22" t="s">
        <v>30</v>
      </c>
      <c r="C1212" s="22" t="s">
        <v>27</v>
      </c>
      <c r="D1212" s="22" t="s">
        <v>28</v>
      </c>
      <c r="E1212" s="22" t="s">
        <v>52</v>
      </c>
      <c r="F1212" s="22" t="s">
        <v>38</v>
      </c>
      <c r="G1212" s="22" t="s">
        <v>38</v>
      </c>
      <c r="H1212" s="22" t="s">
        <v>38</v>
      </c>
      <c r="I1212" s="24" t="s">
        <v>38</v>
      </c>
      <c r="J1212" s="22" t="s">
        <v>38</v>
      </c>
      <c r="K1212" s="81" t="s">
        <v>38</v>
      </c>
      <c r="L1212" s="81" t="s">
        <v>38</v>
      </c>
      <c r="M1212" s="81" t="s">
        <v>38</v>
      </c>
      <c r="N1212" s="81" t="s">
        <v>38</v>
      </c>
      <c r="O1212" s="121" t="e">
        <f t="shared" si="416"/>
        <v>#VALUE!</v>
      </c>
      <c r="P1212" s="30" t="s">
        <v>38</v>
      </c>
      <c r="Q1212" s="120" t="e">
        <f t="shared" si="417"/>
        <v>#VALUE!</v>
      </c>
      <c r="R1212" s="4" t="e">
        <f t="shared" si="426"/>
        <v>#VALUE!</v>
      </c>
      <c r="S1212" s="27" t="s">
        <v>38</v>
      </c>
      <c r="T1212" s="82" t="s">
        <v>38</v>
      </c>
      <c r="U1212" s="83" t="s">
        <v>38</v>
      </c>
      <c r="V1212" s="83" t="s">
        <v>38</v>
      </c>
      <c r="W1212" s="83" t="s">
        <v>38</v>
      </c>
      <c r="X1212" s="27" t="s">
        <v>38</v>
      </c>
      <c r="Y1212" s="27" t="s">
        <v>38</v>
      </c>
      <c r="Z1212" s="27" t="s">
        <v>38</v>
      </c>
      <c r="AA1212" s="27" t="s">
        <v>38</v>
      </c>
      <c r="AB1212" s="84" t="s">
        <v>38</v>
      </c>
    </row>
    <row r="1213" spans="1:28" s="15" customFormat="1" x14ac:dyDescent="0.2">
      <c r="A1213" s="21">
        <v>157</v>
      </c>
      <c r="B1213" s="22" t="s">
        <v>30</v>
      </c>
      <c r="C1213" s="22" t="s">
        <v>27</v>
      </c>
      <c r="D1213" s="22" t="s">
        <v>28</v>
      </c>
      <c r="E1213" s="23">
        <v>43145</v>
      </c>
      <c r="F1213" s="22">
        <v>30.4</v>
      </c>
      <c r="G1213" s="22">
        <v>35.1</v>
      </c>
      <c r="H1213" s="22">
        <v>17.512799999999999</v>
      </c>
      <c r="I1213" s="24">
        <v>2.6682000000000001</v>
      </c>
      <c r="J1213" s="22"/>
      <c r="K1213" s="25">
        <f>1000*(1-(F1213+288.9414)/(508929.2*(F1213+68.12963))*(F1213-3.9863)^2)</f>
        <v>995.55686524112969</v>
      </c>
      <c r="L1213" s="25">
        <f>0.824493 - 0.0040899*F1213 + 0.000076438*F1213^2 -0.00000082467*F1213^3 + 0.0000000053675*F1213^4</f>
        <v>0.75221655033292811</v>
      </c>
      <c r="M1213" s="25">
        <f>-0.005724 + 0.00010227*F1213 - 0.0000016546*F1213^2</f>
        <v>-4.1441071360000005E-3</v>
      </c>
      <c r="N1213" s="25">
        <f>K1213 + (L1213*G1213) + M1213*G1213^(3/2) + 0.00048314*G1213^2</f>
        <v>1021.6931289177707</v>
      </c>
      <c r="O1213" s="121">
        <f t="shared" si="416"/>
        <v>1.0216664351930616</v>
      </c>
      <c r="P1213" s="26">
        <f>I1213*(1/     (1-   (0.001*N1213/1.84)))</f>
        <v>5.9995683447055637</v>
      </c>
      <c r="Q1213" s="120">
        <f t="shared" si="417"/>
        <v>5.9993726411041779</v>
      </c>
      <c r="R1213" s="4">
        <f t="shared" si="426"/>
        <v>23.520477584146807</v>
      </c>
      <c r="S1213" s="27">
        <f>-5.28+5.5*I1213</f>
        <v>9.3950999999999993</v>
      </c>
      <c r="T1213" s="28">
        <f>E1213-E1093</f>
        <v>16</v>
      </c>
      <c r="U1213" s="29">
        <f>I1213-I1093</f>
        <v>0.14320000000000022</v>
      </c>
      <c r="V1213" s="29">
        <f>(U1213/I1093)*100</f>
        <v>5.6712871287128799</v>
      </c>
      <c r="W1213" s="29">
        <f>(U1213/T1213)/I1093*1000</f>
        <v>3.5445544554455499</v>
      </c>
      <c r="X1213" s="30">
        <f>P1213-P1093</f>
        <v>0.31235319013426022</v>
      </c>
      <c r="Y1213" s="30">
        <f>(X1213/P1093)*100</f>
        <v>5.4921992863799982</v>
      </c>
      <c r="Z1213" s="30">
        <f>1000*(X1213/T1213)/P1093</f>
        <v>3.4326245539874987</v>
      </c>
      <c r="AA1213" s="31">
        <f>1000*(X1213/T1213)/S1093</f>
        <v>2.2680307154680532</v>
      </c>
      <c r="AB1213" s="32">
        <f>Z1213-W1213</f>
        <v>-0.11192990145805126</v>
      </c>
    </row>
    <row r="1214" spans="1:28" s="15" customFormat="1" x14ac:dyDescent="0.2">
      <c r="A1214" s="21">
        <v>248</v>
      </c>
      <c r="B1214" s="22" t="s">
        <v>30</v>
      </c>
      <c r="C1214" s="22" t="s">
        <v>27</v>
      </c>
      <c r="D1214" s="22" t="s">
        <v>28</v>
      </c>
      <c r="E1214" s="23">
        <v>43145</v>
      </c>
      <c r="F1214" s="22">
        <v>30.4</v>
      </c>
      <c r="G1214" s="22">
        <v>35.1</v>
      </c>
      <c r="H1214" s="22">
        <v>17.512799999999999</v>
      </c>
      <c r="I1214" s="24">
        <v>4.5072999999999999</v>
      </c>
      <c r="J1214" s="22"/>
      <c r="K1214" s="25">
        <f>1000*(1-(F1214+288.9414)/(508929.2*(F1214+68.12963))*(F1214-3.9863)^2)</f>
        <v>995.55686524112969</v>
      </c>
      <c r="L1214" s="25">
        <f>0.824493 - 0.0040899*F1214 + 0.000076438*F1214^2 -0.00000082467*F1214^3 + 0.0000000053675*F1214^4</f>
        <v>0.75221655033292811</v>
      </c>
      <c r="M1214" s="25">
        <f>-0.005724 + 0.00010227*F1214 - 0.0000016546*F1214^2</f>
        <v>-4.1441071360000005E-3</v>
      </c>
      <c r="N1214" s="25">
        <f>K1214 + (L1214*G1214) + M1214*G1214^(3/2) + 0.00048314*G1214^2</f>
        <v>1021.6931289177707</v>
      </c>
      <c r="O1214" s="121">
        <f t="shared" si="416"/>
        <v>1.0216664351930616</v>
      </c>
      <c r="P1214" s="26">
        <f>I1214*(1/     (1-   (0.001*N1214/1.84)))</f>
        <v>10.134867851019932</v>
      </c>
      <c r="Q1214" s="120">
        <f t="shared" si="417"/>
        <v>10.134537255546384</v>
      </c>
      <c r="R1214" s="4">
        <f t="shared" si="426"/>
        <v>23.520477584146807</v>
      </c>
      <c r="S1214" s="27">
        <f>-5.28+5.5*I1214</f>
        <v>19.510149999999999</v>
      </c>
      <c r="T1214" s="28">
        <f>E1214-E1094</f>
        <v>16</v>
      </c>
      <c r="U1214" s="29">
        <f>I1214-I1094</f>
        <v>0.22130000000000027</v>
      </c>
      <c r="V1214" s="29">
        <f>(U1214/I1094)*100</f>
        <v>5.163322445170329</v>
      </c>
      <c r="W1214" s="29">
        <f>(U1214/T1214)/I1094*1000</f>
        <v>3.2270765282314557</v>
      </c>
      <c r="X1214" s="30">
        <f>P1214-P1094</f>
        <v>0.48124244409216743</v>
      </c>
      <c r="Y1214" s="30">
        <f>(X1214/P1094)*100</f>
        <v>4.9850954828515697</v>
      </c>
      <c r="Z1214" s="30">
        <f>1000*(X1214/T1214)/P1094</f>
        <v>3.115684676782231</v>
      </c>
      <c r="AA1214" s="31">
        <f>1000*(X1214/T1214)/S1094</f>
        <v>1.6442165175619348</v>
      </c>
      <c r="AB1214" s="32">
        <f>Z1214-W1214</f>
        <v>-0.1113918514492247</v>
      </c>
    </row>
    <row r="1215" spans="1:28" s="15" customFormat="1" x14ac:dyDescent="0.2">
      <c r="A1215" s="21">
        <v>162</v>
      </c>
      <c r="B1215" s="22" t="s">
        <v>31</v>
      </c>
      <c r="C1215" s="22" t="s">
        <v>27</v>
      </c>
      <c r="D1215" s="22" t="s">
        <v>28</v>
      </c>
      <c r="E1215" s="23">
        <v>43145</v>
      </c>
      <c r="F1215" s="22">
        <v>30.4</v>
      </c>
      <c r="G1215" s="22">
        <v>35.1</v>
      </c>
      <c r="H1215" s="22">
        <v>17.512799999999999</v>
      </c>
      <c r="I1215" s="24">
        <v>7.6760999999999999</v>
      </c>
      <c r="J1215" s="22"/>
      <c r="K1215" s="25">
        <f>1000*(1-(F1215+288.9414)/(508929.2*(F1215+68.12963))*(F1215-3.9863)^2)</f>
        <v>995.55686524112969</v>
      </c>
      <c r="L1215" s="25">
        <f>0.824493 - 0.0040899*F1215 + 0.000076438*F1215^2 -0.00000082467*F1215^3 + 0.0000000053675*F1215^4</f>
        <v>0.75221655033292811</v>
      </c>
      <c r="M1215" s="25">
        <f>-0.005724 + 0.00010227*F1215 - 0.0000016546*F1215^2</f>
        <v>-4.1441071360000005E-3</v>
      </c>
      <c r="N1215" s="25">
        <f>K1215 + (L1215*G1215) + M1215*G1215^(3/2) + 0.00048314*G1215^2</f>
        <v>1021.6931289177707</v>
      </c>
      <c r="O1215" s="121">
        <f t="shared" si="416"/>
        <v>1.0216664351930616</v>
      </c>
      <c r="P1215" s="26">
        <f>I1215*(1/     (1-   (0.001*N1215/1.84)))</f>
        <v>17.260057930737716</v>
      </c>
      <c r="Q1215" s="120">
        <f t="shared" si="417"/>
        <v>17.259494914316686</v>
      </c>
      <c r="R1215" s="4">
        <f t="shared" si="426"/>
        <v>23.520477584146807</v>
      </c>
      <c r="S1215" s="27">
        <f>-5.28+5.5*I1215</f>
        <v>36.938549999999999</v>
      </c>
      <c r="T1215" s="28">
        <f>E1215-E1095</f>
        <v>16</v>
      </c>
      <c r="U1215" s="29">
        <f>I1215-I1095</f>
        <v>0.26440000000000019</v>
      </c>
      <c r="V1215" s="29">
        <f>(U1215/I1095)*100</f>
        <v>3.5673327306825722</v>
      </c>
      <c r="W1215" s="29">
        <f>(U1215/T1215)/I1095*1000</f>
        <v>2.2295829566766074</v>
      </c>
      <c r="X1215" s="30">
        <f>P1215-P1095</f>
        <v>0.56622325306004129</v>
      </c>
      <c r="Y1215" s="30">
        <f>(X1215/P1095)*100</f>
        <v>3.3918105935071483</v>
      </c>
      <c r="Z1215" s="30">
        <f>1000*(X1215/T1215)/P1095</f>
        <v>2.119881620941968</v>
      </c>
      <c r="AA1215" s="31">
        <f>1000*(X1215/T1215)/S1095</f>
        <v>0.99731158429709388</v>
      </c>
      <c r="AB1215" s="32">
        <f>Z1215-W1215</f>
        <v>-0.10970133573463947</v>
      </c>
    </row>
    <row r="1216" spans="1:28" s="15" customFormat="1" x14ac:dyDescent="0.2">
      <c r="A1216" s="21">
        <v>169</v>
      </c>
      <c r="B1216" s="22" t="s">
        <v>31</v>
      </c>
      <c r="C1216" s="22" t="s">
        <v>27</v>
      </c>
      <c r="D1216" s="22" t="s">
        <v>28</v>
      </c>
      <c r="E1216" s="23">
        <v>43145</v>
      </c>
      <c r="F1216" s="22">
        <v>30.4</v>
      </c>
      <c r="G1216" s="22">
        <v>35.1</v>
      </c>
      <c r="H1216" s="22">
        <v>17.512799999999999</v>
      </c>
      <c r="I1216" s="24">
        <v>4.6852999999999998</v>
      </c>
      <c r="J1216" s="22"/>
      <c r="K1216" s="25">
        <f>1000*(1-(F1216+288.9414)/(508929.2*(F1216+68.12963))*(F1216-3.9863)^2)</f>
        <v>995.55686524112969</v>
      </c>
      <c r="L1216" s="25">
        <f>0.824493 - 0.0040899*F1216 + 0.000076438*F1216^2 -0.00000082467*F1216^3 + 0.0000000053675*F1216^4</f>
        <v>0.75221655033292811</v>
      </c>
      <c r="M1216" s="25">
        <f>-0.005724 + 0.00010227*F1216 - 0.0000016546*F1216^2</f>
        <v>-4.1441071360000005E-3</v>
      </c>
      <c r="N1216" s="25">
        <f>K1216 + (L1216*G1216) + M1216*G1216^(3/2) + 0.00048314*G1216^2</f>
        <v>1021.6931289177707</v>
      </c>
      <c r="O1216" s="121">
        <f t="shared" si="416"/>
        <v>1.0216664351930616</v>
      </c>
      <c r="P1216" s="26">
        <f>I1216*(1/     (1-   (0.001*N1216/1.84)))</f>
        <v>10.535108899426195</v>
      </c>
      <c r="Q1216" s="120">
        <f t="shared" si="417"/>
        <v>10.534765248244286</v>
      </c>
      <c r="R1216" s="4">
        <f t="shared" si="426"/>
        <v>23.520477584146807</v>
      </c>
      <c r="S1216" s="27">
        <f>-5.28+5.5*I1216</f>
        <v>20.489149999999999</v>
      </c>
      <c r="T1216" s="28">
        <f>E1216-E1096</f>
        <v>16</v>
      </c>
      <c r="U1216" s="29">
        <f>I1216-I1096</f>
        <v>0.13239999999999963</v>
      </c>
      <c r="V1216" s="29">
        <f>(U1216/I1096)*100</f>
        <v>2.9080366359902396</v>
      </c>
      <c r="W1216" s="29">
        <f>(U1216/T1216)/I1096*1000</f>
        <v>1.8175228974938997</v>
      </c>
      <c r="X1216" s="30">
        <f>P1216-P1096</f>
        <v>0.28032795794196197</v>
      </c>
      <c r="Y1216" s="30">
        <f>(X1216/P1096)*100</f>
        <v>2.733631849783702</v>
      </c>
      <c r="Z1216" s="30">
        <f>1000*(X1216/T1216)/P1096</f>
        <v>1.7085199061148137</v>
      </c>
      <c r="AA1216" s="31">
        <f>1000*(X1216/T1216)/S1096</f>
        <v>0.88662222066108276</v>
      </c>
      <c r="AB1216" s="32">
        <f>Z1216-W1216</f>
        <v>-0.10900299137908598</v>
      </c>
    </row>
    <row r="1217" spans="1:28" s="15" customFormat="1" x14ac:dyDescent="0.2">
      <c r="A1217" s="21">
        <v>261</v>
      </c>
      <c r="B1217" s="22" t="s">
        <v>31</v>
      </c>
      <c r="C1217" s="22" t="s">
        <v>27</v>
      </c>
      <c r="D1217" s="22" t="s">
        <v>28</v>
      </c>
      <c r="E1217" s="23">
        <v>43145</v>
      </c>
      <c r="F1217" s="22">
        <v>30.4</v>
      </c>
      <c r="G1217" s="22">
        <v>35.1</v>
      </c>
      <c r="H1217" s="22">
        <v>17.512799999999999</v>
      </c>
      <c r="I1217" s="24">
        <v>5.0811999999999999</v>
      </c>
      <c r="J1217" s="22"/>
      <c r="K1217" s="25">
        <f>1000*(1-(F1217+288.9414)/(508929.2*(F1217+68.12963))*(F1217-3.9863)^2)</f>
        <v>995.55686524112969</v>
      </c>
      <c r="L1217" s="25">
        <f>0.824493 - 0.0040899*F1217 + 0.000076438*F1217^2 -0.00000082467*F1217^3 + 0.0000000053675*F1217^4</f>
        <v>0.75221655033292811</v>
      </c>
      <c r="M1217" s="25">
        <f>-0.005724 + 0.00010227*F1217 - 0.0000016546*F1217^2</f>
        <v>-4.1441071360000005E-3</v>
      </c>
      <c r="N1217" s="25">
        <f>K1217 + (L1217*G1217) + M1217*G1217^(3/2) + 0.00048314*G1217^2</f>
        <v>1021.6931289177707</v>
      </c>
      <c r="O1217" s="121">
        <f t="shared" si="416"/>
        <v>1.0216664351930616</v>
      </c>
      <c r="P1217" s="26">
        <f>I1217*(1/     (1-   (0.001*N1217/1.84)))</f>
        <v>11.425307950347765</v>
      </c>
      <c r="Q1217" s="120">
        <f t="shared" si="417"/>
        <v>11.424935261216756</v>
      </c>
      <c r="R1217" s="4">
        <f t="shared" si="426"/>
        <v>23.520477584146807</v>
      </c>
      <c r="S1217" s="27">
        <f>-5.28+5.5*I1217</f>
        <v>22.666599999999999</v>
      </c>
      <c r="T1217" s="28">
        <f>E1217-E1097</f>
        <v>16</v>
      </c>
      <c r="U1217" s="29">
        <f>I1217-I1097</f>
        <v>0.15510000000000002</v>
      </c>
      <c r="V1217" s="29">
        <f>(U1217/I1097)*100</f>
        <v>3.1485353525100996</v>
      </c>
      <c r="W1217" s="29">
        <f>(U1217/T1217)/I1097*1000</f>
        <v>1.9678345953188123</v>
      </c>
      <c r="X1217" s="30">
        <f>P1217-P1097</f>
        <v>0.32994534720570634</v>
      </c>
      <c r="Y1217" s="30">
        <f>(X1217/P1097)*100</f>
        <v>2.9737229778526593</v>
      </c>
      <c r="Z1217" s="30">
        <f>1000*(X1217/T1217)/P1097</f>
        <v>1.8585768611579121</v>
      </c>
      <c r="AA1217" s="31">
        <f>1000*(X1217/T1217)/S1097</f>
        <v>0.94535663385174118</v>
      </c>
      <c r="AB1217" s="32">
        <f>Z1217-W1217</f>
        <v>-0.10925773416090023</v>
      </c>
    </row>
    <row r="1218" spans="1:28" s="15" customFormat="1" x14ac:dyDescent="0.2">
      <c r="A1218" s="21">
        <v>267</v>
      </c>
      <c r="B1218" s="22" t="s">
        <v>31</v>
      </c>
      <c r="C1218" s="22" t="s">
        <v>27</v>
      </c>
      <c r="D1218" s="22" t="s">
        <v>28</v>
      </c>
      <c r="E1218" s="22" t="s">
        <v>52</v>
      </c>
      <c r="F1218" s="22" t="s">
        <v>38</v>
      </c>
      <c r="G1218" s="22" t="s">
        <v>38</v>
      </c>
      <c r="H1218" s="22" t="s">
        <v>38</v>
      </c>
      <c r="I1218" s="24" t="s">
        <v>38</v>
      </c>
      <c r="J1218" s="22" t="s">
        <v>38</v>
      </c>
      <c r="K1218" s="81" t="s">
        <v>38</v>
      </c>
      <c r="L1218" s="81" t="s">
        <v>38</v>
      </c>
      <c r="M1218" s="81" t="s">
        <v>38</v>
      </c>
      <c r="N1218" s="81" t="s">
        <v>38</v>
      </c>
      <c r="O1218" s="121" t="e">
        <f t="shared" si="416"/>
        <v>#VALUE!</v>
      </c>
      <c r="P1218" s="30" t="s">
        <v>38</v>
      </c>
      <c r="Q1218" s="120" t="e">
        <f t="shared" si="417"/>
        <v>#VALUE!</v>
      </c>
      <c r="R1218" s="4" t="e">
        <f t="shared" si="426"/>
        <v>#VALUE!</v>
      </c>
      <c r="S1218" s="27" t="s">
        <v>38</v>
      </c>
      <c r="T1218" s="82" t="s">
        <v>38</v>
      </c>
      <c r="U1218" s="83" t="s">
        <v>38</v>
      </c>
      <c r="V1218" s="83" t="s">
        <v>38</v>
      </c>
      <c r="W1218" s="83" t="s">
        <v>38</v>
      </c>
      <c r="X1218" s="27" t="s">
        <v>38</v>
      </c>
      <c r="Y1218" s="27" t="s">
        <v>38</v>
      </c>
      <c r="Z1218" s="27" t="s">
        <v>38</v>
      </c>
      <c r="AA1218" s="27" t="s">
        <v>38</v>
      </c>
      <c r="AB1218" s="84" t="s">
        <v>38</v>
      </c>
    </row>
    <row r="1219" spans="1:28" s="15" customFormat="1" x14ac:dyDescent="0.2">
      <c r="A1219" s="21">
        <v>273</v>
      </c>
      <c r="B1219" s="22" t="s">
        <v>31</v>
      </c>
      <c r="C1219" s="22" t="s">
        <v>27</v>
      </c>
      <c r="D1219" s="22" t="s">
        <v>28</v>
      </c>
      <c r="E1219" s="23">
        <v>43145</v>
      </c>
      <c r="F1219" s="22">
        <v>30.4</v>
      </c>
      <c r="G1219" s="22">
        <v>35.1</v>
      </c>
      <c r="H1219" s="22">
        <v>17.512799999999999</v>
      </c>
      <c r="I1219" s="24">
        <v>6.0968999999999998</v>
      </c>
      <c r="J1219" s="22"/>
      <c r="K1219" s="25">
        <f>1000*(1-(F1219+288.9414)/(508929.2*(F1219+68.12963))*(F1219-3.9863)^2)</f>
        <v>995.55686524112969</v>
      </c>
      <c r="L1219" s="25">
        <f>0.824493 - 0.0040899*F1219 + 0.000076438*F1219^2 -0.00000082467*F1219^3 + 0.0000000053675*F1219^4</f>
        <v>0.75221655033292811</v>
      </c>
      <c r="M1219" s="25">
        <f>-0.005724 + 0.00010227*F1219 - 0.0000016546*F1219^2</f>
        <v>-4.1441071360000005E-3</v>
      </c>
      <c r="N1219" s="25">
        <f>K1219 + (L1219*G1219) + M1219*G1219^(3/2) + 0.00048314*G1219^2</f>
        <v>1021.6931289177707</v>
      </c>
      <c r="O1219" s="121">
        <f t="shared" ref="O1219:O1282" si="427">(999.842594+0.06793952*(F1219)-0.00909529*(F1219)^2+0.0001001685*(F1219)^3-0.000001120083*(F1219)^4+0.000000006536332*(F1219)^5+(0.824493-0.0040899*(F1219)+0.000076438*(F1219)^2-0.00000082467*(F1219)^3+0.0000000053875*(F1219)^4)*(G1219)+(-0.00572466+0.00010227*(F1219)-0.0000016546*(F1219)^2)*(G1219)^1.5+0.00048314*(G1219)^2)*0.001</f>
        <v>1.0216664351930616</v>
      </c>
      <c r="P1219" s="26">
        <f>I1219*(1/     (1-   (0.001*N1219/1.84)))</f>
        <v>13.709155326000804</v>
      </c>
      <c r="Q1219" s="120">
        <f t="shared" ref="Q1219:Q1282" si="428">(I1219)*(1/(1-(O1219)/1.84))</f>
        <v>13.708708138650799</v>
      </c>
      <c r="R1219" s="4">
        <f t="shared" si="426"/>
        <v>23.520477584146807</v>
      </c>
      <c r="S1219" s="27">
        <f>-5.28+5.5*I1219</f>
        <v>28.252949999999998</v>
      </c>
      <c r="T1219" s="28">
        <f>E1219-E1099</f>
        <v>16</v>
      </c>
      <c r="U1219" s="29">
        <f>I1219-I1099</f>
        <v>0.17220000000000013</v>
      </c>
      <c r="V1219" s="29">
        <f>(U1219/I1099)*100</f>
        <v>2.9064762772798645</v>
      </c>
      <c r="W1219" s="29">
        <f>(U1219/T1219)/I1099*1000</f>
        <v>1.8165476732999153</v>
      </c>
      <c r="X1219" s="30">
        <f>P1219-P1099</f>
        <v>0.36458359281719943</v>
      </c>
      <c r="Y1219" s="30">
        <f>(X1219/P1099)*100</f>
        <v>2.7320741355123355</v>
      </c>
      <c r="Z1219" s="30">
        <f>1000*(X1219/T1219)/P1099</f>
        <v>1.7075463346952096</v>
      </c>
      <c r="AA1219" s="31">
        <f>1000*(X1219/T1219)/S1099</f>
        <v>0.83449057806568794</v>
      </c>
      <c r="AB1219" s="32">
        <f>Z1219-W1219</f>
        <v>-0.10900133860470573</v>
      </c>
    </row>
    <row r="1220" spans="1:28" s="15" customFormat="1" x14ac:dyDescent="0.2">
      <c r="A1220" s="21">
        <v>105</v>
      </c>
      <c r="B1220" s="22" t="s">
        <v>32</v>
      </c>
      <c r="C1220" s="22" t="s">
        <v>27</v>
      </c>
      <c r="D1220" s="22" t="s">
        <v>28</v>
      </c>
      <c r="E1220" s="23">
        <v>43145</v>
      </c>
      <c r="F1220" s="22">
        <v>30.4</v>
      </c>
      <c r="G1220" s="22">
        <v>35.1</v>
      </c>
      <c r="H1220" s="22">
        <v>17.512799999999999</v>
      </c>
      <c r="I1220" s="24">
        <v>4.5906000000000002</v>
      </c>
      <c r="J1220" s="22"/>
      <c r="K1220" s="25">
        <f>1000*(1-(F1220+288.9414)/(508929.2*(F1220+68.12963))*(F1220-3.9863)^2)</f>
        <v>995.55686524112969</v>
      </c>
      <c r="L1220" s="25">
        <f>0.824493 - 0.0040899*F1220 + 0.000076438*F1220^2 -0.00000082467*F1220^3 + 0.0000000053675*F1220^4</f>
        <v>0.75221655033292811</v>
      </c>
      <c r="M1220" s="25">
        <f>-0.005724 + 0.00010227*F1220 - 0.0000016546*F1220^2</f>
        <v>-4.1441071360000005E-3</v>
      </c>
      <c r="N1220" s="25">
        <f>K1220 + (L1220*G1220) + M1220*G1220^(3/2) + 0.00048314*G1220^2</f>
        <v>1021.6931289177707</v>
      </c>
      <c r="O1220" s="121">
        <f t="shared" si="427"/>
        <v>1.0216664351930616</v>
      </c>
      <c r="P1220" s="26">
        <f>I1220*(1/     (1-   (0.001*N1220/1.84)))</f>
        <v>10.322171667493201</v>
      </c>
      <c r="Q1220" s="120">
        <f t="shared" si="428"/>
        <v>10.321834962241526</v>
      </c>
      <c r="R1220" s="4">
        <f t="shared" si="426"/>
        <v>23.520477584146807</v>
      </c>
      <c r="S1220" s="27">
        <f>-5.28+5.5*I1220</f>
        <v>19.968299999999999</v>
      </c>
      <c r="T1220" s="28">
        <f>E1220-E1100</f>
        <v>16</v>
      </c>
      <c r="U1220" s="29">
        <f>I1220-I1100</f>
        <v>0.1379999999999999</v>
      </c>
      <c r="V1220" s="29">
        <f>(U1220/I1100)*100</f>
        <v>3.0993127610834095</v>
      </c>
      <c r="W1220" s="29">
        <f>(U1220/T1220)/I1100*1000</f>
        <v>1.9370704756771309</v>
      </c>
      <c r="X1220" s="30">
        <f>P1220-P1100</f>
        <v>0.27900848077436358</v>
      </c>
      <c r="Y1220" s="30">
        <f>(X1220/P1100)*100</f>
        <v>2.7780936701628693</v>
      </c>
      <c r="Z1220" s="30">
        <f>1000*(X1220/T1220)/P1100</f>
        <v>1.7363085438517936</v>
      </c>
      <c r="AA1220" s="31">
        <f>1000*(X1220/T1220)/S1100</f>
        <v>0.90779102041186954</v>
      </c>
      <c r="AB1220" s="32">
        <f>Z1220-W1220</f>
        <v>-0.2007619318253373</v>
      </c>
    </row>
    <row r="1221" spans="1:28" s="15" customFormat="1" x14ac:dyDescent="0.2">
      <c r="A1221" s="21">
        <v>204</v>
      </c>
      <c r="B1221" s="22" t="s">
        <v>32</v>
      </c>
      <c r="C1221" s="22" t="s">
        <v>27</v>
      </c>
      <c r="D1221" s="22" t="s">
        <v>28</v>
      </c>
      <c r="E1221" s="23">
        <v>43145</v>
      </c>
      <c r="F1221" s="22">
        <v>30.4</v>
      </c>
      <c r="G1221" s="22">
        <v>35.1</v>
      </c>
      <c r="H1221" s="22">
        <v>17.512799999999999</v>
      </c>
      <c r="I1221" s="24">
        <v>5.3010999999999999</v>
      </c>
      <c r="J1221" s="22"/>
      <c r="K1221" s="25">
        <f>1000*(1-(F1221+288.9414)/(508929.2*(F1221+68.12963))*(F1221-3.9863)^2)</f>
        <v>995.55686524112969</v>
      </c>
      <c r="L1221" s="25">
        <f>0.824493 - 0.0040899*F1221 + 0.000076438*F1221^2 -0.00000082467*F1221^3 + 0.0000000053675*F1221^4</f>
        <v>0.75221655033292811</v>
      </c>
      <c r="M1221" s="25">
        <f>-0.005724 + 0.00010227*F1221 - 0.0000016546*F1221^2</f>
        <v>-4.1441071360000005E-3</v>
      </c>
      <c r="N1221" s="25">
        <f>K1221 + (L1221*G1221) + M1221*G1221^(3/2) + 0.00048314*G1221^2</f>
        <v>1021.6931289177707</v>
      </c>
      <c r="O1221" s="121">
        <f t="shared" si="427"/>
        <v>1.0216664351930616</v>
      </c>
      <c r="P1221" s="26">
        <f>I1221*(1/     (1-   (0.001*N1221/1.84)))</f>
        <v>11.919763043294603</v>
      </c>
      <c r="Q1221" s="120">
        <f t="shared" si="428"/>
        <v>11.919374225229502</v>
      </c>
      <c r="R1221" s="4">
        <f t="shared" si="426"/>
        <v>23.520477584146807</v>
      </c>
      <c r="S1221" s="27">
        <f>-5.28+5.5*I1221</f>
        <v>23.876049999999999</v>
      </c>
      <c r="T1221" s="28">
        <f>E1221-E1101</f>
        <v>16</v>
      </c>
      <c r="U1221" s="29">
        <f>I1221-I1101</f>
        <v>0.18630000000000013</v>
      </c>
      <c r="V1221" s="29">
        <f>(U1221/I1101)*100</f>
        <v>3.6423711582075571</v>
      </c>
      <c r="W1221" s="29">
        <f>(U1221/T1221)/I1101*1000</f>
        <v>2.2764819738797235</v>
      </c>
      <c r="X1221" s="30">
        <f>P1221-P1101</f>
        <v>0.38295958746441272</v>
      </c>
      <c r="Y1221" s="30">
        <f>(X1221/P1101)*100</f>
        <v>3.3194600994167227</v>
      </c>
      <c r="Z1221" s="30">
        <f>1000*(X1221/T1221)/P1101</f>
        <v>2.0746625621354515</v>
      </c>
      <c r="AA1221" s="31">
        <f>1000*(X1221/T1221)/S1101</f>
        <v>1.0474182858173151</v>
      </c>
      <c r="AB1221" s="32">
        <f>Z1221-W1221</f>
        <v>-0.20181941174427198</v>
      </c>
    </row>
    <row r="1222" spans="1:28" s="15" customFormat="1" x14ac:dyDescent="0.2">
      <c r="A1222" s="21">
        <v>143</v>
      </c>
      <c r="B1222" s="22" t="s">
        <v>33</v>
      </c>
      <c r="C1222" s="22" t="s">
        <v>27</v>
      </c>
      <c r="D1222" s="22" t="s">
        <v>28</v>
      </c>
      <c r="E1222" s="23">
        <v>43145</v>
      </c>
      <c r="F1222" s="22">
        <v>30.4</v>
      </c>
      <c r="G1222" s="22">
        <v>35.1</v>
      </c>
      <c r="H1222" s="22">
        <v>17.512799999999999</v>
      </c>
      <c r="I1222" s="24">
        <v>5.5271999999999997</v>
      </c>
      <c r="J1222" s="22"/>
      <c r="K1222" s="25">
        <f>1000*(1-(F1222+288.9414)/(508929.2*(F1222+68.12963))*(F1222-3.9863)^2)</f>
        <v>995.55686524112969</v>
      </c>
      <c r="L1222" s="25">
        <f>0.824493 - 0.0040899*F1222 + 0.000076438*F1222^2 -0.00000082467*F1222^3 + 0.0000000053675*F1222^4</f>
        <v>0.75221655033292811</v>
      </c>
      <c r="M1222" s="25">
        <f>-0.005724 + 0.00010227*F1222 - 0.0000016546*F1222^2</f>
        <v>-4.1441071360000005E-3</v>
      </c>
      <c r="N1222" s="25">
        <f>K1222 + (L1222*G1222) + M1222*G1222^(3/2) + 0.00048314*G1222^2</f>
        <v>1021.6931289177707</v>
      </c>
      <c r="O1222" s="121">
        <f t="shared" si="427"/>
        <v>1.0216664351930616</v>
      </c>
      <c r="P1222" s="26">
        <f>I1222*(1/     (1-   (0.001*N1222/1.84)))</f>
        <v>12.428159116579186</v>
      </c>
      <c r="Q1222" s="120">
        <f t="shared" si="428"/>
        <v>12.427753714830601</v>
      </c>
      <c r="R1222" s="4">
        <f t="shared" si="426"/>
        <v>23.520477584146807</v>
      </c>
      <c r="S1222" s="27">
        <f>-5.28+5.5*I1222</f>
        <v>25.119599999999998</v>
      </c>
      <c r="T1222" s="28">
        <f>E1222-E1102</f>
        <v>16</v>
      </c>
      <c r="U1222" s="29">
        <f>I1222-I1102</f>
        <v>0.15399999999999991</v>
      </c>
      <c r="V1222" s="29">
        <f>(U1222/I1102)*100</f>
        <v>2.8660760812923383</v>
      </c>
      <c r="W1222" s="29">
        <f>(U1222/T1222)/I1102*1000</f>
        <v>1.7912975508077114</v>
      </c>
      <c r="X1222" s="30">
        <f>P1222-P1102</f>
        <v>0.30851566446634138</v>
      </c>
      <c r="Y1222" s="30">
        <f>(X1222/P1102)*100</f>
        <v>2.5455836690687228</v>
      </c>
      <c r="Z1222" s="30">
        <f>1000*(X1222/T1222)/P1102</f>
        <v>1.5909897931679517</v>
      </c>
      <c r="AA1222" s="31">
        <f>1000*(X1222/T1222)/S1102</f>
        <v>0.79440311417591603</v>
      </c>
      <c r="AB1222" s="32">
        <f>Z1222-W1222</f>
        <v>-0.20030775763975961</v>
      </c>
    </row>
    <row r="1223" spans="1:28" s="15" customFormat="1" x14ac:dyDescent="0.2">
      <c r="A1223" s="21">
        <v>177</v>
      </c>
      <c r="B1223" s="22" t="s">
        <v>26</v>
      </c>
      <c r="C1223" s="22" t="s">
        <v>34</v>
      </c>
      <c r="D1223" s="22" t="s">
        <v>28</v>
      </c>
      <c r="E1223" s="23">
        <v>43145</v>
      </c>
      <c r="F1223" s="22">
        <v>29.3</v>
      </c>
      <c r="G1223" s="22">
        <v>35</v>
      </c>
      <c r="H1223" s="22">
        <v>17.5137</v>
      </c>
      <c r="I1223" s="24">
        <v>6.1828000000000003</v>
      </c>
      <c r="J1223" s="22"/>
      <c r="K1223" s="25">
        <f>1000*(1-(F1223+288.9414)/(508929.2*(F1223+68.12963))*(F1223-3.9863)^2)</f>
        <v>995.8873712106838</v>
      </c>
      <c r="L1223" s="25">
        <f>0.824493 - 0.0040899*F1223 + 0.000076438*F1223^2 -0.00000082467*F1223^3 + 0.0000000053675*F1223^4</f>
        <v>0.75349251460224675</v>
      </c>
      <c r="M1223" s="25">
        <f>-0.005724 + 0.00010227*F1223 - 0.0000016546*F1223^2</f>
        <v>-4.147946554E-3</v>
      </c>
      <c r="N1223" s="25">
        <f>K1223 + (L1223*G1223) + M1223*G1223^(3/2) + 0.00048314*G1223^2</f>
        <v>1021.99257032553</v>
      </c>
      <c r="O1223" s="121">
        <f t="shared" si="427"/>
        <v>1.0219658392075344</v>
      </c>
      <c r="P1223" s="26">
        <f>I1223*(1/     (1-   (0.001*N1223/1.84)))</f>
        <v>13.907394465264543</v>
      </c>
      <c r="Q1223" s="120">
        <f t="shared" si="428"/>
        <v>13.906940009668089</v>
      </c>
      <c r="R1223" s="4">
        <f t="shared" si="426"/>
        <v>23.524051451966251</v>
      </c>
      <c r="S1223" s="27">
        <f>-5.28+5.5*I1223</f>
        <v>28.7254</v>
      </c>
      <c r="T1223" s="28">
        <f>E1223-E1103</f>
        <v>16</v>
      </c>
      <c r="U1223" s="29">
        <f>I1223-I1103</f>
        <v>0.14680000000000071</v>
      </c>
      <c r="V1223" s="29">
        <f>(U1223/I1103)*100</f>
        <v>2.4320742213386466</v>
      </c>
      <c r="W1223" s="29">
        <f>(U1223/T1223)/I1103*1000</f>
        <v>1.5200463883366542</v>
      </c>
      <c r="X1223" s="30">
        <f>P1223-P1103</f>
        <v>0.30614857655562133</v>
      </c>
      <c r="Y1223" s="30">
        <f>(X1223/P1103)*100</f>
        <v>2.2508862721890108</v>
      </c>
      <c r="Z1223" s="30">
        <f>1000*(X1223/T1223)/P1103</f>
        <v>1.4068039201181317</v>
      </c>
      <c r="AA1223" s="31">
        <f>1000*(X1223/T1223)/S1103</f>
        <v>0.68537452663967091</v>
      </c>
      <c r="AB1223" s="32">
        <f>Z1223-W1223</f>
        <v>-0.11324246821852246</v>
      </c>
    </row>
    <row r="1224" spans="1:28" s="15" customFormat="1" x14ac:dyDescent="0.2">
      <c r="A1224" s="21">
        <v>183</v>
      </c>
      <c r="B1224" s="22" t="s">
        <v>26</v>
      </c>
      <c r="C1224" s="22" t="s">
        <v>34</v>
      </c>
      <c r="D1224" s="22" t="s">
        <v>28</v>
      </c>
      <c r="E1224" s="22" t="s">
        <v>52</v>
      </c>
      <c r="F1224" s="22" t="s">
        <v>38</v>
      </c>
      <c r="G1224" s="22" t="s">
        <v>38</v>
      </c>
      <c r="H1224" s="22" t="s">
        <v>38</v>
      </c>
      <c r="I1224" s="24" t="s">
        <v>38</v>
      </c>
      <c r="J1224" s="22" t="s">
        <v>38</v>
      </c>
      <c r="K1224" s="81" t="s">
        <v>38</v>
      </c>
      <c r="L1224" s="81" t="s">
        <v>38</v>
      </c>
      <c r="M1224" s="81" t="s">
        <v>38</v>
      </c>
      <c r="N1224" s="81" t="s">
        <v>38</v>
      </c>
      <c r="O1224" s="121" t="e">
        <f t="shared" si="427"/>
        <v>#VALUE!</v>
      </c>
      <c r="P1224" s="30" t="s">
        <v>38</v>
      </c>
      <c r="Q1224" s="120" t="e">
        <f t="shared" si="428"/>
        <v>#VALUE!</v>
      </c>
      <c r="R1224" s="4" t="e">
        <f t="shared" si="426"/>
        <v>#VALUE!</v>
      </c>
      <c r="S1224" s="27" t="s">
        <v>38</v>
      </c>
      <c r="T1224" s="82" t="s">
        <v>38</v>
      </c>
      <c r="U1224" s="83" t="s">
        <v>38</v>
      </c>
      <c r="V1224" s="83" t="s">
        <v>38</v>
      </c>
      <c r="W1224" s="83" t="s">
        <v>38</v>
      </c>
      <c r="X1224" s="27" t="s">
        <v>38</v>
      </c>
      <c r="Y1224" s="27" t="s">
        <v>38</v>
      </c>
      <c r="Z1224" s="27" t="s">
        <v>38</v>
      </c>
      <c r="AA1224" s="27" t="s">
        <v>38</v>
      </c>
      <c r="AB1224" s="84" t="s">
        <v>38</v>
      </c>
    </row>
    <row r="1225" spans="1:28" s="15" customFormat="1" x14ac:dyDescent="0.2">
      <c r="A1225" s="21">
        <v>190</v>
      </c>
      <c r="B1225" s="22" t="s">
        <v>26</v>
      </c>
      <c r="C1225" s="22" t="s">
        <v>34</v>
      </c>
      <c r="D1225" s="22" t="s">
        <v>28</v>
      </c>
      <c r="E1225" s="23">
        <v>43145</v>
      </c>
      <c r="F1225" s="22">
        <v>29.3</v>
      </c>
      <c r="G1225" s="22">
        <v>35</v>
      </c>
      <c r="H1225" s="22">
        <v>17.5137</v>
      </c>
      <c r="I1225" s="24">
        <v>4.8266999999999998</v>
      </c>
      <c r="J1225" s="22"/>
      <c r="K1225" s="25">
        <f t="shared" ref="K1225:K1231" si="429">1000*(1-(F1225+288.9414)/(508929.2*(F1225+68.12963))*(F1225-3.9863)^2)</f>
        <v>995.8873712106838</v>
      </c>
      <c r="L1225" s="25">
        <f t="shared" ref="L1225:L1231" si="430">0.824493 - 0.0040899*F1225 + 0.000076438*F1225^2 -0.00000082467*F1225^3 + 0.0000000053675*F1225^4</f>
        <v>0.75349251460224675</v>
      </c>
      <c r="M1225" s="25">
        <f t="shared" ref="M1225:M1231" si="431">-0.005724 + 0.00010227*F1225 - 0.0000016546*F1225^2</f>
        <v>-4.147946554E-3</v>
      </c>
      <c r="N1225" s="25">
        <f t="shared" ref="N1225:N1231" si="432">K1225 + (L1225*G1225) + M1225*G1225^(3/2) + 0.00048314*G1225^2</f>
        <v>1021.99257032553</v>
      </c>
      <c r="O1225" s="121">
        <f t="shared" si="427"/>
        <v>1.0219658392075344</v>
      </c>
      <c r="P1225" s="26">
        <f t="shared" ref="P1225:P1231" si="433">I1225*(1/     (1-   (0.001*N1225/1.84)))</f>
        <v>10.85702608292236</v>
      </c>
      <c r="Q1225" s="120">
        <f t="shared" si="428"/>
        <v>10.856671305017947</v>
      </c>
      <c r="R1225" s="4">
        <f t="shared" si="426"/>
        <v>23.524051451966251</v>
      </c>
      <c r="S1225" s="27">
        <f t="shared" ref="S1225:S1231" si="434">-5.28+5.5*I1225</f>
        <v>21.266849999999998</v>
      </c>
      <c r="T1225" s="28">
        <f t="shared" ref="T1225:T1231" si="435">E1225-E1105</f>
        <v>16</v>
      </c>
      <c r="U1225" s="29">
        <f t="shared" ref="U1225:U1231" si="436">I1225-I1105</f>
        <v>0.10400000000000009</v>
      </c>
      <c r="V1225" s="29">
        <f t="shared" ref="V1225:V1231" si="437">(U1225/I1105)*100</f>
        <v>2.2021301374213924</v>
      </c>
      <c r="W1225" s="29">
        <f t="shared" ref="W1225:W1231" si="438">(U1225/T1225)/I1105*1000</f>
        <v>1.3763313358883702</v>
      </c>
      <c r="X1225" s="30">
        <f t="shared" ref="X1225:X1231" si="439">P1225-P1105</f>
        <v>0.21511025147676222</v>
      </c>
      <c r="Y1225" s="30">
        <f t="shared" ref="Y1225:Y1231" si="440">(X1225/P1105)*100</f>
        <v>2.0213489270525611</v>
      </c>
      <c r="Z1225" s="30">
        <f t="shared" ref="Z1225:Z1231" si="441">1000*(X1225/T1225)/P1105</f>
        <v>1.2633430794078506</v>
      </c>
      <c r="AA1225" s="31">
        <f t="shared" ref="AA1225:AA1231" si="442">1000*(X1225/T1225)/S1105</f>
        <v>0.64964910194070702</v>
      </c>
      <c r="AB1225" s="32">
        <f t="shared" ref="AB1225:AB1231" si="443">Z1225-W1225</f>
        <v>-0.11298825648051958</v>
      </c>
    </row>
    <row r="1226" spans="1:28" s="15" customFormat="1" x14ac:dyDescent="0.2">
      <c r="A1226" s="21">
        <v>282</v>
      </c>
      <c r="B1226" s="22" t="s">
        <v>26</v>
      </c>
      <c r="C1226" s="22" t="s">
        <v>34</v>
      </c>
      <c r="D1226" s="22" t="s">
        <v>28</v>
      </c>
      <c r="E1226" s="23">
        <v>43145</v>
      </c>
      <c r="F1226" s="22">
        <v>29.3</v>
      </c>
      <c r="G1226" s="22">
        <v>35</v>
      </c>
      <c r="H1226" s="22">
        <v>17.5137</v>
      </c>
      <c r="I1226" s="24">
        <v>2.2362000000000002</v>
      </c>
      <c r="J1226" s="22"/>
      <c r="K1226" s="25">
        <f t="shared" si="429"/>
        <v>995.8873712106838</v>
      </c>
      <c r="L1226" s="25">
        <f t="shared" si="430"/>
        <v>0.75349251460224675</v>
      </c>
      <c r="M1226" s="25">
        <f t="shared" si="431"/>
        <v>-4.147946554E-3</v>
      </c>
      <c r="N1226" s="25">
        <f t="shared" si="432"/>
        <v>1021.99257032553</v>
      </c>
      <c r="O1226" s="121">
        <f t="shared" si="427"/>
        <v>1.0219658392075344</v>
      </c>
      <c r="P1226" s="26">
        <f t="shared" si="433"/>
        <v>5.0300374431041881</v>
      </c>
      <c r="Q1226" s="120">
        <f t="shared" si="428"/>
        <v>5.0298730752441907</v>
      </c>
      <c r="R1226" s="4">
        <f t="shared" si="426"/>
        <v>23.524051451966251</v>
      </c>
      <c r="S1226" s="27">
        <f t="shared" si="434"/>
        <v>7.0191000000000008</v>
      </c>
      <c r="T1226" s="28">
        <f t="shared" si="435"/>
        <v>16</v>
      </c>
      <c r="U1226" s="29">
        <f t="shared" si="436"/>
        <v>5.2100000000000257E-2</v>
      </c>
      <c r="V1226" s="29">
        <f t="shared" si="437"/>
        <v>2.3854219129160872</v>
      </c>
      <c r="W1226" s="29">
        <f t="shared" si="438"/>
        <v>1.4908886955725544</v>
      </c>
      <c r="X1226" s="30">
        <f t="shared" si="439"/>
        <v>0.10848655749630876</v>
      </c>
      <c r="Y1226" s="30">
        <f t="shared" si="440"/>
        <v>2.2043164851461081</v>
      </c>
      <c r="Z1226" s="30">
        <f t="shared" si="441"/>
        <v>1.3776978032163176</v>
      </c>
      <c r="AA1226" s="31">
        <f t="shared" si="442"/>
        <v>1.0071087245574557</v>
      </c>
      <c r="AB1226" s="32">
        <f t="shared" si="443"/>
        <v>-0.11319089235623681</v>
      </c>
    </row>
    <row r="1227" spans="1:28" s="15" customFormat="1" x14ac:dyDescent="0.2">
      <c r="A1227" s="21">
        <v>288</v>
      </c>
      <c r="B1227" s="22" t="s">
        <v>26</v>
      </c>
      <c r="C1227" s="22" t="s">
        <v>34</v>
      </c>
      <c r="D1227" s="22" t="s">
        <v>28</v>
      </c>
      <c r="E1227" s="23">
        <v>43145</v>
      </c>
      <c r="F1227" s="22">
        <v>29.3</v>
      </c>
      <c r="G1227" s="22">
        <v>35</v>
      </c>
      <c r="H1227" s="22">
        <v>17.5137</v>
      </c>
      <c r="I1227" s="24">
        <v>7.5763999999999996</v>
      </c>
      <c r="J1227" s="22"/>
      <c r="K1227" s="25">
        <f t="shared" si="429"/>
        <v>995.8873712106838</v>
      </c>
      <c r="L1227" s="25">
        <f t="shared" si="430"/>
        <v>0.75349251460224675</v>
      </c>
      <c r="M1227" s="25">
        <f t="shared" si="431"/>
        <v>-4.147946554E-3</v>
      </c>
      <c r="N1227" s="25">
        <f t="shared" si="432"/>
        <v>1021.99257032553</v>
      </c>
      <c r="O1227" s="121">
        <f t="shared" si="427"/>
        <v>1.0219658392075344</v>
      </c>
      <c r="P1227" s="26">
        <f t="shared" si="433"/>
        <v>17.042114159706003</v>
      </c>
      <c r="Q1227" s="120">
        <f t="shared" si="428"/>
        <v>17.041557270047438</v>
      </c>
      <c r="R1227" s="4">
        <f t="shared" si="426"/>
        <v>23.524051451966251</v>
      </c>
      <c r="S1227" s="27">
        <f t="shared" si="434"/>
        <v>36.390199999999993</v>
      </c>
      <c r="T1227" s="28">
        <f t="shared" si="435"/>
        <v>16</v>
      </c>
      <c r="U1227" s="29">
        <f t="shared" si="436"/>
        <v>0.16039999999999921</v>
      </c>
      <c r="V1227" s="29">
        <f t="shared" si="437"/>
        <v>2.1628910463861812</v>
      </c>
      <c r="W1227" s="29">
        <f t="shared" si="438"/>
        <v>1.3518069039913632</v>
      </c>
      <c r="X1227" s="30">
        <f t="shared" si="439"/>
        <v>0.3312394892843038</v>
      </c>
      <c r="Y1227" s="30">
        <f t="shared" si="440"/>
        <v>1.9821792444568969</v>
      </c>
      <c r="Z1227" s="30">
        <f t="shared" si="441"/>
        <v>1.2388620277855604</v>
      </c>
      <c r="AA1227" s="31">
        <f t="shared" si="442"/>
        <v>0.5830367263790972</v>
      </c>
      <c r="AB1227" s="32">
        <f t="shared" si="443"/>
        <v>-0.11294487620580274</v>
      </c>
    </row>
    <row r="1228" spans="1:28" s="15" customFormat="1" x14ac:dyDescent="0.2">
      <c r="A1228" s="21">
        <v>117</v>
      </c>
      <c r="B1228" s="22" t="s">
        <v>29</v>
      </c>
      <c r="C1228" s="22" t="s">
        <v>34</v>
      </c>
      <c r="D1228" s="22" t="s">
        <v>28</v>
      </c>
      <c r="E1228" s="23">
        <v>43145</v>
      </c>
      <c r="F1228" s="22">
        <v>29.3</v>
      </c>
      <c r="G1228" s="22">
        <v>35</v>
      </c>
      <c r="H1228" s="22">
        <v>17.5137</v>
      </c>
      <c r="I1228" s="24">
        <v>3.4878999999999998</v>
      </c>
      <c r="J1228" s="22"/>
      <c r="K1228" s="25">
        <f t="shared" si="429"/>
        <v>995.8873712106838</v>
      </c>
      <c r="L1228" s="25">
        <f t="shared" si="430"/>
        <v>0.75349251460224675</v>
      </c>
      <c r="M1228" s="25">
        <f t="shared" si="431"/>
        <v>-4.147946554E-3</v>
      </c>
      <c r="N1228" s="25">
        <f t="shared" si="432"/>
        <v>1021.99257032553</v>
      </c>
      <c r="O1228" s="121">
        <f t="shared" si="427"/>
        <v>1.0219658392075344</v>
      </c>
      <c r="P1228" s="26">
        <f t="shared" si="433"/>
        <v>7.8455717725619776</v>
      </c>
      <c r="Q1228" s="120">
        <f t="shared" si="428"/>
        <v>7.8453154007442141</v>
      </c>
      <c r="R1228" s="4">
        <f t="shared" si="426"/>
        <v>23.524051451966251</v>
      </c>
      <c r="S1228" s="27">
        <f t="shared" si="434"/>
        <v>13.903449999999999</v>
      </c>
      <c r="T1228" s="28">
        <f t="shared" si="435"/>
        <v>16</v>
      </c>
      <c r="U1228" s="29">
        <f t="shared" si="436"/>
        <v>6.9699999999999651E-2</v>
      </c>
      <c r="V1228" s="29">
        <f t="shared" si="437"/>
        <v>2.039084898484572</v>
      </c>
      <c r="W1228" s="29">
        <f t="shared" si="438"/>
        <v>1.2744280615528576</v>
      </c>
      <c r="X1228" s="30">
        <f t="shared" si="439"/>
        <v>0.14315648151081106</v>
      </c>
      <c r="Y1228" s="30">
        <f t="shared" si="440"/>
        <v>1.8585920922380463</v>
      </c>
      <c r="Z1228" s="30">
        <f t="shared" si="441"/>
        <v>1.1616200576487787</v>
      </c>
      <c r="AA1228" s="31">
        <f t="shared" si="442"/>
        <v>0.66177617727869553</v>
      </c>
      <c r="AB1228" s="32">
        <f t="shared" si="443"/>
        <v>-0.11280800390407886</v>
      </c>
    </row>
    <row r="1229" spans="1:28" s="15" customFormat="1" x14ac:dyDescent="0.2">
      <c r="A1229" s="21">
        <v>123</v>
      </c>
      <c r="B1229" s="22" t="s">
        <v>29</v>
      </c>
      <c r="C1229" s="22" t="s">
        <v>34</v>
      </c>
      <c r="D1229" s="22" t="s">
        <v>28</v>
      </c>
      <c r="E1229" s="23">
        <v>43145</v>
      </c>
      <c r="F1229" s="22">
        <v>29.3</v>
      </c>
      <c r="G1229" s="22">
        <v>35</v>
      </c>
      <c r="H1229" s="22">
        <v>17.5137</v>
      </c>
      <c r="I1229" s="24">
        <v>6.2904</v>
      </c>
      <c r="J1229" s="22"/>
      <c r="K1229" s="25">
        <f t="shared" si="429"/>
        <v>995.8873712106838</v>
      </c>
      <c r="L1229" s="25">
        <f t="shared" si="430"/>
        <v>0.75349251460224675</v>
      </c>
      <c r="M1229" s="25">
        <f t="shared" si="431"/>
        <v>-4.147946554E-3</v>
      </c>
      <c r="N1229" s="25">
        <f t="shared" si="432"/>
        <v>1021.99257032553</v>
      </c>
      <c r="O1229" s="121">
        <f t="shared" si="427"/>
        <v>1.0219658392075344</v>
      </c>
      <c r="P1229" s="26">
        <f t="shared" si="433"/>
        <v>14.149426496781405</v>
      </c>
      <c r="Q1229" s="120">
        <f t="shared" si="428"/>
        <v>14.148964132240433</v>
      </c>
      <c r="R1229" s="4">
        <f t="shared" si="426"/>
        <v>23.524051451966251</v>
      </c>
      <c r="S1229" s="27">
        <f t="shared" si="434"/>
        <v>29.3172</v>
      </c>
      <c r="T1229" s="28">
        <f t="shared" si="435"/>
        <v>16</v>
      </c>
      <c r="U1229" s="29">
        <f t="shared" si="436"/>
        <v>0.14730000000000043</v>
      </c>
      <c r="V1229" s="29">
        <f t="shared" si="437"/>
        <v>2.3978121795184912</v>
      </c>
      <c r="W1229" s="29">
        <f t="shared" si="438"/>
        <v>1.498632612199057</v>
      </c>
      <c r="X1229" s="30">
        <f t="shared" si="439"/>
        <v>0.30684637436129591</v>
      </c>
      <c r="Y1229" s="30">
        <f t="shared" si="440"/>
        <v>2.2166848351075301</v>
      </c>
      <c r="Z1229" s="30">
        <f t="shared" si="441"/>
        <v>1.3854280219422064</v>
      </c>
      <c r="AA1229" s="31">
        <f t="shared" si="442"/>
        <v>0.67274230050394546</v>
      </c>
      <c r="AB1229" s="32">
        <f t="shared" si="443"/>
        <v>-0.11320459025685059</v>
      </c>
    </row>
    <row r="1230" spans="1:28" s="15" customFormat="1" x14ac:dyDescent="0.2">
      <c r="A1230" s="21">
        <v>130</v>
      </c>
      <c r="B1230" s="22" t="s">
        <v>29</v>
      </c>
      <c r="C1230" s="22" t="s">
        <v>34</v>
      </c>
      <c r="D1230" s="22" t="s">
        <v>28</v>
      </c>
      <c r="E1230" s="23">
        <v>43145</v>
      </c>
      <c r="F1230" s="22">
        <v>29.3</v>
      </c>
      <c r="G1230" s="22">
        <v>35</v>
      </c>
      <c r="H1230" s="22">
        <v>17.5137</v>
      </c>
      <c r="I1230" s="24">
        <v>5.2339000000000002</v>
      </c>
      <c r="J1230" s="22"/>
      <c r="K1230" s="25">
        <f t="shared" si="429"/>
        <v>995.8873712106838</v>
      </c>
      <c r="L1230" s="25">
        <f t="shared" si="430"/>
        <v>0.75349251460224675</v>
      </c>
      <c r="M1230" s="25">
        <f t="shared" si="431"/>
        <v>-4.147946554E-3</v>
      </c>
      <c r="N1230" s="25">
        <f t="shared" si="432"/>
        <v>1021.99257032553</v>
      </c>
      <c r="O1230" s="121">
        <f t="shared" si="427"/>
        <v>1.0219658392075344</v>
      </c>
      <c r="P1230" s="26">
        <f t="shared" si="433"/>
        <v>11.772968863904394</v>
      </c>
      <c r="Q1230" s="120">
        <f t="shared" si="428"/>
        <v>11.772584155496185</v>
      </c>
      <c r="R1230" s="4">
        <f t="shared" si="426"/>
        <v>23.524051451966251</v>
      </c>
      <c r="S1230" s="27">
        <f t="shared" si="434"/>
        <v>23.506450000000001</v>
      </c>
      <c r="T1230" s="28">
        <f t="shared" si="435"/>
        <v>16</v>
      </c>
      <c r="U1230" s="29">
        <f t="shared" si="436"/>
        <v>6.6600000000000215E-2</v>
      </c>
      <c r="V1230" s="29">
        <f t="shared" si="437"/>
        <v>1.2888742670253366</v>
      </c>
      <c r="W1230" s="29">
        <f t="shared" si="438"/>
        <v>0.80554641689083528</v>
      </c>
      <c r="X1230" s="30">
        <f t="shared" si="439"/>
        <v>0.12921175974176613</v>
      </c>
      <c r="Y1230" s="30">
        <f t="shared" si="440"/>
        <v>1.1097084779926669</v>
      </c>
      <c r="Z1230" s="30">
        <f t="shared" si="441"/>
        <v>0.69356779874541674</v>
      </c>
      <c r="AA1230" s="31">
        <f t="shared" si="442"/>
        <v>0.3489923351344042</v>
      </c>
      <c r="AB1230" s="32">
        <f t="shared" si="443"/>
        <v>-0.11197861814541854</v>
      </c>
    </row>
    <row r="1231" spans="1:28" s="15" customFormat="1" x14ac:dyDescent="0.2">
      <c r="A1231" s="21">
        <v>221</v>
      </c>
      <c r="B1231" s="22" t="s">
        <v>29</v>
      </c>
      <c r="C1231" s="22" t="s">
        <v>34</v>
      </c>
      <c r="D1231" s="22" t="s">
        <v>28</v>
      </c>
      <c r="E1231" s="23">
        <v>43145</v>
      </c>
      <c r="F1231" s="22">
        <v>29.3</v>
      </c>
      <c r="G1231" s="22">
        <v>35</v>
      </c>
      <c r="H1231" s="22">
        <v>17.5137</v>
      </c>
      <c r="I1231" s="24">
        <v>5.3888999999999996</v>
      </c>
      <c r="J1231" s="22"/>
      <c r="K1231" s="25">
        <f t="shared" si="429"/>
        <v>995.8873712106838</v>
      </c>
      <c r="L1231" s="25">
        <f t="shared" si="430"/>
        <v>0.75349251460224675</v>
      </c>
      <c r="M1231" s="25">
        <f t="shared" si="431"/>
        <v>-4.147946554E-3</v>
      </c>
      <c r="N1231" s="25">
        <f t="shared" si="432"/>
        <v>1021.99257032553</v>
      </c>
      <c r="O1231" s="121">
        <f t="shared" si="427"/>
        <v>1.0219658392075344</v>
      </c>
      <c r="P1231" s="26">
        <f t="shared" si="433"/>
        <v>12.121620953914745</v>
      </c>
      <c r="Q1231" s="120">
        <f t="shared" si="428"/>
        <v>12.121224852510247</v>
      </c>
      <c r="R1231" s="4">
        <f t="shared" si="426"/>
        <v>23.524051451966251</v>
      </c>
      <c r="S1231" s="27">
        <f t="shared" si="434"/>
        <v>24.358949999999997</v>
      </c>
      <c r="T1231" s="28">
        <f t="shared" si="435"/>
        <v>16</v>
      </c>
      <c r="U1231" s="29">
        <f t="shared" si="436"/>
        <v>0.1379999999999999</v>
      </c>
      <c r="V1231" s="29">
        <f t="shared" si="437"/>
        <v>2.628120893561102</v>
      </c>
      <c r="W1231" s="29">
        <f t="shared" si="438"/>
        <v>1.6425755584756887</v>
      </c>
      <c r="X1231" s="30">
        <f t="shared" si="439"/>
        <v>0.28948343949763355</v>
      </c>
      <c r="Y1231" s="30">
        <f t="shared" si="440"/>
        <v>2.4465861653898675</v>
      </c>
      <c r="Z1231" s="30">
        <f t="shared" si="441"/>
        <v>1.5291163533686669</v>
      </c>
      <c r="AA1231" s="31">
        <f t="shared" si="442"/>
        <v>0.76664208901298936</v>
      </c>
      <c r="AB1231" s="32">
        <f t="shared" si="443"/>
        <v>-0.11345920510702179</v>
      </c>
    </row>
    <row r="1232" spans="1:28" s="15" customFormat="1" x14ac:dyDescent="0.2">
      <c r="A1232" s="21">
        <v>227</v>
      </c>
      <c r="B1232" s="22" t="s">
        <v>29</v>
      </c>
      <c r="C1232" s="22" t="s">
        <v>34</v>
      </c>
      <c r="D1232" s="22" t="s">
        <v>28</v>
      </c>
      <c r="E1232" s="22" t="s">
        <v>52</v>
      </c>
      <c r="F1232" s="22" t="s">
        <v>38</v>
      </c>
      <c r="G1232" s="22" t="s">
        <v>38</v>
      </c>
      <c r="H1232" s="22" t="s">
        <v>38</v>
      </c>
      <c r="I1232" s="24" t="s">
        <v>38</v>
      </c>
      <c r="J1232" s="22" t="s">
        <v>38</v>
      </c>
      <c r="K1232" s="81" t="s">
        <v>38</v>
      </c>
      <c r="L1232" s="81" t="s">
        <v>38</v>
      </c>
      <c r="M1232" s="81" t="s">
        <v>38</v>
      </c>
      <c r="N1232" s="81" t="s">
        <v>38</v>
      </c>
      <c r="O1232" s="121" t="e">
        <f t="shared" si="427"/>
        <v>#VALUE!</v>
      </c>
      <c r="P1232" s="30" t="s">
        <v>38</v>
      </c>
      <c r="Q1232" s="120" t="e">
        <f t="shared" si="428"/>
        <v>#VALUE!</v>
      </c>
      <c r="R1232" s="4" t="e">
        <f t="shared" si="426"/>
        <v>#VALUE!</v>
      </c>
      <c r="S1232" s="27" t="s">
        <v>38</v>
      </c>
      <c r="T1232" s="82" t="s">
        <v>38</v>
      </c>
      <c r="U1232" s="83" t="s">
        <v>38</v>
      </c>
      <c r="V1232" s="83" t="s">
        <v>38</v>
      </c>
      <c r="W1232" s="83" t="s">
        <v>38</v>
      </c>
      <c r="X1232" s="27" t="s">
        <v>38</v>
      </c>
      <c r="Y1232" s="27" t="s">
        <v>38</v>
      </c>
      <c r="Z1232" s="27" t="s">
        <v>38</v>
      </c>
      <c r="AA1232" s="27" t="s">
        <v>38</v>
      </c>
      <c r="AB1232" s="84" t="s">
        <v>38</v>
      </c>
    </row>
    <row r="1233" spans="1:28" s="15" customFormat="1" x14ac:dyDescent="0.2">
      <c r="A1233" s="21">
        <v>150</v>
      </c>
      <c r="B1233" s="22" t="s">
        <v>30</v>
      </c>
      <c r="C1233" s="22" t="s">
        <v>34</v>
      </c>
      <c r="D1233" s="22" t="s">
        <v>28</v>
      </c>
      <c r="E1233" s="23">
        <v>43145</v>
      </c>
      <c r="F1233" s="22">
        <v>29.3</v>
      </c>
      <c r="G1233" s="22">
        <v>35</v>
      </c>
      <c r="H1233" s="22">
        <v>17.5137</v>
      </c>
      <c r="I1233" s="24">
        <v>1.9670000000000001</v>
      </c>
      <c r="J1233" s="22"/>
      <c r="K1233" s="25">
        <f>1000*(1-(F1233+288.9414)/(508929.2*(F1233+68.12963))*(F1233-3.9863)^2)</f>
        <v>995.8873712106838</v>
      </c>
      <c r="L1233" s="25">
        <f>0.824493 - 0.0040899*F1233 + 0.000076438*F1233^2 -0.00000082467*F1233^3 + 0.0000000053675*F1233^4</f>
        <v>0.75349251460224675</v>
      </c>
      <c r="M1233" s="25">
        <f>-0.005724 + 0.00010227*F1233 - 0.0000016546*F1233^2</f>
        <v>-4.147946554E-3</v>
      </c>
      <c r="N1233" s="25">
        <f>K1233 + (L1233*G1233) + M1233*G1233^(3/2) + 0.00048314*G1233^2</f>
        <v>1021.99257032553</v>
      </c>
      <c r="O1233" s="121">
        <f t="shared" si="427"/>
        <v>1.0219658392075344</v>
      </c>
      <c r="P1233" s="26">
        <f>I1233*(1/     (1-   (0.001*N1233/1.84)))</f>
        <v>4.4245074906474988</v>
      </c>
      <c r="Q1233" s="120">
        <f t="shared" si="428"/>
        <v>4.4243629098494424</v>
      </c>
      <c r="R1233" s="4">
        <f t="shared" si="426"/>
        <v>23.524051451966251</v>
      </c>
      <c r="S1233" s="27">
        <f>-5.28+5.5*I1233</f>
        <v>5.5385</v>
      </c>
      <c r="T1233" s="28">
        <f>E1233-E1113</f>
        <v>16</v>
      </c>
      <c r="U1233" s="29">
        <f>I1233-I1113</f>
        <v>7.9000000000000181E-3</v>
      </c>
      <c r="V1233" s="29">
        <f>(U1233/I1113)*100</f>
        <v>0.4032463886478494</v>
      </c>
      <c r="W1233" s="29">
        <f>(U1233/T1233)/I1113*1000</f>
        <v>0.25202899290490588</v>
      </c>
      <c r="X1233" s="30">
        <f>P1233-P1113</f>
        <v>9.9612977101806166E-3</v>
      </c>
      <c r="Y1233" s="30">
        <f>(X1233/P1113)*100</f>
        <v>0.2256471509147952</v>
      </c>
      <c r="Z1233" s="30">
        <f>1000*(X1233/T1233)/P1113</f>
        <v>0.14102946932174701</v>
      </c>
      <c r="AA1233" s="31">
        <f>1000*(X1233/T1233)/S1113</f>
        <v>0.11329853356862786</v>
      </c>
      <c r="AB1233" s="32">
        <f>Z1233-W1233</f>
        <v>-0.11099952358315887</v>
      </c>
    </row>
    <row r="1234" spans="1:28" s="15" customFormat="1" x14ac:dyDescent="0.2">
      <c r="A1234" s="21">
        <v>158</v>
      </c>
      <c r="B1234" s="22" t="s">
        <v>30</v>
      </c>
      <c r="C1234" s="22" t="s">
        <v>34</v>
      </c>
      <c r="D1234" s="22" t="s">
        <v>28</v>
      </c>
      <c r="E1234" s="22" t="s">
        <v>52</v>
      </c>
      <c r="F1234" s="22" t="s">
        <v>38</v>
      </c>
      <c r="G1234" s="22" t="s">
        <v>38</v>
      </c>
      <c r="H1234" s="22" t="s">
        <v>38</v>
      </c>
      <c r="I1234" s="24" t="s">
        <v>38</v>
      </c>
      <c r="J1234" s="22" t="s">
        <v>38</v>
      </c>
      <c r="K1234" s="81" t="s">
        <v>38</v>
      </c>
      <c r="L1234" s="81" t="s">
        <v>38</v>
      </c>
      <c r="M1234" s="81" t="s">
        <v>38</v>
      </c>
      <c r="N1234" s="81" t="s">
        <v>38</v>
      </c>
      <c r="O1234" s="121" t="e">
        <f t="shared" si="427"/>
        <v>#VALUE!</v>
      </c>
      <c r="P1234" s="30" t="s">
        <v>38</v>
      </c>
      <c r="Q1234" s="120" t="e">
        <f t="shared" si="428"/>
        <v>#VALUE!</v>
      </c>
      <c r="R1234" s="4" t="e">
        <f t="shared" si="426"/>
        <v>#VALUE!</v>
      </c>
      <c r="S1234" s="27" t="s">
        <v>38</v>
      </c>
      <c r="T1234" s="82" t="s">
        <v>38</v>
      </c>
      <c r="U1234" s="83" t="s">
        <v>38</v>
      </c>
      <c r="V1234" s="83" t="s">
        <v>38</v>
      </c>
      <c r="W1234" s="83" t="s">
        <v>38</v>
      </c>
      <c r="X1234" s="27" t="s">
        <v>38</v>
      </c>
      <c r="Y1234" s="27" t="s">
        <v>38</v>
      </c>
      <c r="Z1234" s="27" t="s">
        <v>38</v>
      </c>
      <c r="AA1234" s="27" t="s">
        <v>38</v>
      </c>
      <c r="AB1234" s="84" t="s">
        <v>38</v>
      </c>
    </row>
    <row r="1235" spans="1:28" s="15" customFormat="1" x14ac:dyDescent="0.2">
      <c r="A1235" s="21">
        <v>249</v>
      </c>
      <c r="B1235" s="22" t="s">
        <v>30</v>
      </c>
      <c r="C1235" s="22" t="s">
        <v>34</v>
      </c>
      <c r="D1235" s="22" t="s">
        <v>28</v>
      </c>
      <c r="E1235" s="23">
        <v>43145</v>
      </c>
      <c r="F1235" s="22">
        <v>29.3</v>
      </c>
      <c r="G1235" s="22">
        <v>35</v>
      </c>
      <c r="H1235" s="22">
        <v>17.5137</v>
      </c>
      <c r="I1235" s="24">
        <v>3.5190999999999999</v>
      </c>
      <c r="J1235" s="22"/>
      <c r="K1235" s="25">
        <f>1000*(1-(F1235+288.9414)/(508929.2*(F1235+68.12963))*(F1235-3.9863)^2)</f>
        <v>995.8873712106838</v>
      </c>
      <c r="L1235" s="25">
        <f>0.824493 - 0.0040899*F1235 + 0.000076438*F1235^2 -0.00000082467*F1235^3 + 0.0000000053675*F1235^4</f>
        <v>0.75349251460224675</v>
      </c>
      <c r="M1235" s="25">
        <f>-0.005724 + 0.00010227*F1235 - 0.0000016546*F1235^2</f>
        <v>-4.147946554E-3</v>
      </c>
      <c r="N1235" s="25">
        <f>K1235 + (L1235*G1235) + M1235*G1235^(3/2) + 0.00048314*G1235^2</f>
        <v>1021.99257032553</v>
      </c>
      <c r="O1235" s="121">
        <f t="shared" si="427"/>
        <v>1.0219658392075344</v>
      </c>
      <c r="P1235" s="26">
        <f>I1235*(1/     (1-   (0.001*N1235/1.84)))</f>
        <v>7.9157520642285775</v>
      </c>
      <c r="Q1235" s="120">
        <f t="shared" si="428"/>
        <v>7.9154933991109164</v>
      </c>
      <c r="R1235" s="4">
        <f t="shared" si="426"/>
        <v>23.524051451966251</v>
      </c>
      <c r="S1235" s="27">
        <f>-5.28+5.5*I1235</f>
        <v>14.075049999999997</v>
      </c>
      <c r="T1235" s="28">
        <f>E1235-E1115</f>
        <v>16</v>
      </c>
      <c r="U1235" s="29">
        <f>I1235-I1115</f>
        <v>3.6999999999999922E-2</v>
      </c>
      <c r="V1235" s="29">
        <f>(U1235/I1115)*100</f>
        <v>1.0625771804370905</v>
      </c>
      <c r="W1235" s="29">
        <f>(U1235/T1235)/I1115*1000</f>
        <v>0.66411073777318153</v>
      </c>
      <c r="X1235" s="30">
        <f>P1235-P1115</f>
        <v>6.9347440458972009E-2</v>
      </c>
      <c r="Y1235" s="30">
        <f>(X1235/P1115)*100</f>
        <v>0.88381167915931158</v>
      </c>
      <c r="Z1235" s="30">
        <f>1000*(X1235/T1235)/P1115</f>
        <v>0.55238229947456974</v>
      </c>
      <c r="AA1235" s="31">
        <f>1000*(X1235/T1235)/S1115</f>
        <v>0.31245354907604062</v>
      </c>
      <c r="AB1235" s="32">
        <f>Z1235-W1235</f>
        <v>-0.11172843829861179</v>
      </c>
    </row>
    <row r="1236" spans="1:28" s="15" customFormat="1" x14ac:dyDescent="0.2">
      <c r="A1236" s="21">
        <v>164</v>
      </c>
      <c r="B1236" s="22" t="s">
        <v>31</v>
      </c>
      <c r="C1236" s="22" t="s">
        <v>34</v>
      </c>
      <c r="D1236" s="22" t="s">
        <v>28</v>
      </c>
      <c r="E1236" s="23">
        <v>43145</v>
      </c>
      <c r="F1236" s="22">
        <v>29.3</v>
      </c>
      <c r="G1236" s="22">
        <v>35</v>
      </c>
      <c r="H1236" s="22">
        <v>17.5137</v>
      </c>
      <c r="I1236" s="24" t="s">
        <v>41</v>
      </c>
      <c r="J1236" s="22"/>
      <c r="K1236" s="25">
        <f>1000*(1-(F1236+288.9414)/(508929.2*(F1236+68.12963))*(F1236-3.9863)^2)</f>
        <v>995.8873712106838</v>
      </c>
      <c r="L1236" s="25">
        <f>0.824493 - 0.0040899*F1236 + 0.000076438*F1236^2 -0.00000082467*F1236^3 + 0.0000000053675*F1236^4</f>
        <v>0.75349251460224675</v>
      </c>
      <c r="M1236" s="25">
        <f>-0.005724 + 0.00010227*F1236 - 0.0000016546*F1236^2</f>
        <v>-4.147946554E-3</v>
      </c>
      <c r="N1236" s="25">
        <f>K1236 + (L1236*G1236) + M1236*G1236^(3/2) + 0.00048314*G1236^2</f>
        <v>1021.99257032553</v>
      </c>
      <c r="O1236" s="121">
        <f t="shared" si="427"/>
        <v>1.0219658392075344</v>
      </c>
      <c r="P1236" s="26" t="s">
        <v>38</v>
      </c>
      <c r="Q1236" s="120" t="e">
        <f t="shared" si="428"/>
        <v>#VALUE!</v>
      </c>
      <c r="R1236" s="4">
        <f t="shared" si="426"/>
        <v>23.524051451966251</v>
      </c>
      <c r="S1236" s="26" t="s">
        <v>38</v>
      </c>
      <c r="T1236" s="26" t="s">
        <v>38</v>
      </c>
      <c r="U1236" s="26" t="s">
        <v>38</v>
      </c>
      <c r="V1236" s="26" t="s">
        <v>38</v>
      </c>
      <c r="W1236" s="26" t="s">
        <v>38</v>
      </c>
      <c r="X1236" s="26" t="s">
        <v>38</v>
      </c>
      <c r="Y1236" s="26" t="s">
        <v>38</v>
      </c>
      <c r="Z1236" s="26" t="s">
        <v>38</v>
      </c>
      <c r="AA1236" s="26" t="s">
        <v>38</v>
      </c>
      <c r="AB1236" s="86" t="s">
        <v>38</v>
      </c>
    </row>
    <row r="1237" spans="1:28" s="15" customFormat="1" x14ac:dyDescent="0.2">
      <c r="A1237" s="21">
        <v>170</v>
      </c>
      <c r="B1237" s="22" t="s">
        <v>31</v>
      </c>
      <c r="C1237" s="22" t="s">
        <v>34</v>
      </c>
      <c r="D1237" s="22" t="s">
        <v>28</v>
      </c>
      <c r="E1237" s="23">
        <v>43145</v>
      </c>
      <c r="F1237" s="22">
        <v>29.3</v>
      </c>
      <c r="G1237" s="22">
        <v>35</v>
      </c>
      <c r="H1237" s="22">
        <v>17.5137</v>
      </c>
      <c r="I1237" s="24">
        <v>4.6829999999999998</v>
      </c>
      <c r="J1237" s="22"/>
      <c r="K1237" s="25">
        <f>1000*(1-(F1237+288.9414)/(508929.2*(F1237+68.12963))*(F1237-3.9863)^2)</f>
        <v>995.8873712106838</v>
      </c>
      <c r="L1237" s="25">
        <f>0.824493 - 0.0040899*F1237 + 0.000076438*F1237^2 -0.00000082467*F1237^3 + 0.0000000053675*F1237^4</f>
        <v>0.75349251460224675</v>
      </c>
      <c r="M1237" s="25">
        <f>-0.005724 + 0.00010227*F1237 - 0.0000016546*F1237^2</f>
        <v>-4.147946554E-3</v>
      </c>
      <c r="N1237" s="25">
        <f>K1237 + (L1237*G1237) + M1237*G1237^(3/2) + 0.00048314*G1237^2</f>
        <v>1021.99257032553</v>
      </c>
      <c r="O1237" s="121">
        <f t="shared" si="427"/>
        <v>1.0219658392075344</v>
      </c>
      <c r="P1237" s="26">
        <f>I1237*(1/     (1-   (0.001*N1237/1.84)))</f>
        <v>10.533791854957924</v>
      </c>
      <c r="Q1237" s="120">
        <f t="shared" si="428"/>
        <v>10.533447639463619</v>
      </c>
      <c r="R1237" s="4">
        <f t="shared" si="426"/>
        <v>23.524051451966251</v>
      </c>
      <c r="S1237" s="27">
        <f>-5.28+5.5*I1237</f>
        <v>20.476499999999998</v>
      </c>
      <c r="T1237" s="28">
        <f>E1237-E1117</f>
        <v>16</v>
      </c>
      <c r="U1237" s="29">
        <f>I1237-I1117</f>
        <v>2.0799999999999486E-2</v>
      </c>
      <c r="V1237" s="29">
        <f>(U1237/I1117)*100</f>
        <v>0.44614130667923912</v>
      </c>
      <c r="W1237" s="29">
        <f>(U1237/T1237)/I1117*1000</f>
        <v>0.27883831667452447</v>
      </c>
      <c r="X1237" s="30">
        <f>P1237-P1117</f>
        <v>2.8203951985965148E-2</v>
      </c>
      <c r="Y1237" s="30">
        <f>(X1237/P1117)*100</f>
        <v>0.26846619386228204</v>
      </c>
      <c r="Z1237" s="30">
        <f>1000*(X1237/T1237)/P1117</f>
        <v>0.16779137116392626</v>
      </c>
      <c r="AA1237" s="31">
        <f>1000*(X1237/T1237)/S1117</f>
        <v>8.6570000104253572E-2</v>
      </c>
      <c r="AB1237" s="32">
        <f>Z1237-W1237</f>
        <v>-0.11104694551059821</v>
      </c>
    </row>
    <row r="1238" spans="1:28" s="15" customFormat="1" x14ac:dyDescent="0.2">
      <c r="A1238" s="21">
        <v>262</v>
      </c>
      <c r="B1238" s="22" t="s">
        <v>31</v>
      </c>
      <c r="C1238" s="22" t="s">
        <v>34</v>
      </c>
      <c r="D1238" s="22" t="s">
        <v>28</v>
      </c>
      <c r="E1238" s="23">
        <v>43145</v>
      </c>
      <c r="F1238" s="22">
        <v>29.3</v>
      </c>
      <c r="G1238" s="22">
        <v>35</v>
      </c>
      <c r="H1238" s="22">
        <v>17.5137</v>
      </c>
      <c r="I1238" s="24">
        <v>4.7449000000000003</v>
      </c>
      <c r="J1238" s="22"/>
      <c r="K1238" s="25">
        <f>1000*(1-(F1238+288.9414)/(508929.2*(F1238+68.12963))*(F1238-3.9863)^2)</f>
        <v>995.8873712106838</v>
      </c>
      <c r="L1238" s="25">
        <f>0.824493 - 0.0040899*F1238 + 0.000076438*F1238^2 -0.00000082467*F1238^3 + 0.0000000053675*F1238^4</f>
        <v>0.75349251460224675</v>
      </c>
      <c r="M1238" s="25">
        <f>-0.005724 + 0.00010227*F1238 - 0.0000016546*F1238^2</f>
        <v>-4.147946554E-3</v>
      </c>
      <c r="N1238" s="25">
        <f>K1238 + (L1238*G1238) + M1238*G1238^(3/2) + 0.00048314*G1238^2</f>
        <v>1021.99257032553</v>
      </c>
      <c r="O1238" s="121">
        <f t="shared" si="427"/>
        <v>1.0219658392075344</v>
      </c>
      <c r="P1238" s="26">
        <f>I1238*(1/     (1-   (0.001*N1238/1.84)))</f>
        <v>10.6730277541298</v>
      </c>
      <c r="Q1238" s="120">
        <f t="shared" si="428"/>
        <v>10.6726789887873</v>
      </c>
      <c r="R1238" s="4">
        <f t="shared" si="426"/>
        <v>23.524051451966251</v>
      </c>
      <c r="S1238" s="27">
        <f>-5.28+5.5*I1238</f>
        <v>20.816950000000002</v>
      </c>
      <c r="T1238" s="28">
        <f>E1238-E1118</f>
        <v>16</v>
      </c>
      <c r="U1238" s="29">
        <f>I1238-I1118</f>
        <v>3.0300000000000438E-2</v>
      </c>
      <c r="V1238" s="29">
        <f>(U1238/I1118)*100</f>
        <v>0.6426844270988088</v>
      </c>
      <c r="W1238" s="29">
        <f>(U1238/T1238)/I1118*1000</f>
        <v>0.4016777669367555</v>
      </c>
      <c r="X1238" s="30">
        <f>P1238-P1118</f>
        <v>4.9364091620342165E-2</v>
      </c>
      <c r="Y1238" s="30">
        <f>(X1238/P1118)*100</f>
        <v>0.46466165711313262</v>
      </c>
      <c r="Z1238" s="30">
        <f>1000*(X1238/T1238)/P1118</f>
        <v>0.29041353569570788</v>
      </c>
      <c r="AA1238" s="31">
        <f>1000*(X1238/T1238)/S1118</f>
        <v>0.14940488643125696</v>
      </c>
      <c r="AB1238" s="32">
        <f>Z1238-W1238</f>
        <v>-0.11126423124104762</v>
      </c>
    </row>
    <row r="1239" spans="1:28" s="15" customFormat="1" x14ac:dyDescent="0.2">
      <c r="A1239" s="21">
        <v>268</v>
      </c>
      <c r="B1239" s="22" t="s">
        <v>31</v>
      </c>
      <c r="C1239" s="22" t="s">
        <v>34</v>
      </c>
      <c r="D1239" s="22" t="s">
        <v>28</v>
      </c>
      <c r="E1239" s="22" t="s">
        <v>52</v>
      </c>
      <c r="F1239" s="22" t="s">
        <v>38</v>
      </c>
      <c r="G1239" s="22" t="s">
        <v>38</v>
      </c>
      <c r="H1239" s="22" t="s">
        <v>38</v>
      </c>
      <c r="I1239" s="24" t="s">
        <v>38</v>
      </c>
      <c r="J1239" s="22" t="s">
        <v>38</v>
      </c>
      <c r="K1239" s="81" t="s">
        <v>38</v>
      </c>
      <c r="L1239" s="81" t="s">
        <v>38</v>
      </c>
      <c r="M1239" s="81" t="s">
        <v>38</v>
      </c>
      <c r="N1239" s="81" t="s">
        <v>38</v>
      </c>
      <c r="O1239" s="121" t="e">
        <f t="shared" si="427"/>
        <v>#VALUE!</v>
      </c>
      <c r="P1239" s="30" t="s">
        <v>38</v>
      </c>
      <c r="Q1239" s="120" t="e">
        <f t="shared" si="428"/>
        <v>#VALUE!</v>
      </c>
      <c r="R1239" s="4" t="e">
        <f t="shared" si="426"/>
        <v>#VALUE!</v>
      </c>
      <c r="S1239" s="27" t="s">
        <v>38</v>
      </c>
      <c r="T1239" s="82" t="s">
        <v>38</v>
      </c>
      <c r="U1239" s="83" t="s">
        <v>38</v>
      </c>
      <c r="V1239" s="83" t="s">
        <v>38</v>
      </c>
      <c r="W1239" s="83" t="s">
        <v>38</v>
      </c>
      <c r="X1239" s="27" t="s">
        <v>38</v>
      </c>
      <c r="Y1239" s="27" t="s">
        <v>38</v>
      </c>
      <c r="Z1239" s="27" t="s">
        <v>38</v>
      </c>
      <c r="AA1239" s="27" t="s">
        <v>38</v>
      </c>
      <c r="AB1239" s="84" t="s">
        <v>38</v>
      </c>
    </row>
    <row r="1240" spans="1:28" s="15" customFormat="1" x14ac:dyDescent="0.2">
      <c r="A1240" s="21">
        <v>274</v>
      </c>
      <c r="B1240" s="22" t="s">
        <v>31</v>
      </c>
      <c r="C1240" s="22" t="s">
        <v>34</v>
      </c>
      <c r="D1240" s="22" t="s">
        <v>28</v>
      </c>
      <c r="E1240" s="23">
        <v>43145</v>
      </c>
      <c r="F1240" s="22">
        <v>29.3</v>
      </c>
      <c r="G1240" s="22">
        <v>35</v>
      </c>
      <c r="H1240" s="22">
        <v>17.5137</v>
      </c>
      <c r="I1240" s="24">
        <v>2.2871000000000001</v>
      </c>
      <c r="J1240" s="22"/>
      <c r="K1240" s="25">
        <f>1000*(1-(F1240+288.9414)/(508929.2*(F1240+68.12963))*(F1240-3.9863)^2)</f>
        <v>995.8873712106838</v>
      </c>
      <c r="L1240" s="25">
        <f>0.824493 - 0.0040899*F1240 + 0.000076438*F1240^2 -0.00000082467*F1240^3 + 0.0000000053675*F1240^4</f>
        <v>0.75349251460224675</v>
      </c>
      <c r="M1240" s="25">
        <f>-0.005724 + 0.00010227*F1240 - 0.0000016546*F1240^2</f>
        <v>-4.147946554E-3</v>
      </c>
      <c r="N1240" s="25">
        <f>K1240 + (L1240*G1240) + M1240*G1240^(3/2) + 0.00048314*G1240^2</f>
        <v>1021.99257032553</v>
      </c>
      <c r="O1240" s="121">
        <f t="shared" si="427"/>
        <v>1.0219658392075344</v>
      </c>
      <c r="P1240" s="26">
        <f>I1240*(1/     (1-   (0.001*N1240/1.84)))</f>
        <v>5.1445302907269417</v>
      </c>
      <c r="Q1240" s="120">
        <f t="shared" si="428"/>
        <v>5.1443621815539702</v>
      </c>
      <c r="R1240" s="4">
        <f t="shared" si="426"/>
        <v>23.524051451966251</v>
      </c>
      <c r="S1240" s="27">
        <f>-5.28+5.5*I1240</f>
        <v>7.2990500000000003</v>
      </c>
      <c r="T1240" s="28">
        <f>E1240-E1120</f>
        <v>16</v>
      </c>
      <c r="U1240" s="29">
        <f>I1240-I1120</f>
        <v>3.069999999999995E-2</v>
      </c>
      <c r="V1240" s="29">
        <f>(U1240/I1120)*100</f>
        <v>1.360574366247117</v>
      </c>
      <c r="W1240" s="29">
        <f>(U1240/T1240)/I1120*1000</f>
        <v>0.85035897890444812</v>
      </c>
      <c r="X1240" s="30">
        <f>P1240-P1120</f>
        <v>6.0061897207588366E-2</v>
      </c>
      <c r="Y1240" s="30">
        <f>(X1240/P1120)*100</f>
        <v>1.1812817498117023</v>
      </c>
      <c r="Z1240" s="30">
        <f>1000*(X1240/T1240)/P1120</f>
        <v>0.73830109363231389</v>
      </c>
      <c r="AA1240" s="31">
        <f>1000*(X1240/T1240)/S1120</f>
        <v>0.5264745134041503</v>
      </c>
      <c r="AB1240" s="32">
        <f>Z1240-W1240</f>
        <v>-0.11205788527213423</v>
      </c>
    </row>
    <row r="1241" spans="1:28" s="15" customFormat="1" x14ac:dyDescent="0.2">
      <c r="A1241" s="21">
        <v>106</v>
      </c>
      <c r="B1241" s="22" t="s">
        <v>32</v>
      </c>
      <c r="C1241" s="22" t="s">
        <v>34</v>
      </c>
      <c r="D1241" s="22" t="s">
        <v>28</v>
      </c>
      <c r="E1241" s="23">
        <v>43145</v>
      </c>
      <c r="F1241" s="22">
        <v>29.3</v>
      </c>
      <c r="G1241" s="22">
        <v>35</v>
      </c>
      <c r="H1241" s="22">
        <v>17.5137</v>
      </c>
      <c r="I1241" s="24">
        <v>3.1678999999999999</v>
      </c>
      <c r="J1241" s="22"/>
      <c r="K1241" s="25">
        <f>1000*(1-(F1241+288.9414)/(508929.2*(F1241+68.12963))*(F1241-3.9863)^2)</f>
        <v>995.8873712106838</v>
      </c>
      <c r="L1241" s="25">
        <f>0.824493 - 0.0040899*F1241 + 0.000076438*F1241^2 -0.00000082467*F1241^3 + 0.0000000053675*F1241^4</f>
        <v>0.75349251460224675</v>
      </c>
      <c r="M1241" s="25">
        <f>-0.005724 + 0.00010227*F1241 - 0.0000016546*F1241^2</f>
        <v>-4.147946554E-3</v>
      </c>
      <c r="N1241" s="25">
        <f>K1241 + (L1241*G1241) + M1241*G1241^(3/2) + 0.00048314*G1241^2</f>
        <v>1021.99257032553</v>
      </c>
      <c r="O1241" s="121">
        <f t="shared" si="427"/>
        <v>1.0219658392075344</v>
      </c>
      <c r="P1241" s="26">
        <f>I1241*(1/     (1-   (0.001*N1241/1.84)))</f>
        <v>7.1257739093147991</v>
      </c>
      <c r="Q1241" s="120">
        <f t="shared" si="428"/>
        <v>7.1255410585216312</v>
      </c>
      <c r="R1241" s="4">
        <f t="shared" si="426"/>
        <v>23.524051451966251</v>
      </c>
      <c r="S1241" s="27">
        <f>-5.28+5.5*I1241</f>
        <v>12.143449999999998</v>
      </c>
      <c r="T1241" s="28">
        <f>E1241-E1121</f>
        <v>16</v>
      </c>
      <c r="U1241" s="29">
        <f>I1241-I1121</f>
        <v>-2.3700000000000276E-2</v>
      </c>
      <c r="V1241" s="29">
        <f>(U1241/I1121)*100</f>
        <v>-0.74257425742575123</v>
      </c>
      <c r="W1241" s="29">
        <f>(U1241/T1241)/I1121*1000</f>
        <v>-0.46410891089109452</v>
      </c>
      <c r="X1241" s="30">
        <f>P1241-P1121</f>
        <v>-6.6031322362371192E-2</v>
      </c>
      <c r="Y1241" s="30">
        <f>(X1241/P1121)*100</f>
        <v>-0.91814669940626736</v>
      </c>
      <c r="Z1241" s="30">
        <f>1000*(X1241/T1241)/P1121</f>
        <v>-0.57384168712891692</v>
      </c>
      <c r="AA1241" s="31">
        <f>1000*(X1241/T1241)/S1121</f>
        <v>-0.33624123316725046</v>
      </c>
      <c r="AB1241" s="32">
        <f>Z1241-W1241</f>
        <v>-0.1097327762378224</v>
      </c>
    </row>
    <row r="1242" spans="1:28" s="15" customFormat="1" x14ac:dyDescent="0.2">
      <c r="A1242" s="21">
        <v>206</v>
      </c>
      <c r="B1242" s="22" t="s">
        <v>32</v>
      </c>
      <c r="C1242" s="22" t="s">
        <v>34</v>
      </c>
      <c r="D1242" s="22" t="s">
        <v>28</v>
      </c>
      <c r="E1242" s="22" t="s">
        <v>38</v>
      </c>
      <c r="F1242" s="22" t="s">
        <v>38</v>
      </c>
      <c r="G1242" s="22" t="s">
        <v>38</v>
      </c>
      <c r="H1242" s="22" t="s">
        <v>38</v>
      </c>
      <c r="I1242" s="24" t="s">
        <v>38</v>
      </c>
      <c r="J1242" s="22" t="s">
        <v>41</v>
      </c>
      <c r="K1242" s="81" t="s">
        <v>38</v>
      </c>
      <c r="L1242" s="81" t="s">
        <v>38</v>
      </c>
      <c r="M1242" s="81" t="s">
        <v>38</v>
      </c>
      <c r="N1242" s="81" t="s">
        <v>38</v>
      </c>
      <c r="O1242" s="121" t="e">
        <f t="shared" si="427"/>
        <v>#VALUE!</v>
      </c>
      <c r="P1242" s="30" t="s">
        <v>38</v>
      </c>
      <c r="Q1242" s="120" t="e">
        <f t="shared" si="428"/>
        <v>#VALUE!</v>
      </c>
      <c r="R1242" s="4" t="e">
        <f t="shared" si="426"/>
        <v>#VALUE!</v>
      </c>
      <c r="S1242" s="27" t="s">
        <v>38</v>
      </c>
      <c r="T1242" s="82" t="s">
        <v>38</v>
      </c>
      <c r="U1242" s="83" t="s">
        <v>38</v>
      </c>
      <c r="V1242" s="83" t="s">
        <v>38</v>
      </c>
      <c r="W1242" s="83" t="s">
        <v>38</v>
      </c>
      <c r="X1242" s="27" t="s">
        <v>38</v>
      </c>
      <c r="Y1242" s="27" t="s">
        <v>38</v>
      </c>
      <c r="Z1242" s="27" t="s">
        <v>38</v>
      </c>
      <c r="AA1242" s="27" t="s">
        <v>38</v>
      </c>
      <c r="AB1242" s="84" t="s">
        <v>38</v>
      </c>
    </row>
    <row r="1243" spans="1:28" s="98" customFormat="1" x14ac:dyDescent="0.2">
      <c r="A1243" s="87">
        <v>144</v>
      </c>
      <c r="B1243" s="88" t="s">
        <v>33</v>
      </c>
      <c r="C1243" s="88" t="s">
        <v>34</v>
      </c>
      <c r="D1243" s="88" t="s">
        <v>28</v>
      </c>
      <c r="E1243" s="89">
        <v>43145</v>
      </c>
      <c r="F1243" s="88">
        <v>29.3</v>
      </c>
      <c r="G1243" s="88">
        <v>35</v>
      </c>
      <c r="H1243" s="88">
        <v>17.5137</v>
      </c>
      <c r="I1243" s="90">
        <v>3.3538999999999999</v>
      </c>
      <c r="J1243" s="88"/>
      <c r="K1243" s="91">
        <f>1000*(1-(F1243+288.9414)/(508929.2*(F1243+68.12963))*(F1243-3.9863)^2)</f>
        <v>995.8873712106838</v>
      </c>
      <c r="L1243" s="91">
        <f>0.824493 - 0.0040899*F1243 + 0.000076438*F1243^2 -0.00000082467*F1243^3 + 0.0000000053675*F1243^4</f>
        <v>0.75349251460224675</v>
      </c>
      <c r="M1243" s="91">
        <f>-0.005724 + 0.00010227*F1243 - 0.0000016546*F1243^2</f>
        <v>-4.147946554E-3</v>
      </c>
      <c r="N1243" s="91">
        <f>K1243 + (L1243*G1243) + M1243*G1243^(3/2) + 0.00048314*G1243^2</f>
        <v>1021.99257032553</v>
      </c>
      <c r="O1243" s="121">
        <f t="shared" si="427"/>
        <v>1.0219658392075344</v>
      </c>
      <c r="P1243" s="92">
        <f>I1243*(1/     (1-   (0.001*N1243/1.84)))</f>
        <v>7.5441564173272218</v>
      </c>
      <c r="Q1243" s="120">
        <f t="shared" si="428"/>
        <v>7.5439098949385075</v>
      </c>
      <c r="R1243" s="93">
        <f t="shared" si="426"/>
        <v>23.524051451966251</v>
      </c>
      <c r="S1243" s="94">
        <f>-5.28+5.5*I1243</f>
        <v>13.166449999999998</v>
      </c>
      <c r="T1243" s="95">
        <f>E1243-E1123</f>
        <v>16</v>
      </c>
      <c r="U1243" s="96">
        <f>I1243-I1123</f>
        <v>-1.5306999999999999</v>
      </c>
      <c r="V1243" s="96">
        <f>(U1243/I1123)*100</f>
        <v>-31.337264054374973</v>
      </c>
      <c r="W1243" s="96">
        <f>(U1243/T1243)/I1123*1000</f>
        <v>-19.58579003398436</v>
      </c>
      <c r="X1243" s="92">
        <f>P1243-P1123</f>
        <v>-3.4734141935174145</v>
      </c>
      <c r="Y1243" s="92">
        <f>(X1243/P1123)*100</f>
        <v>-31.526135081889283</v>
      </c>
      <c r="Z1243" s="92">
        <f>1000*(X1243/T1243)/P1123</f>
        <v>-19.703834426180801</v>
      </c>
      <c r="AA1243" s="92">
        <f>1000*(X1243/T1243)/S1123</f>
        <v>-10.057232797081275</v>
      </c>
      <c r="AB1243" s="97">
        <f>Z1243-W1243</f>
        <v>-0.11804439219644181</v>
      </c>
    </row>
    <row r="1244" spans="1:28" s="15" customFormat="1" x14ac:dyDescent="0.2">
      <c r="A1244" s="21">
        <v>178</v>
      </c>
      <c r="B1244" s="22" t="s">
        <v>26</v>
      </c>
      <c r="C1244" s="22" t="s">
        <v>36</v>
      </c>
      <c r="D1244" s="22" t="s">
        <v>28</v>
      </c>
      <c r="E1244" s="23">
        <v>43145</v>
      </c>
      <c r="F1244" s="22">
        <v>28.1</v>
      </c>
      <c r="G1244" s="22">
        <v>34.9</v>
      </c>
      <c r="H1244" s="22">
        <v>17.521999999999998</v>
      </c>
      <c r="I1244" s="24">
        <v>6.5564999999999998</v>
      </c>
      <c r="J1244" s="22"/>
      <c r="K1244" s="25">
        <f>1000*(1-(F1244+288.9414)/(508929.2*(F1244+68.12963))*(F1244-3.9863)^2)</f>
        <v>996.23575832309621</v>
      </c>
      <c r="L1244" s="25">
        <f>0.824493 - 0.0040899*F1244 + 0.000076438*F1244^2 -0.00000082467*F1244^3 + 0.0000000053675*F1244^4</f>
        <v>0.75497175752142665</v>
      </c>
      <c r="M1244" s="25">
        <f>-0.005724 + 0.00010227*F1244 - 0.0000016546*F1244^2</f>
        <v>-4.1567017060000003E-3</v>
      </c>
      <c r="N1244" s="25">
        <f>K1244 + (L1244*G1244) + M1244*G1244^(3/2) + 0.00048314*G1244^2</f>
        <v>1022.315729820333</v>
      </c>
      <c r="O1244" s="121">
        <f t="shared" si="427"/>
        <v>1.0222889380741775</v>
      </c>
      <c r="P1244" s="26">
        <f>I1244*(1/     (1-   (0.001*N1244/1.84)))</f>
        <v>14.753812002949775</v>
      </c>
      <c r="Q1244" s="120">
        <f t="shared" si="428"/>
        <v>14.753328604345535</v>
      </c>
      <c r="R1244" s="4">
        <f t="shared" si="426"/>
        <v>23.537754053343953</v>
      </c>
      <c r="S1244" s="27">
        <f>-5.28+5.5*I1244</f>
        <v>30.780749999999998</v>
      </c>
      <c r="T1244" s="28">
        <f>E1244-E1124</f>
        <v>16</v>
      </c>
      <c r="U1244" s="29">
        <f>I1244-I1124</f>
        <v>0.24500000000000011</v>
      </c>
      <c r="V1244" s="29">
        <f>(U1244/I1124)*100</f>
        <v>3.8818030579101661</v>
      </c>
      <c r="W1244" s="29">
        <f>(U1244/T1244)/I1124*1000</f>
        <v>2.4261269111938537</v>
      </c>
      <c r="X1244" s="30">
        <f>P1244-P1124</f>
        <v>0.52877323230709017</v>
      </c>
      <c r="Y1244" s="30">
        <f>(X1244/P1124)*100</f>
        <v>3.717200640594108</v>
      </c>
      <c r="Z1244" s="30">
        <f>1000*(X1244/T1244)/P1124</f>
        <v>2.3232504003713177</v>
      </c>
      <c r="AA1244" s="31">
        <f>1000*(X1244/T1244)/S1124</f>
        <v>1.1228228965266542</v>
      </c>
      <c r="AB1244" s="32">
        <f>Z1244-W1244</f>
        <v>-0.10287651082253602</v>
      </c>
    </row>
    <row r="1245" spans="1:28" s="15" customFormat="1" x14ac:dyDescent="0.2">
      <c r="A1245" s="21">
        <v>184</v>
      </c>
      <c r="B1245" s="22" t="s">
        <v>26</v>
      </c>
      <c r="C1245" s="22" t="s">
        <v>36</v>
      </c>
      <c r="D1245" s="22" t="s">
        <v>28</v>
      </c>
      <c r="E1245" s="23">
        <v>43145</v>
      </c>
      <c r="F1245" s="22">
        <v>28.1</v>
      </c>
      <c r="G1245" s="22">
        <v>34.9</v>
      </c>
      <c r="H1245" s="22">
        <v>17.521999999999998</v>
      </c>
      <c r="I1245" s="24">
        <v>3.1924000000000001</v>
      </c>
      <c r="J1245" s="22"/>
      <c r="K1245" s="25">
        <f>1000*(1-(F1245+288.9414)/(508929.2*(F1245+68.12963))*(F1245-3.9863)^2)</f>
        <v>996.23575832309621</v>
      </c>
      <c r="L1245" s="25">
        <f>0.824493 - 0.0040899*F1245 + 0.000076438*F1245^2 -0.00000082467*F1245^3 + 0.0000000053675*F1245^4</f>
        <v>0.75497175752142665</v>
      </c>
      <c r="M1245" s="25">
        <f>-0.005724 + 0.00010227*F1245 - 0.0000016546*F1245^2</f>
        <v>-4.1567017060000003E-3</v>
      </c>
      <c r="N1245" s="25">
        <f>K1245 + (L1245*G1245) + M1245*G1245^(3/2) + 0.00048314*G1245^2</f>
        <v>1022.315729820333</v>
      </c>
      <c r="O1245" s="121">
        <f t="shared" si="427"/>
        <v>1.0222889380741775</v>
      </c>
      <c r="P1245" s="26">
        <f>I1245*(1/     (1-   (0.001*N1245/1.84)))</f>
        <v>7.1837214120669364</v>
      </c>
      <c r="Q1245" s="120">
        <f t="shared" si="428"/>
        <v>7.1834860423263462</v>
      </c>
      <c r="R1245" s="4">
        <f t="shared" si="426"/>
        <v>23.537754053343953</v>
      </c>
      <c r="S1245" s="27">
        <f>-5.28+5.5*I1245</f>
        <v>12.278199999999998</v>
      </c>
      <c r="T1245" s="28">
        <f>E1245-E1125</f>
        <v>16</v>
      </c>
      <c r="U1245" s="29">
        <f>I1245-I1125</f>
        <v>6.390000000000029E-2</v>
      </c>
      <c r="V1245" s="29">
        <f>(U1245/I1125)*100</f>
        <v>2.0425123861275463</v>
      </c>
      <c r="W1245" s="29">
        <f>(U1245/T1245)/I1125*1000</f>
        <v>1.2765702413297164</v>
      </c>
      <c r="X1245" s="30">
        <f>P1245-P1125</f>
        <v>0.13261885420341102</v>
      </c>
      <c r="Y1245" s="30">
        <f>(X1245/P1125)*100</f>
        <v>1.8808243549870356</v>
      </c>
      <c r="Z1245" s="30">
        <f>1000*(X1245/T1245)/P1125</f>
        <v>1.1755152218668972</v>
      </c>
      <c r="AA1245" s="31">
        <f>1000*(X1245/T1245)/S1125</f>
        <v>0.69496538350457504</v>
      </c>
      <c r="AB1245" s="32">
        <f>Z1245-W1245</f>
        <v>-0.10105501946281925</v>
      </c>
    </row>
    <row r="1246" spans="1:28" s="15" customFormat="1" x14ac:dyDescent="0.2">
      <c r="A1246" s="21">
        <v>276</v>
      </c>
      <c r="B1246" s="22" t="s">
        <v>26</v>
      </c>
      <c r="C1246" s="22" t="s">
        <v>36</v>
      </c>
      <c r="D1246" s="22" t="s">
        <v>28</v>
      </c>
      <c r="E1246" s="23">
        <v>43145</v>
      </c>
      <c r="F1246" s="22">
        <v>28.1</v>
      </c>
      <c r="G1246" s="22">
        <v>34.9</v>
      </c>
      <c r="H1246" s="22">
        <v>17.521999999999998</v>
      </c>
      <c r="I1246" s="24">
        <v>5.1273999999999997</v>
      </c>
      <c r="J1246" s="22"/>
      <c r="K1246" s="25">
        <f>1000*(1-(F1246+288.9414)/(508929.2*(F1246+68.12963))*(F1246-3.9863)^2)</f>
        <v>996.23575832309621</v>
      </c>
      <c r="L1246" s="25">
        <f>0.824493 - 0.0040899*F1246 + 0.000076438*F1246^2 -0.00000082467*F1246^3 + 0.0000000053675*F1246^4</f>
        <v>0.75497175752142665</v>
      </c>
      <c r="M1246" s="25">
        <f>-0.005724 + 0.00010227*F1246 - 0.0000016546*F1246^2</f>
        <v>-4.1567017060000003E-3</v>
      </c>
      <c r="N1246" s="25">
        <f>K1246 + (L1246*G1246) + M1246*G1246^(3/2) + 0.00048314*G1246^2</f>
        <v>1022.315729820333</v>
      </c>
      <c r="O1246" s="121">
        <f t="shared" si="427"/>
        <v>1.0222889380741775</v>
      </c>
      <c r="P1246" s="26">
        <f>I1246*(1/     (1-   (0.001*N1246/1.84)))</f>
        <v>11.537969292141337</v>
      </c>
      <c r="Q1246" s="120">
        <f t="shared" si="428"/>
        <v>11.537591258433812</v>
      </c>
      <c r="R1246" s="4">
        <f t="shared" si="426"/>
        <v>23.537754053343953</v>
      </c>
      <c r="S1246" s="27">
        <f>-5.28+5.5*I1246</f>
        <v>22.920699999999997</v>
      </c>
      <c r="T1246" s="28">
        <f>E1246-E1126</f>
        <v>16</v>
      </c>
      <c r="U1246" s="29">
        <f>I1246-I1126</f>
        <v>0.13319999999999954</v>
      </c>
      <c r="V1246" s="29">
        <f>(U1246/I1126)*100</f>
        <v>2.667093828841447</v>
      </c>
      <c r="W1246" s="29">
        <f>(U1246/T1246)/I1126*1000</f>
        <v>1.6669336430259043</v>
      </c>
      <c r="X1246" s="30">
        <f>P1246-P1126</f>
        <v>0.28189884480810434</v>
      </c>
      <c r="Y1246" s="30">
        <f>(X1246/P1126)*100</f>
        <v>2.5044161381816092</v>
      </c>
      <c r="Z1246" s="30">
        <f>1000*(X1246/T1246)/P1126</f>
        <v>1.5652600863635058</v>
      </c>
      <c r="AA1246" s="31">
        <f>1000*(X1246/T1246)/S1126</f>
        <v>0.794059779814699</v>
      </c>
      <c r="AB1246" s="32">
        <f>Z1246-W1246</f>
        <v>-0.10167355666239852</v>
      </c>
    </row>
    <row r="1247" spans="1:28" s="15" customFormat="1" x14ac:dyDescent="0.2">
      <c r="A1247" s="21">
        <v>283</v>
      </c>
      <c r="B1247" s="22" t="s">
        <v>26</v>
      </c>
      <c r="C1247" s="22" t="s">
        <v>36</v>
      </c>
      <c r="D1247" s="22" t="s">
        <v>28</v>
      </c>
      <c r="E1247" s="22" t="s">
        <v>52</v>
      </c>
      <c r="F1247" s="22" t="s">
        <v>38</v>
      </c>
      <c r="G1247" s="22" t="s">
        <v>38</v>
      </c>
      <c r="H1247" s="22" t="s">
        <v>38</v>
      </c>
      <c r="I1247" s="24" t="s">
        <v>38</v>
      </c>
      <c r="J1247" s="22" t="s">
        <v>38</v>
      </c>
      <c r="K1247" s="81" t="s">
        <v>38</v>
      </c>
      <c r="L1247" s="81" t="s">
        <v>38</v>
      </c>
      <c r="M1247" s="81" t="s">
        <v>38</v>
      </c>
      <c r="N1247" s="81" t="s">
        <v>38</v>
      </c>
      <c r="O1247" s="121" t="e">
        <f t="shared" si="427"/>
        <v>#VALUE!</v>
      </c>
      <c r="P1247" s="30" t="s">
        <v>38</v>
      </c>
      <c r="Q1247" s="120" t="e">
        <f t="shared" si="428"/>
        <v>#VALUE!</v>
      </c>
      <c r="R1247" s="4" t="e">
        <f t="shared" si="426"/>
        <v>#VALUE!</v>
      </c>
      <c r="S1247" s="27" t="s">
        <v>38</v>
      </c>
      <c r="T1247" s="82" t="s">
        <v>38</v>
      </c>
      <c r="U1247" s="83" t="s">
        <v>38</v>
      </c>
      <c r="V1247" s="83" t="s">
        <v>38</v>
      </c>
      <c r="W1247" s="83" t="s">
        <v>38</v>
      </c>
      <c r="X1247" s="27" t="s">
        <v>38</v>
      </c>
      <c r="Y1247" s="27" t="s">
        <v>38</v>
      </c>
      <c r="Z1247" s="27" t="s">
        <v>38</v>
      </c>
      <c r="AA1247" s="27" t="s">
        <v>38</v>
      </c>
      <c r="AB1247" s="84" t="s">
        <v>38</v>
      </c>
    </row>
    <row r="1248" spans="1:28" s="15" customFormat="1" x14ac:dyDescent="0.2">
      <c r="A1248" s="21">
        <v>289</v>
      </c>
      <c r="B1248" s="22" t="s">
        <v>26</v>
      </c>
      <c r="C1248" s="22" t="s">
        <v>36</v>
      </c>
      <c r="D1248" s="22" t="s">
        <v>28</v>
      </c>
      <c r="E1248" s="23">
        <v>43145</v>
      </c>
      <c r="F1248" s="22">
        <v>28.1</v>
      </c>
      <c r="G1248" s="22">
        <v>34.9</v>
      </c>
      <c r="H1248" s="22">
        <v>17.521999999999998</v>
      </c>
      <c r="I1248" s="24">
        <v>5.5805999999999996</v>
      </c>
      <c r="J1248" s="22"/>
      <c r="K1248" s="25">
        <f>1000*(1-(F1248+288.9414)/(508929.2*(F1248+68.12963))*(F1248-3.9863)^2)</f>
        <v>996.23575832309621</v>
      </c>
      <c r="L1248" s="25">
        <f>0.824493 - 0.0040899*F1248 + 0.000076438*F1248^2 -0.00000082467*F1248^3 + 0.0000000053675*F1248^4</f>
        <v>0.75497175752142665</v>
      </c>
      <c r="M1248" s="25">
        <f>-0.005724 + 0.00010227*F1248 - 0.0000016546*F1248^2</f>
        <v>-4.1567017060000003E-3</v>
      </c>
      <c r="N1248" s="25">
        <f>K1248 + (L1248*G1248) + M1248*G1248^(3/2) + 0.00048314*G1248^2</f>
        <v>1022.315729820333</v>
      </c>
      <c r="O1248" s="121">
        <f t="shared" si="427"/>
        <v>1.0222889380741775</v>
      </c>
      <c r="P1248" s="26">
        <f>I1248*(1/     (1-   (0.001*N1248/1.84)))</f>
        <v>12.557785901572716</v>
      </c>
      <c r="Q1248" s="120">
        <f t="shared" si="428"/>
        <v>12.557374454268388</v>
      </c>
      <c r="R1248" s="4">
        <f t="shared" si="426"/>
        <v>23.537754053343953</v>
      </c>
      <c r="S1248" s="27">
        <f>-5.28+5.5*I1248</f>
        <v>25.413299999999996</v>
      </c>
      <c r="T1248" s="28">
        <f>E1248-E1128</f>
        <v>16</v>
      </c>
      <c r="U1248" s="29">
        <f>I1248-I1128</f>
        <v>0.13259999999999916</v>
      </c>
      <c r="V1248" s="29">
        <f>(U1248/I1128)*100</f>
        <v>2.4339207048457991</v>
      </c>
      <c r="W1248" s="29">
        <f>(U1248/T1248)/I1128*1000</f>
        <v>1.5212004405286246</v>
      </c>
      <c r="X1248" s="30">
        <f>P1248-P1128</f>
        <v>0.2789280670704013</v>
      </c>
      <c r="Y1248" s="30">
        <f>(X1248/P1128)*100</f>
        <v>2.2716124808175762</v>
      </c>
      <c r="Z1248" s="30">
        <f>1000*(X1248/T1248)/P1128</f>
        <v>1.419757800510985</v>
      </c>
      <c r="AA1248" s="31">
        <f>1000*(X1248/T1248)/S1128</f>
        <v>0.70624713141711559</v>
      </c>
      <c r="AB1248" s="32">
        <f>Z1248-W1248</f>
        <v>-0.10144264001763958</v>
      </c>
    </row>
    <row r="1249" spans="1:28" s="15" customFormat="1" x14ac:dyDescent="0.2">
      <c r="A1249" s="21">
        <v>118</v>
      </c>
      <c r="B1249" s="22" t="s">
        <v>29</v>
      </c>
      <c r="C1249" s="22" t="s">
        <v>36</v>
      </c>
      <c r="D1249" s="22" t="s">
        <v>28</v>
      </c>
      <c r="E1249" s="23">
        <v>43145</v>
      </c>
      <c r="F1249" s="22">
        <v>28.1</v>
      </c>
      <c r="G1249" s="22">
        <v>34.9</v>
      </c>
      <c r="H1249" s="22">
        <v>17.521999999999998</v>
      </c>
      <c r="I1249" s="24">
        <v>5.8985000000000003</v>
      </c>
      <c r="J1249" s="22"/>
      <c r="K1249" s="25">
        <f>1000*(1-(F1249+288.9414)/(508929.2*(F1249+68.12963))*(F1249-3.9863)^2)</f>
        <v>996.23575832309621</v>
      </c>
      <c r="L1249" s="25">
        <f>0.824493 - 0.0040899*F1249 + 0.000076438*F1249^2 -0.00000082467*F1249^3 + 0.0000000053675*F1249^4</f>
        <v>0.75497175752142665</v>
      </c>
      <c r="M1249" s="25">
        <f>-0.005724 + 0.00010227*F1249 - 0.0000016546*F1249^2</f>
        <v>-4.1567017060000003E-3</v>
      </c>
      <c r="N1249" s="25">
        <f>K1249 + (L1249*G1249) + M1249*G1249^(3/2) + 0.00048314*G1249^2</f>
        <v>1022.315729820333</v>
      </c>
      <c r="O1249" s="121">
        <f t="shared" si="427"/>
        <v>1.0222889380741775</v>
      </c>
      <c r="P1249" s="26">
        <f>I1249*(1/     (1-   (0.001*N1249/1.84)))</f>
        <v>13.273142697994244</v>
      </c>
      <c r="Q1249" s="120">
        <f t="shared" si="428"/>
        <v>13.272707812511575</v>
      </c>
      <c r="R1249" s="4">
        <f t="shared" si="426"/>
        <v>23.537754053343953</v>
      </c>
      <c r="S1249" s="27">
        <f>-5.28+5.5*I1249</f>
        <v>27.161749999999998</v>
      </c>
      <c r="T1249" s="28">
        <f>E1249-E1129</f>
        <v>16</v>
      </c>
      <c r="U1249" s="29">
        <f>I1249-I1129</f>
        <v>0.15739999999999998</v>
      </c>
      <c r="V1249" s="29">
        <f>(U1249/I1129)*100</f>
        <v>2.7416348783334201</v>
      </c>
      <c r="W1249" s="29">
        <f>(U1249/T1249)/I1129*1000</f>
        <v>1.7135217989583875</v>
      </c>
      <c r="X1249" s="30">
        <f>P1249-P1129</f>
        <v>0.33368772118417844</v>
      </c>
      <c r="Y1249" s="30">
        <f>(X1249/P1129)*100</f>
        <v>2.5788390761605458</v>
      </c>
      <c r="Z1249" s="30">
        <f>1000*(X1249/T1249)/P1129</f>
        <v>1.611774422600341</v>
      </c>
      <c r="AA1249" s="31">
        <f>1000*(X1249/T1249)/S1129</f>
        <v>0.79310324455616532</v>
      </c>
      <c r="AB1249" s="32">
        <f>Z1249-W1249</f>
        <v>-0.10174737635804654</v>
      </c>
    </row>
    <row r="1250" spans="1:28" s="15" customFormat="1" x14ac:dyDescent="0.2">
      <c r="A1250" s="21">
        <v>124</v>
      </c>
      <c r="B1250" s="22" t="s">
        <v>29</v>
      </c>
      <c r="C1250" s="22" t="s">
        <v>36</v>
      </c>
      <c r="D1250" s="22" t="s">
        <v>28</v>
      </c>
      <c r="E1250" s="23">
        <v>43145</v>
      </c>
      <c r="F1250" s="22">
        <v>28.1</v>
      </c>
      <c r="G1250" s="22">
        <v>34.9</v>
      </c>
      <c r="H1250" s="22">
        <v>17.521999999999998</v>
      </c>
      <c r="I1250" s="24">
        <v>4.5644</v>
      </c>
      <c r="J1250" s="22"/>
      <c r="K1250" s="25">
        <f>1000*(1-(F1250+288.9414)/(508929.2*(F1250+68.12963))*(F1250-3.9863)^2)</f>
        <v>996.23575832309621</v>
      </c>
      <c r="L1250" s="25">
        <f>0.824493 - 0.0040899*F1250 + 0.000076438*F1250^2 -0.00000082467*F1250^3 + 0.0000000053675*F1250^4</f>
        <v>0.75497175752142665</v>
      </c>
      <c r="M1250" s="25">
        <f>-0.005724 + 0.00010227*F1250 - 0.0000016546*F1250^2</f>
        <v>-4.1567017060000003E-3</v>
      </c>
      <c r="N1250" s="25">
        <f>K1250 + (L1250*G1250) + M1250*G1250^(3/2) + 0.00048314*G1250^2</f>
        <v>1022.315729820333</v>
      </c>
      <c r="O1250" s="121">
        <f t="shared" si="427"/>
        <v>1.0222889380741775</v>
      </c>
      <c r="P1250" s="26">
        <f>I1250*(1/     (1-   (0.001*N1250/1.84)))</f>
        <v>10.271074430910387</v>
      </c>
      <c r="Q1250" s="120">
        <f t="shared" si="428"/>
        <v>10.270737906150348</v>
      </c>
      <c r="R1250" s="4">
        <f t="shared" si="426"/>
        <v>23.537754053343953</v>
      </c>
      <c r="S1250" s="27">
        <f>-5.28+5.5*I1250</f>
        <v>19.824199999999998</v>
      </c>
      <c r="T1250" s="28">
        <f>E1250-E1130</f>
        <v>16</v>
      </c>
      <c r="U1250" s="29">
        <f>I1250-I1130</f>
        <v>0.13429999999999964</v>
      </c>
      <c r="V1250" s="29">
        <f>(U1250/I1130)*100</f>
        <v>3.0315342768786175</v>
      </c>
      <c r="W1250" s="29">
        <f>(U1250/T1250)/I1130*1000</f>
        <v>1.8947089230491361</v>
      </c>
      <c r="X1250" s="30">
        <f>P1250-P1130</f>
        <v>0.2863886576672332</v>
      </c>
      <c r="Y1250" s="30">
        <f>(X1250/P1130)*100</f>
        <v>2.8682791243635752</v>
      </c>
      <c r="Z1250" s="30">
        <f>1000*(X1250/T1250)/P1130</f>
        <v>1.7926744527272345</v>
      </c>
      <c r="AA1250" s="31">
        <f>1000*(X1250/T1250)/S1130</f>
        <v>0.93784518152225493</v>
      </c>
      <c r="AB1250" s="32">
        <f>Z1250-W1250</f>
        <v>-0.1020344703219016</v>
      </c>
    </row>
    <row r="1251" spans="1:28" s="15" customFormat="1" x14ac:dyDescent="0.2">
      <c r="A1251" s="21">
        <v>216</v>
      </c>
      <c r="B1251" s="22" t="s">
        <v>29</v>
      </c>
      <c r="C1251" s="22" t="s">
        <v>36</v>
      </c>
      <c r="D1251" s="22" t="s">
        <v>28</v>
      </c>
      <c r="E1251" s="22" t="s">
        <v>52</v>
      </c>
      <c r="F1251" s="22" t="s">
        <v>38</v>
      </c>
      <c r="G1251" s="22" t="s">
        <v>38</v>
      </c>
      <c r="H1251" s="22" t="s">
        <v>38</v>
      </c>
      <c r="I1251" s="24" t="s">
        <v>38</v>
      </c>
      <c r="J1251" s="22" t="s">
        <v>38</v>
      </c>
      <c r="K1251" s="81" t="s">
        <v>38</v>
      </c>
      <c r="L1251" s="81" t="s">
        <v>38</v>
      </c>
      <c r="M1251" s="81" t="s">
        <v>38</v>
      </c>
      <c r="N1251" s="81" t="s">
        <v>38</v>
      </c>
      <c r="O1251" s="121" t="e">
        <f t="shared" si="427"/>
        <v>#VALUE!</v>
      </c>
      <c r="P1251" s="30" t="s">
        <v>38</v>
      </c>
      <c r="Q1251" s="120" t="e">
        <f t="shared" si="428"/>
        <v>#VALUE!</v>
      </c>
      <c r="R1251" s="4" t="e">
        <f t="shared" si="426"/>
        <v>#VALUE!</v>
      </c>
      <c r="S1251" s="27" t="s">
        <v>38</v>
      </c>
      <c r="T1251" s="82" t="s">
        <v>38</v>
      </c>
      <c r="U1251" s="83" t="s">
        <v>38</v>
      </c>
      <c r="V1251" s="83" t="s">
        <v>38</v>
      </c>
      <c r="W1251" s="83" t="s">
        <v>38</v>
      </c>
      <c r="X1251" s="27" t="s">
        <v>38</v>
      </c>
      <c r="Y1251" s="27" t="s">
        <v>38</v>
      </c>
      <c r="Z1251" s="27" t="s">
        <v>38</v>
      </c>
      <c r="AA1251" s="27" t="s">
        <v>38</v>
      </c>
      <c r="AB1251" s="84" t="s">
        <v>38</v>
      </c>
    </row>
    <row r="1252" spans="1:28" s="15" customFormat="1" x14ac:dyDescent="0.2">
      <c r="A1252" s="21">
        <v>222</v>
      </c>
      <c r="B1252" s="22" t="s">
        <v>29</v>
      </c>
      <c r="C1252" s="22" t="s">
        <v>36</v>
      </c>
      <c r="D1252" s="22" t="s">
        <v>28</v>
      </c>
      <c r="E1252" s="23">
        <v>43145</v>
      </c>
      <c r="F1252" s="22">
        <v>28.1</v>
      </c>
      <c r="G1252" s="22">
        <v>34.9</v>
      </c>
      <c r="H1252" s="22">
        <v>17.521999999999998</v>
      </c>
      <c r="I1252" s="24">
        <v>2.4333</v>
      </c>
      <c r="J1252" s="22"/>
      <c r="K1252" s="25">
        <f>1000*(1-(F1252+288.9414)/(508929.2*(F1252+68.12963))*(F1252-3.9863)^2)</f>
        <v>996.23575832309621</v>
      </c>
      <c r="L1252" s="25">
        <f>0.824493 - 0.0040899*F1252 + 0.000076438*F1252^2 -0.00000082467*F1252^3 + 0.0000000053675*F1252^4</f>
        <v>0.75497175752142665</v>
      </c>
      <c r="M1252" s="25">
        <f>-0.005724 + 0.00010227*F1252 - 0.0000016546*F1252^2</f>
        <v>-4.1567017060000003E-3</v>
      </c>
      <c r="N1252" s="25">
        <f>K1252 + (L1252*G1252) + M1252*G1252^(3/2) + 0.00048314*G1252^2</f>
        <v>1022.315729820333</v>
      </c>
      <c r="O1252" s="121">
        <f t="shared" si="427"/>
        <v>1.0222889380741775</v>
      </c>
      <c r="P1252" s="26">
        <f>I1252*(1/     (1-   (0.001*N1252/1.84)))</f>
        <v>5.475551093842399</v>
      </c>
      <c r="Q1252" s="120">
        <f t="shared" si="428"/>
        <v>5.4753716911391734</v>
      </c>
      <c r="R1252" s="4">
        <f t="shared" si="426"/>
        <v>23.537754053343953</v>
      </c>
      <c r="S1252" s="27">
        <f>-5.28+5.5*I1252</f>
        <v>8.1031499999999994</v>
      </c>
      <c r="T1252" s="28">
        <f>E1252-E1132</f>
        <v>16</v>
      </c>
      <c r="U1252" s="29">
        <f>I1252-I1132</f>
        <v>7.1699999999999875E-2</v>
      </c>
      <c r="V1252" s="29">
        <f>(U1252/I1132)*100</f>
        <v>3.036077235772352</v>
      </c>
      <c r="W1252" s="29">
        <f>(U1252/T1252)/I1132*1000</f>
        <v>1.8975482723577202</v>
      </c>
      <c r="X1252" s="30">
        <f>P1252-P1132</f>
        <v>0.15290963606694685</v>
      </c>
      <c r="Y1252" s="30">
        <f>(X1252/P1132)*100</f>
        <v>2.8728148848645914</v>
      </c>
      <c r="Z1252" s="30">
        <f>1000*(X1252/T1252)/P1132</f>
        <v>1.7955093030403695</v>
      </c>
      <c r="AA1252" s="31">
        <f>1000*(X1252/T1252)/S1132</f>
        <v>1.2397328059080761</v>
      </c>
      <c r="AB1252" s="32">
        <f>Z1252-W1252</f>
        <v>-0.10203896931735068</v>
      </c>
    </row>
    <row r="1253" spans="1:28" s="15" customFormat="1" x14ac:dyDescent="0.2">
      <c r="A1253" s="21">
        <v>228</v>
      </c>
      <c r="B1253" s="22" t="s">
        <v>29</v>
      </c>
      <c r="C1253" s="22" t="s">
        <v>36</v>
      </c>
      <c r="D1253" s="22" t="s">
        <v>28</v>
      </c>
      <c r="E1253" s="23">
        <v>43145</v>
      </c>
      <c r="F1253" s="22">
        <v>28.1</v>
      </c>
      <c r="G1253" s="22">
        <v>34.9</v>
      </c>
      <c r="H1253" s="22">
        <v>17.521999999999998</v>
      </c>
      <c r="I1253" s="24">
        <v>3.6099000000000001</v>
      </c>
      <c r="J1253" s="22"/>
      <c r="K1253" s="25">
        <f>1000*(1-(F1253+288.9414)/(508929.2*(F1253+68.12963))*(F1253-3.9863)^2)</f>
        <v>996.23575832309621</v>
      </c>
      <c r="L1253" s="25">
        <f>0.824493 - 0.0040899*F1253 + 0.000076438*F1253^2 -0.00000082467*F1253^3 + 0.0000000053675*F1253^4</f>
        <v>0.75497175752142665</v>
      </c>
      <c r="M1253" s="25">
        <f>-0.005724 + 0.00010227*F1253 - 0.0000016546*F1253^2</f>
        <v>-4.1567017060000003E-3</v>
      </c>
      <c r="N1253" s="25">
        <f>K1253 + (L1253*G1253) + M1253*G1253^(3/2) + 0.00048314*G1253^2</f>
        <v>1022.315729820333</v>
      </c>
      <c r="O1253" s="121">
        <f t="shared" si="427"/>
        <v>1.0222889380741775</v>
      </c>
      <c r="P1253" s="26">
        <f>I1253*(1/     (1-   (0.001*N1253/1.84)))</f>
        <v>8.1232038358039187</v>
      </c>
      <c r="Q1253" s="120">
        <f t="shared" si="428"/>
        <v>8.1229376845614194</v>
      </c>
      <c r="R1253" s="4">
        <f t="shared" si="426"/>
        <v>23.537754053343953</v>
      </c>
      <c r="S1253" s="27">
        <f>-5.28+5.5*I1253</f>
        <v>14.574449999999999</v>
      </c>
      <c r="T1253" s="28">
        <f>E1253-E1133</f>
        <v>16</v>
      </c>
      <c r="U1253" s="29">
        <f>I1253-I1133</f>
        <v>8.230000000000004E-2</v>
      </c>
      <c r="V1253" s="29">
        <f>(U1253/I1133)*100</f>
        <v>2.3330309558906919</v>
      </c>
      <c r="W1253" s="29">
        <f>(U1253/T1253)/I1133*1000</f>
        <v>1.4581443474316824</v>
      </c>
      <c r="X1253" s="30">
        <f>P1253-P1133</f>
        <v>0.17259831139305959</v>
      </c>
      <c r="Y1253" s="30">
        <f>(X1253/P1133)*100</f>
        <v>2.1708825933210809</v>
      </c>
      <c r="Z1253" s="30">
        <f>1000*(X1253/T1253)/P1133</f>
        <v>1.3568016208256757</v>
      </c>
      <c r="AA1253" s="31">
        <f>1000*(X1253/T1253)/S1133</f>
        <v>0.76388239899065447</v>
      </c>
      <c r="AB1253" s="32">
        <f>Z1253-W1253</f>
        <v>-0.10134272660600674</v>
      </c>
    </row>
    <row r="1254" spans="1:28" s="15" customFormat="1" x14ac:dyDescent="0.2">
      <c r="A1254" s="21">
        <v>151</v>
      </c>
      <c r="B1254" s="22" t="s">
        <v>30</v>
      </c>
      <c r="C1254" s="22" t="s">
        <v>36</v>
      </c>
      <c r="D1254" s="22" t="s">
        <v>28</v>
      </c>
      <c r="E1254" s="23">
        <v>43145</v>
      </c>
      <c r="F1254" s="22">
        <v>28.1</v>
      </c>
      <c r="G1254" s="22">
        <v>34.9</v>
      </c>
      <c r="H1254" s="22">
        <v>17.521999999999998</v>
      </c>
      <c r="I1254" s="24">
        <v>1.7901</v>
      </c>
      <c r="J1254" s="22" t="s">
        <v>53</v>
      </c>
      <c r="K1254" s="25">
        <f>1000*(1-(F1254+288.9414)/(508929.2*(F1254+68.12963))*(F1254-3.9863)^2)</f>
        <v>996.23575832309621</v>
      </c>
      <c r="L1254" s="25">
        <f>0.824493 - 0.0040899*F1254 + 0.000076438*F1254^2 -0.00000082467*F1254^3 + 0.0000000053675*F1254^4</f>
        <v>0.75497175752142665</v>
      </c>
      <c r="M1254" s="25">
        <f>-0.005724 + 0.00010227*F1254 - 0.0000016546*F1254^2</f>
        <v>-4.1567017060000003E-3</v>
      </c>
      <c r="N1254" s="25">
        <f>K1254 + (L1254*G1254) + M1254*G1254^(3/2) + 0.00048314*G1254^2</f>
        <v>1022.315729820333</v>
      </c>
      <c r="O1254" s="121">
        <f t="shared" si="427"/>
        <v>1.0222889380741775</v>
      </c>
      <c r="P1254" s="26">
        <f>I1254*(1/     (1-   (0.001*N1254/1.84)))</f>
        <v>4.0281855969618539</v>
      </c>
      <c r="Q1254" s="120">
        <f t="shared" si="428"/>
        <v>4.0280536162036062</v>
      </c>
      <c r="R1254" s="4">
        <f t="shared" si="426"/>
        <v>23.537754053343953</v>
      </c>
      <c r="S1254" s="27">
        <f>-5.28+5.5*I1254</f>
        <v>4.5655499999999991</v>
      </c>
      <c r="T1254" s="28">
        <f>E1254-E1134</f>
        <v>16</v>
      </c>
      <c r="U1254" s="29">
        <f>I1254-I1134</f>
        <v>1.7700000000000049E-2</v>
      </c>
      <c r="V1254" s="29">
        <f>(U1254/I1134)*100</f>
        <v>0.99864590385917684</v>
      </c>
      <c r="W1254" s="29">
        <f>(U1254/T1254)/I1134*1000</f>
        <v>0.6241536899119855</v>
      </c>
      <c r="X1254" s="30">
        <f>P1254-P1134</f>
        <v>3.3499909393590155E-2</v>
      </c>
      <c r="Y1254" s="30">
        <f>(X1254/P1134)*100</f>
        <v>0.83861189624615962</v>
      </c>
      <c r="Z1254" s="30">
        <f>1000*(X1254/T1254)/P1134</f>
        <v>0.52413243515384977</v>
      </c>
      <c r="AA1254" s="31">
        <f>1000*(X1254/T1254)/S1134</f>
        <v>0.46858787366263477</v>
      </c>
      <c r="AB1254" s="32">
        <f>Z1254-W1254</f>
        <v>-0.10002125475813572</v>
      </c>
    </row>
    <row r="1255" spans="1:28" s="15" customFormat="1" x14ac:dyDescent="0.2">
      <c r="A1255" s="21">
        <v>159</v>
      </c>
      <c r="B1255" s="22" t="s">
        <v>30</v>
      </c>
      <c r="C1255" s="22" t="s">
        <v>36</v>
      </c>
      <c r="D1255" s="22" t="s">
        <v>28</v>
      </c>
      <c r="E1255" s="22" t="s">
        <v>52</v>
      </c>
      <c r="F1255" s="22" t="s">
        <v>38</v>
      </c>
      <c r="G1255" s="22" t="s">
        <v>38</v>
      </c>
      <c r="H1255" s="22" t="s">
        <v>38</v>
      </c>
      <c r="I1255" s="24" t="s">
        <v>38</v>
      </c>
      <c r="J1255" s="22" t="s">
        <v>38</v>
      </c>
      <c r="K1255" s="81" t="s">
        <v>38</v>
      </c>
      <c r="L1255" s="81" t="s">
        <v>38</v>
      </c>
      <c r="M1255" s="81" t="s">
        <v>38</v>
      </c>
      <c r="N1255" s="81" t="s">
        <v>38</v>
      </c>
      <c r="O1255" s="121" t="e">
        <f t="shared" si="427"/>
        <v>#VALUE!</v>
      </c>
      <c r="P1255" s="30" t="s">
        <v>38</v>
      </c>
      <c r="Q1255" s="120" t="e">
        <f t="shared" si="428"/>
        <v>#VALUE!</v>
      </c>
      <c r="R1255" s="4" t="e">
        <f t="shared" si="426"/>
        <v>#VALUE!</v>
      </c>
      <c r="S1255" s="27" t="s">
        <v>38</v>
      </c>
      <c r="T1255" s="82" t="s">
        <v>38</v>
      </c>
      <c r="U1255" s="83" t="s">
        <v>38</v>
      </c>
      <c r="V1255" s="83" t="s">
        <v>38</v>
      </c>
      <c r="W1255" s="83" t="s">
        <v>38</v>
      </c>
      <c r="X1255" s="27" t="s">
        <v>38</v>
      </c>
      <c r="Y1255" s="27" t="s">
        <v>38</v>
      </c>
      <c r="Z1255" s="27" t="s">
        <v>38</v>
      </c>
      <c r="AA1255" s="27" t="s">
        <v>38</v>
      </c>
      <c r="AB1255" s="84" t="s">
        <v>38</v>
      </c>
    </row>
    <row r="1256" spans="1:28" s="15" customFormat="1" x14ac:dyDescent="0.2">
      <c r="A1256" s="21">
        <v>250</v>
      </c>
      <c r="B1256" s="22" t="s">
        <v>30</v>
      </c>
      <c r="C1256" s="22" t="s">
        <v>36</v>
      </c>
      <c r="D1256" s="22" t="s">
        <v>28</v>
      </c>
      <c r="E1256" s="23">
        <v>43145</v>
      </c>
      <c r="F1256" s="22">
        <v>28.1</v>
      </c>
      <c r="G1256" s="22">
        <v>34.9</v>
      </c>
      <c r="H1256" s="22">
        <v>17.521999999999998</v>
      </c>
      <c r="I1256" s="24">
        <v>5.0919999999999996</v>
      </c>
      <c r="J1256" s="22"/>
      <c r="K1256" s="25">
        <f>1000*(1-(F1256+288.9414)/(508929.2*(F1256+68.12963))*(F1256-3.9863)^2)</f>
        <v>996.23575832309621</v>
      </c>
      <c r="L1256" s="25">
        <f>0.824493 - 0.0040899*F1256 + 0.000076438*F1256^2 -0.00000082467*F1256^3 + 0.0000000053675*F1256^4</f>
        <v>0.75497175752142665</v>
      </c>
      <c r="M1256" s="25">
        <f>-0.005724 + 0.00010227*F1256 - 0.0000016546*F1256^2</f>
        <v>-4.1567017060000003E-3</v>
      </c>
      <c r="N1256" s="25">
        <f>K1256 + (L1256*G1256) + M1256*G1256^(3/2) + 0.00048314*G1256^2</f>
        <v>1022.315729820333</v>
      </c>
      <c r="O1256" s="121">
        <f t="shared" si="427"/>
        <v>1.0222889380741775</v>
      </c>
      <c r="P1256" s="26">
        <f>I1256*(1/     (1-   (0.001*N1256/1.84)))</f>
        <v>11.45831018363765</v>
      </c>
      <c r="Q1256" s="120">
        <f t="shared" si="428"/>
        <v>11.457934759906575</v>
      </c>
      <c r="R1256" s="4">
        <f t="shared" si="426"/>
        <v>23.537754053343953</v>
      </c>
      <c r="S1256" s="27">
        <f>-5.28+5.5*I1256</f>
        <v>22.725999999999996</v>
      </c>
      <c r="T1256" s="28">
        <f>E1256-E1136</f>
        <v>16</v>
      </c>
      <c r="U1256" s="29">
        <f>I1256-I1136</f>
        <v>0.1039999999999992</v>
      </c>
      <c r="V1256" s="29">
        <f>(U1256/I1136)*100</f>
        <v>2.0850040096230793</v>
      </c>
      <c r="W1256" s="29">
        <f>(U1256/T1256)/I1136*1000</f>
        <v>1.3031275060144247</v>
      </c>
      <c r="X1256" s="30">
        <f>P1256-P1136</f>
        <v>0.21621347319390161</v>
      </c>
      <c r="Y1256" s="30">
        <f>(X1256/P1136)*100</f>
        <v>1.9232486498096244</v>
      </c>
      <c r="Z1256" s="30">
        <f>1000*(X1256/T1256)/P1136</f>
        <v>1.2020304061310154</v>
      </c>
      <c r="AA1256" s="31">
        <f>1000*(X1256/T1256)/S1136</f>
        <v>0.60997301050008357</v>
      </c>
      <c r="AB1256" s="32">
        <f>Z1256-W1256</f>
        <v>-0.10109709988340931</v>
      </c>
    </row>
    <row r="1257" spans="1:28" s="15" customFormat="1" x14ac:dyDescent="0.2">
      <c r="A1257" s="21">
        <v>165</v>
      </c>
      <c r="B1257" s="22" t="s">
        <v>31</v>
      </c>
      <c r="C1257" s="22" t="s">
        <v>36</v>
      </c>
      <c r="D1257" s="22" t="s">
        <v>28</v>
      </c>
      <c r="E1257" s="23">
        <v>43145</v>
      </c>
      <c r="F1257" s="22">
        <v>28.1</v>
      </c>
      <c r="G1257" s="22">
        <v>34.9</v>
      </c>
      <c r="H1257" s="22">
        <v>17.521999999999998</v>
      </c>
      <c r="I1257" s="24">
        <v>6.7728999999999999</v>
      </c>
      <c r="J1257" s="22"/>
      <c r="K1257" s="25">
        <f>1000*(1-(F1257+288.9414)/(508929.2*(F1257+68.12963))*(F1257-3.9863)^2)</f>
        <v>996.23575832309621</v>
      </c>
      <c r="L1257" s="25">
        <f>0.824493 - 0.0040899*F1257 + 0.000076438*F1257^2 -0.00000082467*F1257^3 + 0.0000000053675*F1257^4</f>
        <v>0.75497175752142665</v>
      </c>
      <c r="M1257" s="25">
        <f>-0.005724 + 0.00010227*F1257 - 0.0000016546*F1257^2</f>
        <v>-4.1567017060000003E-3</v>
      </c>
      <c r="N1257" s="25">
        <f>K1257 + (L1257*G1257) + M1257*G1257^(3/2) + 0.00048314*G1257^2</f>
        <v>1022.315729820333</v>
      </c>
      <c r="O1257" s="121">
        <f t="shared" si="427"/>
        <v>1.0222889380741775</v>
      </c>
      <c r="P1257" s="26">
        <f>I1257*(1/     (1-   (0.001*N1257/1.84)))</f>
        <v>15.240767683181351</v>
      </c>
      <c r="Q1257" s="120">
        <f t="shared" si="428"/>
        <v>15.240268329805822</v>
      </c>
      <c r="R1257" s="4">
        <f t="shared" si="426"/>
        <v>23.537754053343953</v>
      </c>
      <c r="S1257" s="27">
        <f>-5.28+5.5*I1257</f>
        <v>31.970950000000002</v>
      </c>
      <c r="T1257" s="28">
        <f>E1257-E1137</f>
        <v>16</v>
      </c>
      <c r="U1257" s="29">
        <f>I1257-I1137</f>
        <v>0.11489999999999956</v>
      </c>
      <c r="V1257" s="29">
        <f>(U1257/I1137)*100</f>
        <v>1.7257434665064515</v>
      </c>
      <c r="W1257" s="29">
        <f>(U1257/T1257)/I1137*1000</f>
        <v>1.0785896665665322</v>
      </c>
      <c r="X1257" s="30">
        <f>P1257-P1137</f>
        <v>0.23477732669889839</v>
      </c>
      <c r="Y1257" s="30">
        <f>(X1257/P1137)*100</f>
        <v>1.564557360904052</v>
      </c>
      <c r="Z1257" s="30">
        <f>1000*(X1257/T1257)/P1137</f>
        <v>0.97784835056503239</v>
      </c>
      <c r="AA1257" s="31">
        <f>1000*(X1257/T1257)/S1137</f>
        <v>0.46822115953543986</v>
      </c>
      <c r="AB1257" s="32">
        <f>Z1257-W1257</f>
        <v>-0.10074131600149983</v>
      </c>
    </row>
    <row r="1258" spans="1:28" s="15" customFormat="1" x14ac:dyDescent="0.2">
      <c r="A1258" s="21">
        <v>171</v>
      </c>
      <c r="B1258" s="22" t="s">
        <v>31</v>
      </c>
      <c r="C1258" s="22" t="s">
        <v>36</v>
      </c>
      <c r="D1258" s="22" t="s">
        <v>28</v>
      </c>
      <c r="E1258" s="23">
        <v>43145</v>
      </c>
      <c r="F1258" s="22">
        <v>28.1</v>
      </c>
      <c r="G1258" s="22">
        <v>34.9</v>
      </c>
      <c r="H1258" s="22">
        <v>17.521999999999998</v>
      </c>
      <c r="I1258" s="24">
        <v>2.2404000000000002</v>
      </c>
      <c r="J1258" s="22"/>
      <c r="K1258" s="25">
        <f>1000*(1-(F1258+288.9414)/(508929.2*(F1258+68.12963))*(F1258-3.9863)^2)</f>
        <v>996.23575832309621</v>
      </c>
      <c r="L1258" s="25">
        <f>0.824493 - 0.0040899*F1258 + 0.000076438*F1258^2 -0.00000082467*F1258^3 + 0.0000000053675*F1258^4</f>
        <v>0.75497175752142665</v>
      </c>
      <c r="M1258" s="25">
        <f>-0.005724 + 0.00010227*F1258 - 0.0000016546*F1258^2</f>
        <v>-4.1567017060000003E-3</v>
      </c>
      <c r="N1258" s="25">
        <f>K1258 + (L1258*G1258) + M1258*G1258^(3/2) + 0.00048314*G1258^2</f>
        <v>1022.315729820333</v>
      </c>
      <c r="O1258" s="121">
        <f t="shared" si="427"/>
        <v>1.0222889380741775</v>
      </c>
      <c r="P1258" s="26">
        <f>I1258*(1/     (1-   (0.001*N1258/1.84)))</f>
        <v>5.0414764602163773</v>
      </c>
      <c r="Q1258" s="120">
        <f t="shared" si="428"/>
        <v>5.0413112796729562</v>
      </c>
      <c r="R1258" s="4">
        <f t="shared" si="426"/>
        <v>23.537754053343953</v>
      </c>
      <c r="S1258" s="27">
        <f>-5.28+5.5*I1258</f>
        <v>7.0422000000000002</v>
      </c>
      <c r="T1258" s="28">
        <f>E1258-E1138</f>
        <v>16</v>
      </c>
      <c r="U1258" s="29">
        <f>I1258-I1138</f>
        <v>3.3400000000000318E-2</v>
      </c>
      <c r="V1258" s="29">
        <f>(U1258/I1138)*100</f>
        <v>1.5133665609424702</v>
      </c>
      <c r="W1258" s="29">
        <f>(U1258/T1258)/I1138*1000</f>
        <v>0.94585410058904396</v>
      </c>
      <c r="X1258" s="30">
        <f>P1258-P1138</f>
        <v>6.727689326582631E-2</v>
      </c>
      <c r="Y1258" s="30">
        <f>(X1258/P1138)*100</f>
        <v>1.3525169700231916</v>
      </c>
      <c r="Z1258" s="30">
        <f>1000*(X1258/T1258)/P1138</f>
        <v>0.84532310626449481</v>
      </c>
      <c r="AA1258" s="31">
        <f>1000*(X1258/T1258)/S1138</f>
        <v>0.61307951142584327</v>
      </c>
      <c r="AB1258" s="32">
        <f>Z1258-W1258</f>
        <v>-0.10053099432454915</v>
      </c>
    </row>
    <row r="1259" spans="1:28" s="15" customFormat="1" x14ac:dyDescent="0.2">
      <c r="A1259" s="21">
        <v>263</v>
      </c>
      <c r="B1259" s="22" t="s">
        <v>31</v>
      </c>
      <c r="C1259" s="22" t="s">
        <v>36</v>
      </c>
      <c r="D1259" s="22" t="s">
        <v>28</v>
      </c>
      <c r="E1259" s="23">
        <v>43145</v>
      </c>
      <c r="F1259" s="22">
        <v>28.1</v>
      </c>
      <c r="G1259" s="22">
        <v>34.9</v>
      </c>
      <c r="H1259" s="22">
        <v>17.521999999999998</v>
      </c>
      <c r="I1259" s="24">
        <v>1.4296</v>
      </c>
      <c r="J1259" s="22" t="s">
        <v>53</v>
      </c>
      <c r="K1259" s="25">
        <f>1000*(1-(F1259+288.9414)/(508929.2*(F1259+68.12963))*(F1259-3.9863)^2)</f>
        <v>996.23575832309621</v>
      </c>
      <c r="L1259" s="25">
        <f>0.824493 - 0.0040899*F1259 + 0.000076438*F1259^2 -0.00000082467*F1259^3 + 0.0000000053675*F1259^4</f>
        <v>0.75497175752142665</v>
      </c>
      <c r="M1259" s="25">
        <f>-0.005724 + 0.00010227*F1259 - 0.0000016546*F1259^2</f>
        <v>-4.1567017060000003E-3</v>
      </c>
      <c r="N1259" s="25">
        <f>K1259 + (L1259*G1259) + M1259*G1259^(3/2) + 0.00048314*G1259^2</f>
        <v>1022.315729820333</v>
      </c>
      <c r="O1259" s="121">
        <f t="shared" si="427"/>
        <v>1.0222889380741775</v>
      </c>
      <c r="P1259" s="26">
        <f>I1259*(1/     (1-   (0.001*N1259/1.84)))</f>
        <v>3.2169678394596199</v>
      </c>
      <c r="Q1259" s="120">
        <f t="shared" si="428"/>
        <v>3.2168624376988295</v>
      </c>
      <c r="R1259" s="4">
        <f t="shared" si="426"/>
        <v>23.537754053343953</v>
      </c>
      <c r="S1259" s="27">
        <f>-5.28+5.5*I1259</f>
        <v>2.5827999999999998</v>
      </c>
      <c r="T1259" s="28">
        <f>E1259-E1139</f>
        <v>16</v>
      </c>
      <c r="U1259" s="29">
        <f>I1259-I1139</f>
        <v>2.200000000000002E-2</v>
      </c>
      <c r="V1259" s="29">
        <f>(U1259/I1139)*100</f>
        <v>1.5629440181869865</v>
      </c>
      <c r="W1259" s="29">
        <f>(U1259/T1259)/I1139*1000</f>
        <v>0.97684001136686649</v>
      </c>
      <c r="X1259" s="30">
        <f>P1259-P1139</f>
        <v>4.4478799840410144E-2</v>
      </c>
      <c r="Y1259" s="30">
        <f>(X1259/P1139)*100</f>
        <v>1.4020158709752037</v>
      </c>
      <c r="Z1259" s="30">
        <f>1000*(X1259/T1259)/P1139</f>
        <v>0.87625991935950243</v>
      </c>
      <c r="AA1259" s="31">
        <f>1000*(X1259/T1259)/S1139</f>
        <v>1.1292245470897859</v>
      </c>
      <c r="AB1259" s="32">
        <f>Z1259-W1259</f>
        <v>-0.10058009200736406</v>
      </c>
    </row>
    <row r="1260" spans="1:28" s="15" customFormat="1" x14ac:dyDescent="0.2">
      <c r="A1260" s="21">
        <v>269</v>
      </c>
      <c r="B1260" s="22" t="s">
        <v>31</v>
      </c>
      <c r="C1260" s="22" t="s">
        <v>36</v>
      </c>
      <c r="D1260" s="22" t="s">
        <v>28</v>
      </c>
      <c r="E1260" s="22" t="s">
        <v>52</v>
      </c>
      <c r="F1260" s="22" t="s">
        <v>38</v>
      </c>
      <c r="G1260" s="22" t="s">
        <v>38</v>
      </c>
      <c r="H1260" s="22" t="s">
        <v>38</v>
      </c>
      <c r="I1260" s="24" t="s">
        <v>38</v>
      </c>
      <c r="J1260" s="22" t="s">
        <v>38</v>
      </c>
      <c r="K1260" s="81" t="s">
        <v>38</v>
      </c>
      <c r="L1260" s="81" t="s">
        <v>38</v>
      </c>
      <c r="M1260" s="81" t="s">
        <v>38</v>
      </c>
      <c r="N1260" s="81" t="s">
        <v>38</v>
      </c>
      <c r="O1260" s="121" t="e">
        <f t="shared" si="427"/>
        <v>#VALUE!</v>
      </c>
      <c r="P1260" s="30" t="s">
        <v>38</v>
      </c>
      <c r="Q1260" s="120" t="e">
        <f t="shared" si="428"/>
        <v>#VALUE!</v>
      </c>
      <c r="R1260" s="4" t="e">
        <f t="shared" si="426"/>
        <v>#VALUE!</v>
      </c>
      <c r="S1260" s="27" t="s">
        <v>38</v>
      </c>
      <c r="T1260" s="82" t="s">
        <v>38</v>
      </c>
      <c r="U1260" s="83" t="s">
        <v>38</v>
      </c>
      <c r="V1260" s="83" t="s">
        <v>38</v>
      </c>
      <c r="W1260" s="83" t="s">
        <v>38</v>
      </c>
      <c r="X1260" s="27" t="s">
        <v>38</v>
      </c>
      <c r="Y1260" s="27" t="s">
        <v>38</v>
      </c>
      <c r="Z1260" s="27" t="s">
        <v>38</v>
      </c>
      <c r="AA1260" s="27" t="s">
        <v>38</v>
      </c>
      <c r="AB1260" s="84" t="s">
        <v>38</v>
      </c>
    </row>
    <row r="1261" spans="1:28" s="15" customFormat="1" x14ac:dyDescent="0.2">
      <c r="A1261" s="21">
        <v>101</v>
      </c>
      <c r="B1261" s="22" t="s">
        <v>32</v>
      </c>
      <c r="C1261" s="22" t="s">
        <v>36</v>
      </c>
      <c r="D1261" s="22" t="s">
        <v>28</v>
      </c>
      <c r="E1261" s="23">
        <v>43145</v>
      </c>
      <c r="F1261" s="22">
        <v>28.1</v>
      </c>
      <c r="G1261" s="22">
        <v>34.9</v>
      </c>
      <c r="H1261" s="22">
        <v>17.521999999999998</v>
      </c>
      <c r="I1261" s="24">
        <v>4.0732999999999997</v>
      </c>
      <c r="J1261" s="22" t="s">
        <v>53</v>
      </c>
      <c r="K1261" s="25">
        <f>1000*(1-(F1261+288.9414)/(508929.2*(F1261+68.12963))*(F1261-3.9863)^2)</f>
        <v>996.23575832309621</v>
      </c>
      <c r="L1261" s="25">
        <f>0.824493 - 0.0040899*F1261 + 0.000076438*F1261^2 -0.00000082467*F1261^3 + 0.0000000053675*F1261^4</f>
        <v>0.75497175752142665</v>
      </c>
      <c r="M1261" s="25">
        <f>-0.005724 + 0.00010227*F1261 - 0.0000016546*F1261^2</f>
        <v>-4.1567017060000003E-3</v>
      </c>
      <c r="N1261" s="25">
        <f>K1261 + (L1261*G1261) + M1261*G1261^(3/2) + 0.00048314*G1261^2</f>
        <v>1022.315729820333</v>
      </c>
      <c r="O1261" s="121">
        <f t="shared" si="427"/>
        <v>1.0222889380741775</v>
      </c>
      <c r="P1261" s="26">
        <f>I1261*(1/     (1-   (0.001*N1261/1.84)))</f>
        <v>9.1659730697194099</v>
      </c>
      <c r="Q1261" s="120">
        <f t="shared" si="428"/>
        <v>9.1656727528529949</v>
      </c>
      <c r="R1261" s="4">
        <f t="shared" si="426"/>
        <v>23.537754053343953</v>
      </c>
      <c r="S1261" s="27">
        <f>-5.28+5.5*I1261</f>
        <v>17.123149999999995</v>
      </c>
      <c r="T1261" s="28">
        <f>E1261-E1141</f>
        <v>16</v>
      </c>
      <c r="U1261" s="29">
        <f>I1261-I1141</f>
        <v>7.6000000000000512E-3</v>
      </c>
      <c r="V1261" s="29">
        <f>(U1261/I1141)*100</f>
        <v>0.18692968000590432</v>
      </c>
      <c r="W1261" s="29">
        <f>(U1261/T1261)/I1141*1000</f>
        <v>0.11683105000369021</v>
      </c>
      <c r="X1261" s="30">
        <f>P1261-P1141</f>
        <v>2.5824130130871481E-3</v>
      </c>
      <c r="Y1261" s="30">
        <f>(X1261/P1141)*100</f>
        <v>2.8181850036014588E-2</v>
      </c>
      <c r="Z1261" s="30">
        <f>1000*(X1261/T1261)/P1141</f>
        <v>1.7613656272509118E-2</v>
      </c>
      <c r="AA1261" s="31">
        <f>1000*(X1261/T1261)/S1141</f>
        <v>9.4489494868934126E-3</v>
      </c>
      <c r="AB1261" s="32">
        <f>Z1261-W1261</f>
        <v>-9.9217393731181089E-2</v>
      </c>
    </row>
    <row r="1262" spans="1:28" s="15" customFormat="1" x14ac:dyDescent="0.2">
      <c r="A1262" s="21">
        <v>107</v>
      </c>
      <c r="B1262" s="22" t="s">
        <v>32</v>
      </c>
      <c r="C1262" s="22" t="s">
        <v>36</v>
      </c>
      <c r="D1262" s="22" t="s">
        <v>28</v>
      </c>
      <c r="E1262" s="23">
        <v>43145</v>
      </c>
      <c r="F1262" s="22">
        <v>28.1</v>
      </c>
      <c r="G1262" s="22">
        <v>34.9</v>
      </c>
      <c r="H1262" s="22">
        <v>17.521999999999998</v>
      </c>
      <c r="I1262" s="24">
        <v>3.3515000000000001</v>
      </c>
      <c r="J1262" s="22" t="s">
        <v>53</v>
      </c>
      <c r="K1262" s="25">
        <f>1000*(1-(F1262+288.9414)/(508929.2*(F1262+68.12963))*(F1262-3.9863)^2)</f>
        <v>996.23575832309621</v>
      </c>
      <c r="L1262" s="25">
        <f>0.824493 - 0.0040899*F1262 + 0.000076438*F1262^2 -0.00000082467*F1262^3 + 0.0000000053675*F1262^4</f>
        <v>0.75497175752142665</v>
      </c>
      <c r="M1262" s="25">
        <f>-0.005724 + 0.00010227*F1262 - 0.0000016546*F1262^2</f>
        <v>-4.1567017060000003E-3</v>
      </c>
      <c r="N1262" s="25">
        <f>K1262 + (L1262*G1262) + M1262*G1262^(3/2) + 0.00048314*G1262^2</f>
        <v>1022.315729820333</v>
      </c>
      <c r="O1262" s="121">
        <f t="shared" si="427"/>
        <v>1.0222889380741775</v>
      </c>
      <c r="P1262" s="26">
        <f>I1262*(1/     (1-   (0.001*N1262/1.84)))</f>
        <v>7.5417373488730535</v>
      </c>
      <c r="Q1262" s="120">
        <f t="shared" si="428"/>
        <v>7.5414902489840712</v>
      </c>
      <c r="R1262" s="4">
        <f t="shared" si="426"/>
        <v>23.537754053343953</v>
      </c>
      <c r="S1262" s="27">
        <f>-5.28+5.5*I1262</f>
        <v>13.15325</v>
      </c>
      <c r="T1262" s="28">
        <f>E1262-E1142</f>
        <v>16</v>
      </c>
      <c r="U1262" s="29">
        <f>I1262-I1142</f>
        <v>6.6000000000001613E-3</v>
      </c>
      <c r="V1262" s="29">
        <f>(U1262/I1142)*100</f>
        <v>0.19731531585399148</v>
      </c>
      <c r="W1262" s="29">
        <f>(U1262/T1262)/I1142*1000</f>
        <v>0.12332207240874467</v>
      </c>
      <c r="X1262" s="30">
        <f>P1262-P1142</f>
        <v>-2.9279126046981574E-3</v>
      </c>
      <c r="Y1262" s="30">
        <f>(X1262/P1142)*100</f>
        <v>-3.8807720465051827E-2</v>
      </c>
      <c r="Z1262" s="30">
        <f>1000*(X1262/T1262)/P1142</f>
        <v>-2.4254825290657391E-2</v>
      </c>
      <c r="AA1262" s="31">
        <f>1000*(X1262/T1262)/S1142</f>
        <v>-1.3950997586606249E-2</v>
      </c>
      <c r="AB1262" s="32">
        <f>Z1262-W1262</f>
        <v>-0.14757689769940205</v>
      </c>
    </row>
    <row r="1263" spans="1:28" s="15" customFormat="1" x14ac:dyDescent="0.2">
      <c r="A1263" s="21">
        <v>300</v>
      </c>
      <c r="B1263" s="22" t="s">
        <v>32</v>
      </c>
      <c r="C1263" s="22" t="s">
        <v>36</v>
      </c>
      <c r="D1263" s="22" t="s">
        <v>28</v>
      </c>
      <c r="E1263" s="22" t="s">
        <v>38</v>
      </c>
      <c r="F1263" s="22" t="s">
        <v>38</v>
      </c>
      <c r="G1263" s="22" t="s">
        <v>38</v>
      </c>
      <c r="H1263" s="22" t="s">
        <v>38</v>
      </c>
      <c r="I1263" s="24" t="s">
        <v>38</v>
      </c>
      <c r="J1263" s="22" t="s">
        <v>41</v>
      </c>
      <c r="K1263" s="81" t="s">
        <v>38</v>
      </c>
      <c r="L1263" s="81" t="s">
        <v>38</v>
      </c>
      <c r="M1263" s="81" t="s">
        <v>38</v>
      </c>
      <c r="N1263" s="81" t="s">
        <v>38</v>
      </c>
      <c r="O1263" s="121" t="e">
        <f t="shared" si="427"/>
        <v>#VALUE!</v>
      </c>
      <c r="P1263" s="30" t="s">
        <v>38</v>
      </c>
      <c r="Q1263" s="120" t="e">
        <f t="shared" si="428"/>
        <v>#VALUE!</v>
      </c>
      <c r="R1263" s="4" t="e">
        <f t="shared" si="426"/>
        <v>#VALUE!</v>
      </c>
      <c r="S1263" s="27" t="s">
        <v>38</v>
      </c>
      <c r="T1263" s="82" t="s">
        <v>38</v>
      </c>
      <c r="U1263" s="83" t="s">
        <v>38</v>
      </c>
      <c r="V1263" s="83" t="s">
        <v>38</v>
      </c>
      <c r="W1263" s="83" t="s">
        <v>38</v>
      </c>
      <c r="X1263" s="27" t="s">
        <v>38</v>
      </c>
      <c r="Y1263" s="27" t="s">
        <v>38</v>
      </c>
      <c r="Z1263" s="27" t="s">
        <v>38</v>
      </c>
      <c r="AA1263" s="27" t="s">
        <v>38</v>
      </c>
      <c r="AB1263" s="84" t="s">
        <v>38</v>
      </c>
    </row>
    <row r="1264" spans="1:28" s="15" customFormat="1" x14ac:dyDescent="0.2">
      <c r="A1264" s="21">
        <v>145</v>
      </c>
      <c r="B1264" s="22" t="s">
        <v>33</v>
      </c>
      <c r="C1264" s="22" t="s">
        <v>36</v>
      </c>
      <c r="D1264" s="22" t="s">
        <v>28</v>
      </c>
      <c r="E1264" s="23">
        <v>43145</v>
      </c>
      <c r="F1264" s="22">
        <v>28.1</v>
      </c>
      <c r="G1264" s="22">
        <v>34.9</v>
      </c>
      <c r="H1264" s="22">
        <v>17.521999999999998</v>
      </c>
      <c r="I1264" s="24">
        <v>1.8419000000000001</v>
      </c>
      <c r="J1264" s="22" t="s">
        <v>53</v>
      </c>
      <c r="K1264" s="25">
        <f>1000*(1-(F1264+288.9414)/(508929.2*(F1264+68.12963))*(F1264-3.9863)^2)</f>
        <v>996.23575832309621</v>
      </c>
      <c r="L1264" s="25">
        <f>0.824493 - 0.0040899*F1264 + 0.000076438*F1264^2 -0.00000082467*F1264^3 + 0.0000000053675*F1264^4</f>
        <v>0.75497175752142665</v>
      </c>
      <c r="M1264" s="25">
        <f>-0.005724 + 0.00010227*F1264 - 0.0000016546*F1264^2</f>
        <v>-4.1567017060000003E-3</v>
      </c>
      <c r="N1264" s="25">
        <f>K1264 + (L1264*G1264) + M1264*G1264^(3/2) + 0.00048314*G1264^2</f>
        <v>1022.315729820333</v>
      </c>
      <c r="O1264" s="121">
        <f t="shared" si="427"/>
        <v>1.0222889380741775</v>
      </c>
      <c r="P1264" s="26">
        <f>I1264*(1/     (1-   (0.001*N1264/1.84)))</f>
        <v>4.1447489252243104</v>
      </c>
      <c r="Q1264" s="120">
        <f t="shared" si="428"/>
        <v>4.1446131253479814</v>
      </c>
      <c r="R1264" s="4">
        <f t="shared" si="426"/>
        <v>23.537754053343953</v>
      </c>
      <c r="S1264" s="27">
        <f>-5.28+5.5*I1264</f>
        <v>4.8504499999999995</v>
      </c>
      <c r="T1264" s="28">
        <f>E1264-E1144</f>
        <v>16</v>
      </c>
      <c r="U1264" s="29">
        <f>I1264-I1144</f>
        <v>7.4000000000000732E-3</v>
      </c>
      <c r="V1264" s="29">
        <f>(U1264/I1144)*100</f>
        <v>0.40337966748433213</v>
      </c>
      <c r="W1264" s="29">
        <f>(U1264/T1264)/I1144*1000</f>
        <v>0.25211229217770759</v>
      </c>
      <c r="X1264" s="30">
        <f>P1264-P1144</f>
        <v>6.9007318012079821E-3</v>
      </c>
      <c r="Y1264" s="30">
        <f>(X1264/P1144)*100</f>
        <v>0.16677102393887583</v>
      </c>
      <c r="Z1264" s="30">
        <f>1000*(X1264/T1264)/P1144</f>
        <v>0.10423188996179737</v>
      </c>
      <c r="AA1264" s="31">
        <f>1000*(X1264/T1264)/S1144</f>
        <v>8.9671134170278888E-2</v>
      </c>
      <c r="AB1264" s="32">
        <f>Z1264-W1264</f>
        <v>-0.1478804022159102</v>
      </c>
    </row>
    <row r="1265" spans="1:28" s="15" customFormat="1" x14ac:dyDescent="0.2">
      <c r="A1265" s="21">
        <v>179</v>
      </c>
      <c r="B1265" s="22" t="s">
        <v>26</v>
      </c>
      <c r="C1265" s="22" t="s">
        <v>27</v>
      </c>
      <c r="D1265" s="22" t="s">
        <v>37</v>
      </c>
      <c r="E1265" s="23">
        <v>43145</v>
      </c>
      <c r="F1265" s="22">
        <v>29.3</v>
      </c>
      <c r="G1265" s="22">
        <v>35</v>
      </c>
      <c r="H1265" s="22">
        <v>17.5137</v>
      </c>
      <c r="I1265" s="24">
        <v>6.3769</v>
      </c>
      <c r="J1265" s="22"/>
      <c r="K1265" s="25">
        <f>1000*(1-(F1265+288.9414)/(508929.2*(F1265+68.12963))*(F1265-3.9863)^2)</f>
        <v>995.8873712106838</v>
      </c>
      <c r="L1265" s="25">
        <f>0.824493 - 0.0040899*F1265 + 0.000076438*F1265^2 -0.00000082467*F1265^3 + 0.0000000053675*F1265^4</f>
        <v>0.75349251460224675</v>
      </c>
      <c r="M1265" s="25">
        <f>-0.005724 + 0.00010227*F1265 - 0.0000016546*F1265^2</f>
        <v>-4.147946554E-3</v>
      </c>
      <c r="N1265" s="25">
        <f>K1265 + (L1265*G1265) + M1265*G1265^(3/2) + 0.00048314*G1265^2</f>
        <v>1021.99257032553</v>
      </c>
      <c r="O1265" s="121">
        <f t="shared" si="427"/>
        <v>1.0219658392075344</v>
      </c>
      <c r="P1265" s="26">
        <f>I1265*(1/     (1-   (0.001*N1265/1.84)))</f>
        <v>14.343996856690408</v>
      </c>
      <c r="Q1265" s="120">
        <f t="shared" si="428"/>
        <v>14.343528134122476</v>
      </c>
      <c r="R1265" s="4">
        <f t="shared" si="426"/>
        <v>23.524051451966251</v>
      </c>
      <c r="S1265" s="27">
        <f>-5.28+5.5*I1265</f>
        <v>29.792949999999998</v>
      </c>
      <c r="T1265" s="28">
        <f>E1265-E1145</f>
        <v>16</v>
      </c>
      <c r="U1265" s="29">
        <f>I1265-I1145</f>
        <v>0.28800000000000026</v>
      </c>
      <c r="V1265" s="29">
        <f>(U1265/I1145)*100</f>
        <v>4.7299183760613621</v>
      </c>
      <c r="W1265" s="29">
        <f>(U1265/T1265)/I1145*1000</f>
        <v>2.9561989850383514</v>
      </c>
      <c r="X1265" s="30">
        <f>P1265-P1145</f>
        <v>0.61531191445703115</v>
      </c>
      <c r="Y1265" s="30">
        <f>(X1265/P1145)*100</f>
        <v>4.481943587795179</v>
      </c>
      <c r="Z1265" s="30">
        <f>1000*(X1265/T1265)/P1145</f>
        <v>2.8012147423719873</v>
      </c>
      <c r="AA1265" s="31">
        <f>1000*(X1265/T1265)/S1145</f>
        <v>1.3632905391219616</v>
      </c>
      <c r="AB1265" s="32">
        <f>Z1265-W1265</f>
        <v>-0.15498424266636412</v>
      </c>
    </row>
    <row r="1266" spans="1:28" s="15" customFormat="1" x14ac:dyDescent="0.2">
      <c r="A1266" s="21">
        <v>186</v>
      </c>
      <c r="B1266" s="22" t="s">
        <v>26</v>
      </c>
      <c r="C1266" s="22" t="s">
        <v>27</v>
      </c>
      <c r="D1266" s="22" t="s">
        <v>37</v>
      </c>
      <c r="E1266" s="23">
        <v>43145</v>
      </c>
      <c r="F1266" s="22">
        <v>29.3</v>
      </c>
      <c r="G1266" s="22">
        <v>35</v>
      </c>
      <c r="H1266" s="22">
        <v>17.5137</v>
      </c>
      <c r="I1266" s="24">
        <v>4.4755000000000003</v>
      </c>
      <c r="J1266" s="22"/>
      <c r="K1266" s="25">
        <f>1000*(1-(F1266+288.9414)/(508929.2*(F1266+68.12963))*(F1266-3.9863)^2)</f>
        <v>995.8873712106838</v>
      </c>
      <c r="L1266" s="25">
        <f>0.824493 - 0.0040899*F1266 + 0.000076438*F1266^2 -0.00000082467*F1266^3 + 0.0000000053675*F1266^4</f>
        <v>0.75349251460224675</v>
      </c>
      <c r="M1266" s="25">
        <f>-0.005724 + 0.00010227*F1266 - 0.0000016546*F1266^2</f>
        <v>-4.147946554E-3</v>
      </c>
      <c r="N1266" s="25">
        <f>K1266 + (L1266*G1266) + M1266*G1266^(3/2) + 0.00048314*G1266^2</f>
        <v>1021.99257032553</v>
      </c>
      <c r="O1266" s="121">
        <f t="shared" si="427"/>
        <v>1.0219658392075344</v>
      </c>
      <c r="P1266" s="26">
        <f>I1266*(1/     (1-   (0.001*N1266/1.84)))</f>
        <v>10.067047928008583</v>
      </c>
      <c r="Q1266" s="120">
        <f t="shared" si="428"/>
        <v>10.066718964428663</v>
      </c>
      <c r="R1266" s="4">
        <f t="shared" si="426"/>
        <v>23.524051451966251</v>
      </c>
      <c r="S1266" s="27">
        <f>-5.28+5.5*I1266</f>
        <v>19.335250000000002</v>
      </c>
      <c r="T1266" s="28">
        <f>E1266-E1146</f>
        <v>16</v>
      </c>
      <c r="U1266" s="29">
        <f>I1266-I1146</f>
        <v>0.2038000000000002</v>
      </c>
      <c r="V1266" s="29">
        <f>(U1266/I1146)*100</f>
        <v>4.7709342884565906</v>
      </c>
      <c r="W1266" s="29">
        <f>(U1266/T1266)/I1146*1000</f>
        <v>2.9818339302853691</v>
      </c>
      <c r="X1266" s="30">
        <f>P1266-P1146</f>
        <v>0.43561639394851959</v>
      </c>
      <c r="Y1266" s="30">
        <f>(X1266/P1146)*100</f>
        <v>4.5228623845586169</v>
      </c>
      <c r="Z1266" s="30">
        <f>1000*(X1266/T1266)/P1146</f>
        <v>2.8267889903491361</v>
      </c>
      <c r="AA1266" s="31">
        <f>1000*(X1266/T1266)/S1146</f>
        <v>1.4947568604854127</v>
      </c>
      <c r="AB1266" s="32">
        <f>Z1266-W1266</f>
        <v>-0.15504493993623303</v>
      </c>
    </row>
    <row r="1267" spans="1:28" s="15" customFormat="1" x14ac:dyDescent="0.2">
      <c r="A1267" s="21">
        <v>277</v>
      </c>
      <c r="B1267" s="22" t="s">
        <v>26</v>
      </c>
      <c r="C1267" s="22" t="s">
        <v>27</v>
      </c>
      <c r="D1267" s="22" t="s">
        <v>37</v>
      </c>
      <c r="E1267" s="23">
        <v>43145</v>
      </c>
      <c r="F1267" s="22">
        <v>29.3</v>
      </c>
      <c r="G1267" s="22">
        <v>35</v>
      </c>
      <c r="H1267" s="22">
        <v>17.5137</v>
      </c>
      <c r="I1267" s="24">
        <v>5.6146000000000003</v>
      </c>
      <c r="J1267" s="22"/>
      <c r="K1267" s="25">
        <f>1000*(1-(F1267+288.9414)/(508929.2*(F1267+68.12963))*(F1267-3.9863)^2)</f>
        <v>995.8873712106838</v>
      </c>
      <c r="L1267" s="25">
        <f>0.824493 - 0.0040899*F1267 + 0.000076438*F1267^2 -0.00000082467*F1267^3 + 0.0000000053675*F1267^4</f>
        <v>0.75349251460224675</v>
      </c>
      <c r="M1267" s="25">
        <f>-0.005724 + 0.00010227*F1267 - 0.0000016546*F1267^2</f>
        <v>-4.147946554E-3</v>
      </c>
      <c r="N1267" s="25">
        <f>K1267 + (L1267*G1267) + M1267*G1267^(3/2) + 0.00048314*G1267^2</f>
        <v>1021.99257032553</v>
      </c>
      <c r="O1267" s="121">
        <f t="shared" si="427"/>
        <v>1.0219658392075344</v>
      </c>
      <c r="P1267" s="26">
        <f>I1267*(1/     (1-   (0.001*N1267/1.84)))</f>
        <v>12.629303384336271</v>
      </c>
      <c r="Q1267" s="120">
        <f t="shared" si="428"/>
        <v>12.628890693259116</v>
      </c>
      <c r="R1267" s="4">
        <f t="shared" si="426"/>
        <v>23.524051451966251</v>
      </c>
      <c r="S1267" s="27">
        <f>-5.28+5.5*I1267</f>
        <v>25.600300000000001</v>
      </c>
      <c r="T1267" s="28">
        <f>E1267-E1147</f>
        <v>16</v>
      </c>
      <c r="U1267" s="29">
        <f>I1267-I1147</f>
        <v>0.25250000000000039</v>
      </c>
      <c r="V1267" s="29">
        <f>(U1267/I1147)*100</f>
        <v>4.7089759609108448</v>
      </c>
      <c r="W1267" s="29">
        <f>(U1267/T1267)/I1147*1000</f>
        <v>2.943109975569278</v>
      </c>
      <c r="X1267" s="30">
        <f>P1267-P1147</f>
        <v>0.53933942881892172</v>
      </c>
      <c r="Y1267" s="30">
        <f>(X1267/P1147)*100</f>
        <v>4.4610507591529247</v>
      </c>
      <c r="Z1267" s="30">
        <f>1000*(X1267/T1267)/P1147</f>
        <v>2.7881567244705785</v>
      </c>
      <c r="AA1267" s="31">
        <f>1000*(X1267/T1267)/S1147</f>
        <v>1.3922575919832729</v>
      </c>
      <c r="AB1267" s="32">
        <f>Z1267-W1267</f>
        <v>-0.15495325109869951</v>
      </c>
    </row>
    <row r="1268" spans="1:28" s="15" customFormat="1" x14ac:dyDescent="0.2">
      <c r="A1268" s="21">
        <v>284</v>
      </c>
      <c r="B1268" s="22" t="s">
        <v>26</v>
      </c>
      <c r="C1268" s="22" t="s">
        <v>27</v>
      </c>
      <c r="D1268" s="22" t="s">
        <v>37</v>
      </c>
      <c r="E1268" s="23">
        <v>43145</v>
      </c>
      <c r="F1268" s="22">
        <v>29.3</v>
      </c>
      <c r="G1268" s="22">
        <v>35</v>
      </c>
      <c r="H1268" s="22">
        <v>17.5137</v>
      </c>
      <c r="I1268" s="24">
        <v>5.9385000000000003</v>
      </c>
      <c r="J1268" s="22"/>
      <c r="K1268" s="25">
        <f>1000*(1-(F1268+288.9414)/(508929.2*(F1268+68.12963))*(F1268-3.9863)^2)</f>
        <v>995.8873712106838</v>
      </c>
      <c r="L1268" s="25">
        <f>0.824493 - 0.0040899*F1268 + 0.000076438*F1268^2 -0.00000082467*F1268^3 + 0.0000000053675*F1268^4</f>
        <v>0.75349251460224675</v>
      </c>
      <c r="M1268" s="25">
        <f>-0.005724 + 0.00010227*F1268 - 0.0000016546*F1268^2</f>
        <v>-4.147946554E-3</v>
      </c>
      <c r="N1268" s="25">
        <f>K1268 + (L1268*G1268) + M1268*G1268^(3/2) + 0.00048314*G1268^2</f>
        <v>1021.99257032553</v>
      </c>
      <c r="O1268" s="121">
        <f t="shared" si="427"/>
        <v>1.0219658392075344</v>
      </c>
      <c r="P1268" s="26">
        <f>I1268*(1/     (1-   (0.001*N1268/1.84)))</f>
        <v>13.357873784041775</v>
      </c>
      <c r="Q1268" s="120">
        <f t="shared" si="428"/>
        <v>13.357437285277536</v>
      </c>
      <c r="R1268" s="4">
        <f t="shared" si="426"/>
        <v>23.524051451966251</v>
      </c>
      <c r="S1268" s="27">
        <f>-5.28+5.5*I1268</f>
        <v>27.381750000000004</v>
      </c>
      <c r="T1268" s="28">
        <f>E1268-E1148</f>
        <v>16</v>
      </c>
      <c r="U1268" s="29">
        <f>I1268-I1148</f>
        <v>0.27210000000000001</v>
      </c>
      <c r="V1268" s="29">
        <f>(U1268/I1148)*100</f>
        <v>4.8019906819144431</v>
      </c>
      <c r="W1268" s="29">
        <f>(U1268/T1268)/I1148*1000</f>
        <v>3.0012441761965265</v>
      </c>
      <c r="X1268" s="30">
        <f>P1268-P1148</f>
        <v>0.58180251391561022</v>
      </c>
      <c r="Y1268" s="30">
        <f>(X1268/P1148)*100</f>
        <v>4.5538452440854682</v>
      </c>
      <c r="Z1268" s="30">
        <f>1000*(X1268/T1268)/P1148</f>
        <v>2.8461532775534177</v>
      </c>
      <c r="AA1268" s="31">
        <f>1000*(X1268/T1268)/S1148</f>
        <v>1.4047663189670405</v>
      </c>
      <c r="AB1268" s="32">
        <f>Z1268-W1268</f>
        <v>-0.15509089864310877</v>
      </c>
    </row>
    <row r="1269" spans="1:28" s="15" customFormat="1" x14ac:dyDescent="0.2">
      <c r="A1269" s="21">
        <v>290</v>
      </c>
      <c r="B1269" s="22" t="s">
        <v>26</v>
      </c>
      <c r="C1269" s="22" t="s">
        <v>27</v>
      </c>
      <c r="D1269" s="22" t="s">
        <v>37</v>
      </c>
      <c r="E1269" s="22" t="s">
        <v>52</v>
      </c>
      <c r="F1269" s="22" t="s">
        <v>38</v>
      </c>
      <c r="G1269" s="22" t="s">
        <v>38</v>
      </c>
      <c r="H1269" s="22" t="s">
        <v>38</v>
      </c>
      <c r="I1269" s="24" t="s">
        <v>38</v>
      </c>
      <c r="J1269" s="22" t="s">
        <v>38</v>
      </c>
      <c r="K1269" s="81" t="s">
        <v>38</v>
      </c>
      <c r="L1269" s="81" t="s">
        <v>38</v>
      </c>
      <c r="M1269" s="81" t="s">
        <v>38</v>
      </c>
      <c r="N1269" s="81" t="s">
        <v>38</v>
      </c>
      <c r="O1269" s="121" t="e">
        <f t="shared" si="427"/>
        <v>#VALUE!</v>
      </c>
      <c r="P1269" s="30" t="s">
        <v>38</v>
      </c>
      <c r="Q1269" s="120" t="e">
        <f t="shared" si="428"/>
        <v>#VALUE!</v>
      </c>
      <c r="R1269" s="4" t="e">
        <f t="shared" si="426"/>
        <v>#VALUE!</v>
      </c>
      <c r="S1269" s="27" t="s">
        <v>38</v>
      </c>
      <c r="T1269" s="82" t="s">
        <v>38</v>
      </c>
      <c r="U1269" s="83" t="s">
        <v>38</v>
      </c>
      <c r="V1269" s="83" t="s">
        <v>38</v>
      </c>
      <c r="W1269" s="83" t="s">
        <v>38</v>
      </c>
      <c r="X1269" s="27" t="s">
        <v>38</v>
      </c>
      <c r="Y1269" s="27" t="s">
        <v>38</v>
      </c>
      <c r="Z1269" s="27" t="s">
        <v>38</v>
      </c>
      <c r="AA1269" s="27" t="s">
        <v>38</v>
      </c>
      <c r="AB1269" s="84" t="s">
        <v>38</v>
      </c>
    </row>
    <row r="1270" spans="1:28" s="15" customFormat="1" x14ac:dyDescent="0.2">
      <c r="A1270" s="21">
        <v>119</v>
      </c>
      <c r="B1270" s="22" t="s">
        <v>29</v>
      </c>
      <c r="C1270" s="22" t="s">
        <v>27</v>
      </c>
      <c r="D1270" s="22" t="s">
        <v>37</v>
      </c>
      <c r="E1270" s="23">
        <v>43145</v>
      </c>
      <c r="F1270" s="22">
        <v>29.3</v>
      </c>
      <c r="G1270" s="22">
        <v>35</v>
      </c>
      <c r="H1270" s="22">
        <v>17.5137</v>
      </c>
      <c r="I1270" s="24">
        <v>5.1131000000000002</v>
      </c>
      <c r="J1270" s="22"/>
      <c r="K1270" s="25">
        <f>1000*(1-(F1270+288.9414)/(508929.2*(F1270+68.12963))*(F1270-3.9863)^2)</f>
        <v>995.8873712106838</v>
      </c>
      <c r="L1270" s="25">
        <f>0.824493 - 0.0040899*F1270 + 0.000076438*F1270^2 -0.00000082467*F1270^3 + 0.0000000053675*F1270^4</f>
        <v>0.75349251460224675</v>
      </c>
      <c r="M1270" s="25">
        <f>-0.005724 + 0.00010227*F1270 - 0.0000016546*F1270^2</f>
        <v>-4.147946554E-3</v>
      </c>
      <c r="N1270" s="25">
        <f>K1270 + (L1270*G1270) + M1270*G1270^(3/2) + 0.00048314*G1270^2</f>
        <v>1021.99257032553</v>
      </c>
      <c r="O1270" s="121">
        <f t="shared" si="427"/>
        <v>1.0219658392075344</v>
      </c>
      <c r="P1270" s="26">
        <f>I1270*(1/     (1-   (0.001*N1270/1.84)))</f>
        <v>11.501245170528584</v>
      </c>
      <c r="Q1270" s="120">
        <f t="shared" si="428"/>
        <v>11.50086934130716</v>
      </c>
      <c r="R1270" s="4">
        <f t="shared" si="426"/>
        <v>23.524051451966251</v>
      </c>
      <c r="S1270" s="27">
        <f>-5.28+5.5*I1270</f>
        <v>22.84205</v>
      </c>
      <c r="T1270" s="28">
        <f>E1270-E1150</f>
        <v>16</v>
      </c>
      <c r="U1270" s="29">
        <f>I1270-I1150</f>
        <v>0.18949999999999978</v>
      </c>
      <c r="V1270" s="29">
        <f>(U1270/I1150)*100</f>
        <v>3.8488098139572622</v>
      </c>
      <c r="W1270" s="29">
        <f>(U1270/T1270)/I1150*1000</f>
        <v>2.4055061337232888</v>
      </c>
      <c r="X1270" s="30">
        <f>P1270-P1150</f>
        <v>0.39997019777812604</v>
      </c>
      <c r="Y1270" s="30">
        <f>(X1270/P1150)*100</f>
        <v>3.6029212748977537</v>
      </c>
      <c r="Z1270" s="30">
        <f>1000*(X1270/T1270)/P1150</f>
        <v>2.251825796811096</v>
      </c>
      <c r="AA1270" s="31">
        <f>1000*(X1270/T1270)/S1150</f>
        <v>1.1467140689883795</v>
      </c>
      <c r="AB1270" s="32">
        <f>Z1270-W1270</f>
        <v>-0.15368033691219285</v>
      </c>
    </row>
    <row r="1271" spans="1:28" s="15" customFormat="1" x14ac:dyDescent="0.2">
      <c r="A1271" s="21">
        <v>125</v>
      </c>
      <c r="B1271" s="22" t="s">
        <v>29</v>
      </c>
      <c r="C1271" s="22" t="s">
        <v>27</v>
      </c>
      <c r="D1271" s="22" t="s">
        <v>37</v>
      </c>
      <c r="E1271" s="23">
        <v>43145</v>
      </c>
      <c r="F1271" s="22">
        <v>29.3</v>
      </c>
      <c r="G1271" s="22">
        <v>35</v>
      </c>
      <c r="H1271" s="22">
        <v>17.5137</v>
      </c>
      <c r="I1271" s="24">
        <v>4.2953999999999999</v>
      </c>
      <c r="J1271" s="22"/>
      <c r="K1271" s="25">
        <f>1000*(1-(F1271+288.9414)/(508929.2*(F1271+68.12963))*(F1271-3.9863)^2)</f>
        <v>995.8873712106838</v>
      </c>
      <c r="L1271" s="25">
        <f>0.824493 - 0.0040899*F1271 + 0.000076438*F1271^2 -0.00000082467*F1271^3 + 0.0000000053675*F1271^4</f>
        <v>0.75349251460224675</v>
      </c>
      <c r="M1271" s="25">
        <f>-0.005724 + 0.00010227*F1271 - 0.0000016546*F1271^2</f>
        <v>-4.147946554E-3</v>
      </c>
      <c r="N1271" s="25">
        <f>K1271 + (L1271*G1271) + M1271*G1271^(3/2) + 0.00048314*G1271^2</f>
        <v>1021.99257032553</v>
      </c>
      <c r="O1271" s="121">
        <f t="shared" si="427"/>
        <v>1.0219658392075344</v>
      </c>
      <c r="P1271" s="26">
        <f>I1271*(1/     (1-   (0.001*N1271/1.84)))</f>
        <v>9.6619366930997792</v>
      </c>
      <c r="Q1271" s="120">
        <f t="shared" si="428"/>
        <v>9.661620967446515</v>
      </c>
      <c r="R1271" s="4">
        <f t="shared" si="426"/>
        <v>23.524051451966251</v>
      </c>
      <c r="S1271" s="27">
        <f>-5.28+5.5*I1271</f>
        <v>18.3447</v>
      </c>
      <c r="T1271" s="28">
        <f>E1271-E1151</f>
        <v>16</v>
      </c>
      <c r="U1271" s="29">
        <f>I1271-I1151</f>
        <v>0.19259999999999966</v>
      </c>
      <c r="V1271" s="29">
        <f>(U1271/I1151)*100</f>
        <v>4.6943550745832026</v>
      </c>
      <c r="W1271" s="29">
        <f>(U1271/T1271)/I1151*1000</f>
        <v>2.9339719216145017</v>
      </c>
      <c r="X1271" s="30">
        <f>P1271-P1151</f>
        <v>0.41132515719097817</v>
      </c>
      <c r="Y1271" s="30">
        <f>(X1271/P1151)*100</f>
        <v>4.4464644915020601</v>
      </c>
      <c r="Z1271" s="30">
        <f>1000*(X1271/T1271)/P1151</f>
        <v>2.7790403071887875</v>
      </c>
      <c r="AA1271" s="31">
        <f>1000*(X1271/T1271)/S1151</f>
        <v>1.4872564316958901</v>
      </c>
      <c r="AB1271" s="32">
        <f>Z1271-W1271</f>
        <v>-0.15493161442571424</v>
      </c>
    </row>
    <row r="1272" spans="1:28" s="15" customFormat="1" x14ac:dyDescent="0.2">
      <c r="A1272" s="21">
        <v>217</v>
      </c>
      <c r="B1272" s="22" t="s">
        <v>29</v>
      </c>
      <c r="C1272" s="22" t="s">
        <v>27</v>
      </c>
      <c r="D1272" s="22" t="s">
        <v>37</v>
      </c>
      <c r="E1272" s="23">
        <v>43145</v>
      </c>
      <c r="F1272" s="22">
        <v>29.3</v>
      </c>
      <c r="G1272" s="22">
        <v>35</v>
      </c>
      <c r="H1272" s="22">
        <v>17.5137</v>
      </c>
      <c r="I1272" s="24">
        <v>3.7776999999999998</v>
      </c>
      <c r="J1272" s="22"/>
      <c r="K1272" s="25">
        <f>1000*(1-(F1272+288.9414)/(508929.2*(F1272+68.12963))*(F1272-3.9863)^2)</f>
        <v>995.8873712106838</v>
      </c>
      <c r="L1272" s="25">
        <f>0.824493 - 0.0040899*F1272 + 0.000076438*F1272^2 -0.00000082467*F1272^3 + 0.0000000053675*F1272^4</f>
        <v>0.75349251460224675</v>
      </c>
      <c r="M1272" s="25">
        <f>-0.005724 + 0.00010227*F1272 - 0.0000016546*F1272^2</f>
        <v>-4.147946554E-3</v>
      </c>
      <c r="N1272" s="25">
        <f>K1272 + (L1272*G1272) + M1272*G1272^(3/2) + 0.00048314*G1272^2</f>
        <v>1021.99257032553</v>
      </c>
      <c r="O1272" s="121">
        <f t="shared" si="427"/>
        <v>1.0219658392075344</v>
      </c>
      <c r="P1272" s="26">
        <f>I1272*(1/     (1-   (0.001*N1272/1.84)))</f>
        <v>8.497438712465204</v>
      </c>
      <c r="Q1272" s="120">
        <f t="shared" si="428"/>
        <v>8.4971610394195416</v>
      </c>
      <c r="R1272" s="4">
        <f t="shared" ref="R1272:R1335" si="444">H1272*(1/     (1-   (0.001*N1272/4)))</f>
        <v>23.524051451966251</v>
      </c>
      <c r="S1272" s="27">
        <f>-5.28+5.5*I1272</f>
        <v>15.497349999999997</v>
      </c>
      <c r="T1272" s="28">
        <f>E1272-E1152</f>
        <v>16</v>
      </c>
      <c r="U1272" s="29">
        <f>I1272-I1152</f>
        <v>8.7899999999999867E-2</v>
      </c>
      <c r="V1272" s="29">
        <f>(U1272/I1152)*100</f>
        <v>2.3822429399967442</v>
      </c>
      <c r="W1272" s="29">
        <f>(U1272/T1272)/I1152*1000</f>
        <v>1.4889018374979652</v>
      </c>
      <c r="X1272" s="30">
        <f>P1272-P1152</f>
        <v>0.17802113295942945</v>
      </c>
      <c r="Y1272" s="30">
        <f>(X1272/P1152)*100</f>
        <v>2.1398268719912603</v>
      </c>
      <c r="Z1272" s="30">
        <f>1000*(X1272/T1272)/P1152</f>
        <v>1.3373917949945378</v>
      </c>
      <c r="AA1272" s="31">
        <f>1000*(X1272/T1272)/S1152</f>
        <v>0.74106799765313081</v>
      </c>
      <c r="AB1272" s="32">
        <f>Z1272-W1272</f>
        <v>-0.15151004250342748</v>
      </c>
    </row>
    <row r="1273" spans="1:28" s="15" customFormat="1" x14ac:dyDescent="0.2">
      <c r="A1273" s="21">
        <v>223</v>
      </c>
      <c r="B1273" s="22" t="s">
        <v>29</v>
      </c>
      <c r="C1273" s="22" t="s">
        <v>27</v>
      </c>
      <c r="D1273" s="22" t="s">
        <v>37</v>
      </c>
      <c r="E1273" s="22" t="s">
        <v>52</v>
      </c>
      <c r="F1273" s="22" t="s">
        <v>38</v>
      </c>
      <c r="G1273" s="22" t="s">
        <v>38</v>
      </c>
      <c r="H1273" s="22" t="s">
        <v>38</v>
      </c>
      <c r="I1273" s="24" t="s">
        <v>38</v>
      </c>
      <c r="J1273" s="22" t="s">
        <v>38</v>
      </c>
      <c r="K1273" s="81" t="s">
        <v>38</v>
      </c>
      <c r="L1273" s="81" t="s">
        <v>38</v>
      </c>
      <c r="M1273" s="81" t="s">
        <v>38</v>
      </c>
      <c r="N1273" s="81" t="s">
        <v>38</v>
      </c>
      <c r="O1273" s="121" t="e">
        <f t="shared" si="427"/>
        <v>#VALUE!</v>
      </c>
      <c r="P1273" s="30" t="s">
        <v>38</v>
      </c>
      <c r="Q1273" s="120" t="e">
        <f t="shared" si="428"/>
        <v>#VALUE!</v>
      </c>
      <c r="R1273" s="4" t="e">
        <f t="shared" si="444"/>
        <v>#VALUE!</v>
      </c>
      <c r="S1273" s="27" t="s">
        <v>38</v>
      </c>
      <c r="T1273" s="82" t="s">
        <v>38</v>
      </c>
      <c r="U1273" s="83" t="s">
        <v>38</v>
      </c>
      <c r="V1273" s="83" t="s">
        <v>38</v>
      </c>
      <c r="W1273" s="83" t="s">
        <v>38</v>
      </c>
      <c r="X1273" s="27" t="s">
        <v>38</v>
      </c>
      <c r="Y1273" s="27" t="s">
        <v>38</v>
      </c>
      <c r="Z1273" s="27" t="s">
        <v>38</v>
      </c>
      <c r="AA1273" s="27" t="s">
        <v>38</v>
      </c>
      <c r="AB1273" s="84" t="s">
        <v>38</v>
      </c>
    </row>
    <row r="1274" spans="1:28" s="15" customFormat="1" x14ac:dyDescent="0.2">
      <c r="A1274" s="21">
        <v>152</v>
      </c>
      <c r="B1274" s="22" t="s">
        <v>30</v>
      </c>
      <c r="C1274" s="22" t="s">
        <v>27</v>
      </c>
      <c r="D1274" s="22" t="s">
        <v>37</v>
      </c>
      <c r="E1274" s="23">
        <v>43145</v>
      </c>
      <c r="F1274" s="22">
        <v>29.3</v>
      </c>
      <c r="G1274" s="22">
        <v>35</v>
      </c>
      <c r="H1274" s="22">
        <v>17.5137</v>
      </c>
      <c r="I1274" s="24">
        <v>6.9813000000000001</v>
      </c>
      <c r="J1274" s="22"/>
      <c r="K1274" s="25">
        <f>1000*(1-(F1274+288.9414)/(508929.2*(F1274+68.12963))*(F1274-3.9863)^2)</f>
        <v>995.8873712106838</v>
      </c>
      <c r="L1274" s="25">
        <f>0.824493 - 0.0040899*F1274 + 0.000076438*F1274^2 -0.00000082467*F1274^3 + 0.0000000053675*F1274^4</f>
        <v>0.75349251460224675</v>
      </c>
      <c r="M1274" s="25">
        <f>-0.005724 + 0.00010227*F1274 - 0.0000016546*F1274^2</f>
        <v>-4.147946554E-3</v>
      </c>
      <c r="N1274" s="25">
        <f>K1274 + (L1274*G1274) + M1274*G1274^(3/2) + 0.00048314*G1274^2</f>
        <v>1021.99257032553</v>
      </c>
      <c r="O1274" s="121">
        <f t="shared" si="427"/>
        <v>1.0219658392075344</v>
      </c>
      <c r="P1274" s="26">
        <f>I1274*(1/     (1-   (0.001*N1274/1.84)))</f>
        <v>15.703515070898517</v>
      </c>
      <c r="Q1274" s="120">
        <f t="shared" si="428"/>
        <v>15.70300192299538</v>
      </c>
      <c r="R1274" s="4">
        <f t="shared" si="444"/>
        <v>23.524051451966251</v>
      </c>
      <c r="S1274" s="27">
        <f>-5.28+5.5*I1274</f>
        <v>33.117150000000002</v>
      </c>
      <c r="T1274" s="28">
        <f>E1274-E1154</f>
        <v>16</v>
      </c>
      <c r="U1274" s="29">
        <f>I1274-I1154</f>
        <v>0.27380000000000049</v>
      </c>
      <c r="V1274" s="29">
        <f>(U1274/I1154)*100</f>
        <v>4.0819977636973617</v>
      </c>
      <c r="W1274" s="29">
        <f>(U1274/T1274)/I1154*1000</f>
        <v>2.5512486023108507</v>
      </c>
      <c r="X1274" s="30">
        <f>P1274-P1154</f>
        <v>0.58006843028520905</v>
      </c>
      <c r="Y1274" s="30">
        <f>(X1274/P1154)*100</f>
        <v>3.8355570927030778</v>
      </c>
      <c r="Z1274" s="30">
        <f>1000*(X1274/T1274)/P1154</f>
        <v>2.3972231829394235</v>
      </c>
      <c r="AA1274" s="31">
        <f>1000*(X1274/T1274)/S1154</f>
        <v>1.1468789400237436</v>
      </c>
      <c r="AB1274" s="32">
        <f>Z1274-W1274</f>
        <v>-0.15402541937142722</v>
      </c>
    </row>
    <row r="1275" spans="1:28" s="15" customFormat="1" x14ac:dyDescent="0.2">
      <c r="A1275" s="21">
        <v>160</v>
      </c>
      <c r="B1275" s="22" t="s">
        <v>30</v>
      </c>
      <c r="C1275" s="22" t="s">
        <v>27</v>
      </c>
      <c r="D1275" s="22" t="s">
        <v>37</v>
      </c>
      <c r="E1275" s="23">
        <v>43145</v>
      </c>
      <c r="F1275" s="22">
        <v>29.3</v>
      </c>
      <c r="G1275" s="22">
        <v>35</v>
      </c>
      <c r="H1275" s="22">
        <v>17.5137</v>
      </c>
      <c r="I1275" s="24">
        <v>5.6965000000000003</v>
      </c>
      <c r="J1275" s="22"/>
      <c r="K1275" s="25">
        <f>1000*(1-(F1275+288.9414)/(508929.2*(F1275+68.12963))*(F1275-3.9863)^2)</f>
        <v>995.8873712106838</v>
      </c>
      <c r="L1275" s="25">
        <f>0.824493 - 0.0040899*F1275 + 0.000076438*F1275^2 -0.00000082467*F1275^3 + 0.0000000053675*F1275^4</f>
        <v>0.75349251460224675</v>
      </c>
      <c r="M1275" s="25">
        <f>-0.005724 + 0.00010227*F1275 - 0.0000016546*F1275^2</f>
        <v>-4.147946554E-3</v>
      </c>
      <c r="N1275" s="25">
        <f>K1275 + (L1275*G1275) + M1275*G1275^(3/2) + 0.00048314*G1275^2</f>
        <v>1021.99257032553</v>
      </c>
      <c r="O1275" s="121">
        <f t="shared" si="427"/>
        <v>1.0219658392075344</v>
      </c>
      <c r="P1275" s="26">
        <f>I1275*(1/     (1-   (0.001*N1275/1.84)))</f>
        <v>12.813526649961096</v>
      </c>
      <c r="Q1275" s="120">
        <f t="shared" si="428"/>
        <v>12.813107938971708</v>
      </c>
      <c r="R1275" s="4">
        <f t="shared" si="444"/>
        <v>23.524051451966251</v>
      </c>
      <c r="S1275" s="27">
        <f>-5.28+5.5*I1275</f>
        <v>26.050750000000001</v>
      </c>
      <c r="T1275" s="28">
        <f>E1275-E1155</f>
        <v>16</v>
      </c>
      <c r="U1275" s="29">
        <f>I1275-I1155</f>
        <v>0.26200000000000045</v>
      </c>
      <c r="V1275" s="29">
        <f>(U1275/I1155)*100</f>
        <v>4.8210506946361296</v>
      </c>
      <c r="W1275" s="29">
        <f>(U1275/T1275)/I1155*1000</f>
        <v>3.0131566841475808</v>
      </c>
      <c r="X1275" s="30">
        <f>P1275-P1155</f>
        <v>0.56032191370868922</v>
      </c>
      <c r="Y1275" s="30">
        <f>(X1275/P1155)*100</f>
        <v>4.572860127366658</v>
      </c>
      <c r="Z1275" s="30">
        <f>1000*(X1275/T1275)/P1155</f>
        <v>2.858037579604161</v>
      </c>
      <c r="AA1275" s="31">
        <f>1000*(X1275/T1275)/S1155</f>
        <v>1.4230180967621806</v>
      </c>
      <c r="AB1275" s="32">
        <f>Z1275-W1275</f>
        <v>-0.15511910454341971</v>
      </c>
    </row>
    <row r="1276" spans="1:28" s="15" customFormat="1" x14ac:dyDescent="0.2">
      <c r="A1276" s="21">
        <v>166</v>
      </c>
      <c r="B1276" s="22" t="s">
        <v>31</v>
      </c>
      <c r="C1276" s="22" t="s">
        <v>27</v>
      </c>
      <c r="D1276" s="22" t="s">
        <v>37</v>
      </c>
      <c r="E1276" s="23">
        <v>43145</v>
      </c>
      <c r="F1276" s="22">
        <v>29.3</v>
      </c>
      <c r="G1276" s="22">
        <v>35</v>
      </c>
      <c r="H1276" s="22">
        <v>17.5137</v>
      </c>
      <c r="I1276" s="24">
        <v>5.3967999999999998</v>
      </c>
      <c r="J1276" s="22"/>
      <c r="K1276" s="25">
        <f>1000*(1-(F1276+288.9414)/(508929.2*(F1276+68.12963))*(F1276-3.9863)^2)</f>
        <v>995.8873712106838</v>
      </c>
      <c r="L1276" s="25">
        <f>0.824493 - 0.0040899*F1276 + 0.000076438*F1276^2 -0.00000082467*F1276^3 + 0.0000000053675*F1276^4</f>
        <v>0.75349251460224675</v>
      </c>
      <c r="M1276" s="25">
        <f>-0.005724 + 0.00010227*F1276 - 0.0000016546*F1276^2</f>
        <v>-4.147946554E-3</v>
      </c>
      <c r="N1276" s="25">
        <f>K1276 + (L1276*G1276) + M1276*G1276^(3/2) + 0.00048314*G1276^2</f>
        <v>1021.99257032553</v>
      </c>
      <c r="O1276" s="121">
        <f t="shared" si="427"/>
        <v>1.0219658392075344</v>
      </c>
      <c r="P1276" s="26">
        <f>I1276*(1/     (1-   (0.001*N1276/1.84)))</f>
        <v>12.13939096366366</v>
      </c>
      <c r="Q1276" s="120">
        <f t="shared" si="428"/>
        <v>12.138994281583868</v>
      </c>
      <c r="R1276" s="4">
        <f t="shared" si="444"/>
        <v>23.524051451966251</v>
      </c>
      <c r="S1276" s="27">
        <f>-5.28+5.5*I1276</f>
        <v>24.402399999999997</v>
      </c>
      <c r="T1276" s="28">
        <f>E1276-E1156</f>
        <v>16</v>
      </c>
      <c r="U1276" s="29">
        <f>I1276-I1156</f>
        <v>0.1711999999999998</v>
      </c>
      <c r="V1276" s="29">
        <f>(U1276/I1156)*100</f>
        <v>3.2761788120024455</v>
      </c>
      <c r="W1276" s="29">
        <f>(U1276/T1276)/I1156*1000</f>
        <v>2.0476117575015285</v>
      </c>
      <c r="X1276" s="30">
        <f>P1276-P1156</f>
        <v>0.35719450221171734</v>
      </c>
      <c r="Y1276" s="30">
        <f>(X1276/P1156)*100</f>
        <v>3.0316461228630671</v>
      </c>
      <c r="Z1276" s="30">
        <f>1000*(X1276/T1276)/P1156</f>
        <v>1.8947788267894172</v>
      </c>
      <c r="AA1276" s="31">
        <f>1000*(X1276/T1276)/S1156</f>
        <v>0.95157268244187476</v>
      </c>
      <c r="AB1276" s="32">
        <f>Z1276-W1276</f>
        <v>-0.15283293071211124</v>
      </c>
    </row>
    <row r="1277" spans="1:28" s="15" customFormat="1" x14ac:dyDescent="0.2">
      <c r="A1277" s="21">
        <v>173</v>
      </c>
      <c r="B1277" s="22" t="s">
        <v>31</v>
      </c>
      <c r="C1277" s="22" t="s">
        <v>27</v>
      </c>
      <c r="D1277" s="22" t="s">
        <v>37</v>
      </c>
      <c r="E1277" s="23">
        <v>43145</v>
      </c>
      <c r="F1277" s="22">
        <v>29.3</v>
      </c>
      <c r="G1277" s="22">
        <v>35</v>
      </c>
      <c r="H1277" s="22">
        <v>17.5137</v>
      </c>
      <c r="I1277" s="24">
        <v>5.6365999999999996</v>
      </c>
      <c r="J1277" s="22"/>
      <c r="K1277" s="25">
        <f>1000*(1-(F1277+288.9414)/(508929.2*(F1277+68.12963))*(F1277-3.9863)^2)</f>
        <v>995.8873712106838</v>
      </c>
      <c r="L1277" s="25">
        <f>0.824493 - 0.0040899*F1277 + 0.000076438*F1277^2 -0.00000082467*F1277^3 + 0.0000000053675*F1277^4</f>
        <v>0.75349251460224675</v>
      </c>
      <c r="M1277" s="25">
        <f>-0.005724 + 0.00010227*F1277 - 0.0000016546*F1277^2</f>
        <v>-4.147946554E-3</v>
      </c>
      <c r="N1277" s="25">
        <f>K1277 + (L1277*G1277) + M1277*G1277^(3/2) + 0.00048314*G1277^2</f>
        <v>1021.99257032553</v>
      </c>
      <c r="O1277" s="121">
        <f t="shared" si="427"/>
        <v>1.0219658392075344</v>
      </c>
      <c r="P1277" s="26">
        <f>I1277*(1/     (1-   (0.001*N1277/1.84)))</f>
        <v>12.678789487434514</v>
      </c>
      <c r="Q1277" s="120">
        <f t="shared" si="428"/>
        <v>12.678375179286917</v>
      </c>
      <c r="R1277" s="4">
        <f t="shared" si="444"/>
        <v>23.524051451966251</v>
      </c>
      <c r="S1277" s="27">
        <f>-5.28+5.5*I1277</f>
        <v>25.721299999999996</v>
      </c>
      <c r="T1277" s="28">
        <f>E1277-E1157</f>
        <v>16</v>
      </c>
      <c r="U1277" s="29">
        <f>I1277-I1157</f>
        <v>0.19359999999999999</v>
      </c>
      <c r="V1277" s="29">
        <f>(U1277/I1157)*100</f>
        <v>3.5568620246187765</v>
      </c>
      <c r="W1277" s="29">
        <f>(U1277/T1277)/I1157*1000</f>
        <v>2.2230387653867356</v>
      </c>
      <c r="X1277" s="30">
        <f>P1277-P1157</f>
        <v>0.40641974239415113</v>
      </c>
      <c r="Y1277" s="30">
        <f>(X1277/P1157)*100</f>
        <v>3.311664746398288</v>
      </c>
      <c r="Z1277" s="30">
        <f>1000*(X1277/T1277)/P1157</f>
        <v>2.0697904664989299</v>
      </c>
      <c r="AA1277" s="31">
        <f>1000*(X1277/T1277)/S1157</f>
        <v>1.0302043639459959</v>
      </c>
      <c r="AB1277" s="32">
        <f>Z1277-W1277</f>
        <v>-0.15324829888780567</v>
      </c>
    </row>
    <row r="1278" spans="1:28" s="15" customFormat="1" x14ac:dyDescent="0.2">
      <c r="A1278" s="21">
        <v>264</v>
      </c>
      <c r="B1278" s="22" t="s">
        <v>31</v>
      </c>
      <c r="C1278" s="22" t="s">
        <v>27</v>
      </c>
      <c r="D1278" s="22" t="s">
        <v>37</v>
      </c>
      <c r="E1278" s="23">
        <v>43145</v>
      </c>
      <c r="F1278" s="22">
        <v>29.3</v>
      </c>
      <c r="G1278" s="22">
        <v>35</v>
      </c>
      <c r="H1278" s="22">
        <v>17.5137</v>
      </c>
      <c r="I1278" s="24">
        <v>5.3090000000000002</v>
      </c>
      <c r="J1278" s="22"/>
      <c r="K1278" s="25">
        <f>1000*(1-(F1278+288.9414)/(508929.2*(F1278+68.12963))*(F1278-3.9863)^2)</f>
        <v>995.8873712106838</v>
      </c>
      <c r="L1278" s="25">
        <f>0.824493 - 0.0040899*F1278 + 0.000076438*F1278^2 -0.00000082467*F1278^3 + 0.0000000053675*F1278^4</f>
        <v>0.75349251460224675</v>
      </c>
      <c r="M1278" s="25">
        <f>-0.005724 + 0.00010227*F1278 - 0.0000016546*F1278^2</f>
        <v>-4.147946554E-3</v>
      </c>
      <c r="N1278" s="25">
        <f>K1278 + (L1278*G1278) + M1278*G1278^(3/2) + 0.00048314*G1278^2</f>
        <v>1021.99257032553</v>
      </c>
      <c r="O1278" s="121">
        <f t="shared" si="427"/>
        <v>1.0219658392075344</v>
      </c>
      <c r="P1278" s="26">
        <f>I1278*(1/     (1-   (0.001*N1278/1.84)))</f>
        <v>11.941896424935216</v>
      </c>
      <c r="Q1278" s="120">
        <f t="shared" si="428"/>
        <v>11.941506196436547</v>
      </c>
      <c r="R1278" s="4">
        <f t="shared" si="444"/>
        <v>23.524051451966251</v>
      </c>
      <c r="S1278" s="27">
        <f>-5.28+5.5*I1278</f>
        <v>23.919499999999999</v>
      </c>
      <c r="T1278" s="28">
        <f>E1278-E1158</f>
        <v>16</v>
      </c>
      <c r="U1278" s="29">
        <f>I1278-I1158</f>
        <v>0.19430000000000014</v>
      </c>
      <c r="V1278" s="29">
        <f>(U1278/I1158)*100</f>
        <v>3.7988542827536347</v>
      </c>
      <c r="W1278" s="29">
        <f>(U1278/T1278)/I1158*1000</f>
        <v>2.3742839267210214</v>
      </c>
      <c r="X1278" s="30">
        <f>P1278-P1158</f>
        <v>0.40974696049318915</v>
      </c>
      <c r="Y1278" s="30">
        <f>(X1278/P1158)*100</f>
        <v>3.5530840261530936</v>
      </c>
      <c r="Z1278" s="30">
        <f>1000*(X1278/T1278)/P1158</f>
        <v>2.2206775163456833</v>
      </c>
      <c r="AA1278" s="31">
        <f>1000*(X1278/T1278)/S1158</f>
        <v>1.1207103906779976</v>
      </c>
      <c r="AB1278" s="32">
        <f>Z1278-W1278</f>
        <v>-0.15360641037533806</v>
      </c>
    </row>
    <row r="1279" spans="1:28" s="15" customFormat="1" x14ac:dyDescent="0.2">
      <c r="A1279" s="21">
        <v>270</v>
      </c>
      <c r="B1279" s="22" t="s">
        <v>31</v>
      </c>
      <c r="C1279" s="22" t="s">
        <v>27</v>
      </c>
      <c r="D1279" s="22" t="s">
        <v>37</v>
      </c>
      <c r="E1279" s="22" t="s">
        <v>52</v>
      </c>
      <c r="F1279" s="22" t="s">
        <v>38</v>
      </c>
      <c r="G1279" s="22" t="s">
        <v>38</v>
      </c>
      <c r="H1279" s="22" t="s">
        <v>38</v>
      </c>
      <c r="I1279" s="24" t="s">
        <v>38</v>
      </c>
      <c r="J1279" s="22" t="s">
        <v>38</v>
      </c>
      <c r="K1279" s="81" t="s">
        <v>38</v>
      </c>
      <c r="L1279" s="81" t="s">
        <v>38</v>
      </c>
      <c r="M1279" s="81" t="s">
        <v>38</v>
      </c>
      <c r="N1279" s="81" t="s">
        <v>38</v>
      </c>
      <c r="O1279" s="121" t="e">
        <f t="shared" si="427"/>
        <v>#VALUE!</v>
      </c>
      <c r="P1279" s="30" t="s">
        <v>38</v>
      </c>
      <c r="Q1279" s="120" t="e">
        <f t="shared" si="428"/>
        <v>#VALUE!</v>
      </c>
      <c r="R1279" s="4" t="e">
        <f t="shared" si="444"/>
        <v>#VALUE!</v>
      </c>
      <c r="S1279" s="27" t="s">
        <v>38</v>
      </c>
      <c r="T1279" s="82" t="s">
        <v>38</v>
      </c>
      <c r="U1279" s="83" t="s">
        <v>38</v>
      </c>
      <c r="V1279" s="83" t="s">
        <v>38</v>
      </c>
      <c r="W1279" s="83" t="s">
        <v>38</v>
      </c>
      <c r="X1279" s="27" t="s">
        <v>38</v>
      </c>
      <c r="Y1279" s="27" t="s">
        <v>38</v>
      </c>
      <c r="Z1279" s="27" t="s">
        <v>38</v>
      </c>
      <c r="AA1279" s="27" t="s">
        <v>38</v>
      </c>
      <c r="AB1279" s="84" t="s">
        <v>38</v>
      </c>
    </row>
    <row r="1280" spans="1:28" s="15" customFormat="1" x14ac:dyDescent="0.2">
      <c r="A1280" s="21">
        <v>102</v>
      </c>
      <c r="B1280" s="22" t="s">
        <v>32</v>
      </c>
      <c r="C1280" s="22" t="s">
        <v>27</v>
      </c>
      <c r="D1280" s="22" t="s">
        <v>37</v>
      </c>
      <c r="E1280" s="23">
        <v>43145</v>
      </c>
      <c r="F1280" s="22">
        <v>29.3</v>
      </c>
      <c r="G1280" s="22">
        <v>35</v>
      </c>
      <c r="H1280" s="22">
        <v>17.5137</v>
      </c>
      <c r="I1280" s="24">
        <v>4.4790000000000001</v>
      </c>
      <c r="J1280" s="22"/>
      <c r="K1280" s="25">
        <f>1000*(1-(F1280+288.9414)/(508929.2*(F1280+68.12963))*(F1280-3.9863)^2)</f>
        <v>995.8873712106838</v>
      </c>
      <c r="L1280" s="25">
        <f>0.824493 - 0.0040899*F1280 + 0.000076438*F1280^2 -0.00000082467*F1280^3 + 0.0000000053675*F1280^4</f>
        <v>0.75349251460224675</v>
      </c>
      <c r="M1280" s="25">
        <f>-0.005724 + 0.00010227*F1280 - 0.0000016546*F1280^2</f>
        <v>-4.147946554E-3</v>
      </c>
      <c r="N1280" s="25">
        <f>K1280 + (L1280*G1280) + M1280*G1280^(3/2) + 0.00048314*G1280^2</f>
        <v>1021.99257032553</v>
      </c>
      <c r="O1280" s="121">
        <f t="shared" si="427"/>
        <v>1.0219658392075344</v>
      </c>
      <c r="P1280" s="26">
        <f>I1280*(1/     (1-   (0.001*N1280/1.84)))</f>
        <v>10.074920717137848</v>
      </c>
      <c r="Q1280" s="120">
        <f t="shared" si="428"/>
        <v>10.074591496296723</v>
      </c>
      <c r="R1280" s="4">
        <f t="shared" si="444"/>
        <v>23.524051451966251</v>
      </c>
      <c r="S1280" s="27">
        <f>-5.28+5.5*I1280</f>
        <v>19.354499999999998</v>
      </c>
      <c r="T1280" s="28">
        <f>E1280-E1160</f>
        <v>16</v>
      </c>
      <c r="U1280" s="29">
        <f>I1280-I1160</f>
        <v>9.0600000000000236E-2</v>
      </c>
      <c r="V1280" s="29">
        <f>(U1280/I1160)*100</f>
        <v>2.0645337708504292</v>
      </c>
      <c r="W1280" s="29">
        <f>(U1280/T1280)/I1160*1000</f>
        <v>1.2903336067815183</v>
      </c>
      <c r="X1280" s="30">
        <f>P1280-P1160</f>
        <v>0.18036488595373434</v>
      </c>
      <c r="Y1280" s="30">
        <f>(X1280/P1160)*100</f>
        <v>1.8228699603198812</v>
      </c>
      <c r="Z1280" s="30">
        <f>1000*(X1280/T1280)/P1160</f>
        <v>1.1392937251999258</v>
      </c>
      <c r="AA1280" s="31">
        <f>1000*(X1280/T1280)/S1160</f>
        <v>0.59783017639335601</v>
      </c>
      <c r="AB1280" s="32">
        <f>Z1280-W1280</f>
        <v>-0.15103988158159254</v>
      </c>
    </row>
    <row r="1281" spans="1:32" s="15" customFormat="1" x14ac:dyDescent="0.2">
      <c r="A1281" s="21">
        <v>108</v>
      </c>
      <c r="B1281" s="22" t="s">
        <v>32</v>
      </c>
      <c r="C1281" s="22" t="s">
        <v>27</v>
      </c>
      <c r="D1281" s="22" t="s">
        <v>37</v>
      </c>
      <c r="E1281" s="23">
        <v>43145</v>
      </c>
      <c r="F1281" s="22">
        <v>29.3</v>
      </c>
      <c r="G1281" s="22">
        <v>35</v>
      </c>
      <c r="H1281" s="22">
        <v>17.5137</v>
      </c>
      <c r="I1281" s="24">
        <v>4.8989000000000003</v>
      </c>
      <c r="J1281" s="22"/>
      <c r="K1281" s="25">
        <f>1000*(1-(F1281+288.9414)/(508929.2*(F1281+68.12963))*(F1281-3.9863)^2)</f>
        <v>995.8873712106838</v>
      </c>
      <c r="L1281" s="25">
        <f>0.824493 - 0.0040899*F1281 + 0.000076438*F1281^2 -0.00000082467*F1281^3 + 0.0000000053675*F1281^4</f>
        <v>0.75349251460224675</v>
      </c>
      <c r="M1281" s="25">
        <f>-0.005724 + 0.00010227*F1281 - 0.0000016546*F1281^2</f>
        <v>-4.147946554E-3</v>
      </c>
      <c r="N1281" s="25">
        <f>K1281 + (L1281*G1281) + M1281*G1281^(3/2) + 0.00048314*G1281^2</f>
        <v>1021.99257032553</v>
      </c>
      <c r="O1281" s="121">
        <f t="shared" si="427"/>
        <v>1.0219658392075344</v>
      </c>
      <c r="P1281" s="26">
        <f>I1281*(1/     (1-   (0.001*N1281/1.84)))</f>
        <v>11.019430475817504</v>
      </c>
      <c r="Q1281" s="120">
        <f t="shared" si="428"/>
        <v>11.019070390981918</v>
      </c>
      <c r="R1281" s="4">
        <f t="shared" si="444"/>
        <v>23.524051451966251</v>
      </c>
      <c r="S1281" s="27">
        <f>-5.28+5.5*I1281</f>
        <v>21.66395</v>
      </c>
      <c r="T1281" s="28">
        <f>E1281-E1161</f>
        <v>16</v>
      </c>
      <c r="U1281" s="29">
        <f>I1281-I1161</f>
        <v>0.14390000000000036</v>
      </c>
      <c r="V1281" s="29">
        <f>(U1281/I1161)*100</f>
        <v>3.0262881177707754</v>
      </c>
      <c r="W1281" s="29">
        <f>(U1281/T1281)/I1161*1000</f>
        <v>1.8914300736067347</v>
      </c>
      <c r="X1281" s="30">
        <f>P1281-P1161</f>
        <v>0.29829908914344117</v>
      </c>
      <c r="Y1281" s="30">
        <f>(X1281/P1161)*100</f>
        <v>2.782347108573028</v>
      </c>
      <c r="Z1281" s="30">
        <f>1000*(X1281/T1281)/P1161</f>
        <v>1.7389669428581425</v>
      </c>
      <c r="AA1281" s="31">
        <f>1000*(X1281/T1281)/S1161</f>
        <v>0.89321801755731578</v>
      </c>
      <c r="AB1281" s="32">
        <f>Z1281-W1281</f>
        <v>-0.15246313074859219</v>
      </c>
    </row>
    <row r="1282" spans="1:32" s="15" customFormat="1" x14ac:dyDescent="0.2">
      <c r="A1282" s="21">
        <v>231</v>
      </c>
      <c r="B1282" s="22" t="s">
        <v>33</v>
      </c>
      <c r="C1282" s="22" t="s">
        <v>27</v>
      </c>
      <c r="D1282" s="22" t="s">
        <v>37</v>
      </c>
      <c r="E1282" s="23">
        <v>43145</v>
      </c>
      <c r="F1282" s="22">
        <v>29.3</v>
      </c>
      <c r="G1282" s="22">
        <v>35</v>
      </c>
      <c r="H1282" s="22">
        <v>17.5137</v>
      </c>
      <c r="I1282" s="24">
        <v>3.1970999999999998</v>
      </c>
      <c r="J1282" s="22"/>
      <c r="K1282" s="25">
        <f>1000*(1-(F1282+288.9414)/(508929.2*(F1282+68.12963))*(F1282-3.9863)^2)</f>
        <v>995.8873712106838</v>
      </c>
      <c r="L1282" s="25">
        <f>0.824493 - 0.0040899*F1282 + 0.000076438*F1282^2 -0.00000082467*F1282^3 + 0.0000000053675*F1282^4</f>
        <v>0.75349251460224675</v>
      </c>
      <c r="M1282" s="25">
        <f>-0.005724 + 0.00010227*F1282 - 0.0000016546*F1282^2</f>
        <v>-4.147946554E-3</v>
      </c>
      <c r="N1282" s="25">
        <f>K1282 + (L1282*G1282) + M1282*G1282^(3/2) + 0.00048314*G1282^2</f>
        <v>1021.99257032553</v>
      </c>
      <c r="O1282" s="121">
        <f t="shared" si="427"/>
        <v>1.0219658392075344</v>
      </c>
      <c r="P1282" s="26">
        <f>I1282*(1/     (1-   (0.001*N1282/1.84)))</f>
        <v>7.1914554643361042</v>
      </c>
      <c r="Q1282" s="120">
        <f t="shared" si="428"/>
        <v>7.1912204672494413</v>
      </c>
      <c r="R1282" s="4">
        <f t="shared" si="444"/>
        <v>23.524051451966251</v>
      </c>
      <c r="S1282" s="27">
        <f>-5.28+5.5*I1282</f>
        <v>12.304049999999997</v>
      </c>
      <c r="T1282" s="28">
        <f>E1282-E1162</f>
        <v>16</v>
      </c>
      <c r="U1282" s="29">
        <f>I1282-I1162</f>
        <v>6.7499999999999893E-2</v>
      </c>
      <c r="V1282" s="29">
        <f>(U1282/I1162)*100</f>
        <v>2.1568251533742298</v>
      </c>
      <c r="W1282" s="29">
        <f>(U1282/T1282)/I1162*1000</f>
        <v>1.3480157208588937</v>
      </c>
      <c r="X1282" s="30">
        <f>P1282-P1162</f>
        <v>0.13241501400253064</v>
      </c>
      <c r="Y1282" s="30">
        <f>(X1282/P1162)*100</f>
        <v>1.8758217201641534</v>
      </c>
      <c r="Z1282" s="30">
        <f>1000*(X1282/T1282)/P1162</f>
        <v>1.172388575102596</v>
      </c>
      <c r="AA1282" s="31">
        <f>1000*(X1282/T1282)/S1162</f>
        <v>0.69354538542154109</v>
      </c>
      <c r="AB1282" s="32">
        <f>Z1282-W1282</f>
        <v>-0.17562714575629768</v>
      </c>
    </row>
    <row r="1283" spans="1:32" s="15" customFormat="1" x14ac:dyDescent="0.2">
      <c r="A1283" s="21">
        <v>180</v>
      </c>
      <c r="B1283" s="22" t="s">
        <v>26</v>
      </c>
      <c r="C1283" s="22" t="s">
        <v>34</v>
      </c>
      <c r="D1283" s="22" t="s">
        <v>37</v>
      </c>
      <c r="E1283" s="22" t="s">
        <v>52</v>
      </c>
      <c r="F1283" s="22" t="s">
        <v>38</v>
      </c>
      <c r="G1283" s="22" t="s">
        <v>38</v>
      </c>
      <c r="H1283" s="22" t="s">
        <v>38</v>
      </c>
      <c r="I1283" s="24" t="s">
        <v>38</v>
      </c>
      <c r="J1283" s="22" t="s">
        <v>38</v>
      </c>
      <c r="K1283" s="81" t="s">
        <v>38</v>
      </c>
      <c r="L1283" s="81" t="s">
        <v>38</v>
      </c>
      <c r="M1283" s="81" t="s">
        <v>38</v>
      </c>
      <c r="N1283" s="81" t="s">
        <v>38</v>
      </c>
      <c r="O1283" s="121" t="e">
        <f t="shared" ref="O1283:O1346" si="445">(999.842594+0.06793952*(F1283)-0.00909529*(F1283)^2+0.0001001685*(F1283)^3-0.000001120083*(F1283)^4+0.000000006536332*(F1283)^5+(0.824493-0.0040899*(F1283)+0.000076438*(F1283)^2-0.00000082467*(F1283)^3+0.0000000053875*(F1283)^4)*(G1283)+(-0.00572466+0.00010227*(F1283)-0.0000016546*(F1283)^2)*(G1283)^1.5+0.00048314*(G1283)^2)*0.001</f>
        <v>#VALUE!</v>
      </c>
      <c r="P1283" s="30" t="s">
        <v>38</v>
      </c>
      <c r="Q1283" s="120" t="e">
        <f t="shared" ref="Q1283:Q1346" si="446">(I1283)*(1/(1-(O1283)/1.84))</f>
        <v>#VALUE!</v>
      </c>
      <c r="R1283" s="4" t="e">
        <f t="shared" si="444"/>
        <v>#VALUE!</v>
      </c>
      <c r="S1283" s="27" t="s">
        <v>38</v>
      </c>
      <c r="T1283" s="82" t="s">
        <v>38</v>
      </c>
      <c r="U1283" s="83" t="s">
        <v>38</v>
      </c>
      <c r="V1283" s="83" t="s">
        <v>38</v>
      </c>
      <c r="W1283" s="83" t="s">
        <v>38</v>
      </c>
      <c r="X1283" s="27" t="s">
        <v>38</v>
      </c>
      <c r="Y1283" s="27" t="s">
        <v>38</v>
      </c>
      <c r="Z1283" s="27" t="s">
        <v>38</v>
      </c>
      <c r="AA1283" s="27" t="s">
        <v>38</v>
      </c>
      <c r="AB1283" s="84" t="s">
        <v>38</v>
      </c>
    </row>
    <row r="1284" spans="1:32" s="15" customFormat="1" x14ac:dyDescent="0.2">
      <c r="A1284" s="21">
        <v>187</v>
      </c>
      <c r="B1284" s="22" t="s">
        <v>26</v>
      </c>
      <c r="C1284" s="22" t="s">
        <v>34</v>
      </c>
      <c r="D1284" s="22" t="s">
        <v>37</v>
      </c>
      <c r="E1284" s="23">
        <v>43145</v>
      </c>
      <c r="F1284" s="22">
        <v>28.1</v>
      </c>
      <c r="G1284" s="22">
        <v>34.9</v>
      </c>
      <c r="H1284" s="22">
        <v>17.552</v>
      </c>
      <c r="I1284" s="24">
        <v>0.96179999999999999</v>
      </c>
      <c r="J1284" s="22"/>
      <c r="K1284" s="25">
        <f>1000*(1-(F1284+288.9414)/(508929.2*(F1284+68.12963))*(F1284-3.9863)^2)</f>
        <v>996.23575832309621</v>
      </c>
      <c r="L1284" s="25">
        <f>0.824493 - 0.0040899*F1284 + 0.000076438*F1284^2 -0.00000082467*F1284^3 + 0.0000000053675*F1284^4</f>
        <v>0.75497175752142665</v>
      </c>
      <c r="M1284" s="25">
        <f>-0.005724 + 0.00010227*F1284 - 0.0000016546*F1284^2</f>
        <v>-4.1567017060000003E-3</v>
      </c>
      <c r="N1284" s="25">
        <f>K1284 + (L1284*G1284) + M1284*G1284^(3/2) + 0.00048314*G1284^2</f>
        <v>1022.315729820333</v>
      </c>
      <c r="O1284" s="121">
        <f t="shared" si="445"/>
        <v>1.0222889380741775</v>
      </c>
      <c r="P1284" s="26">
        <f>I1284*(1/     (1-   (0.001*N1284/1.84)))</f>
        <v>2.1642974734137259</v>
      </c>
      <c r="Q1284" s="120">
        <f t="shared" si="446"/>
        <v>2.1642265616807039</v>
      </c>
      <c r="R1284" s="4">
        <f t="shared" si="444"/>
        <v>23.578053826292265</v>
      </c>
      <c r="S1284" s="27">
        <f>-5.28+5.5*I1284</f>
        <v>9.9000000000000199E-3</v>
      </c>
      <c r="T1284" s="28">
        <f>E1284-E1164</f>
        <v>16</v>
      </c>
      <c r="U1284" s="29">
        <f>I1284-I1164</f>
        <v>6.7999999999999949E-2</v>
      </c>
      <c r="V1284" s="29">
        <f>(U1284/I1164)*100</f>
        <v>7.6079659879167538</v>
      </c>
      <c r="W1284" s="29">
        <f>(U1284/T1284)/I1164*1000</f>
        <v>4.754978742447971</v>
      </c>
      <c r="X1284" s="30">
        <f>P1284-P1164</f>
        <v>0.14848525199581308</v>
      </c>
      <c r="Y1284" s="30">
        <f>(X1284/P1164)*100</f>
        <v>7.3660259828849162</v>
      </c>
      <c r="Z1284" s="30">
        <f>1000*(X1284/T1284)/P1164</f>
        <v>4.6037662393030727</v>
      </c>
      <c r="AA1284" s="31">
        <f>1000*(X1284/T1284)/S1164</f>
        <v>-25.488404970443085</v>
      </c>
      <c r="AB1284" s="32">
        <f>Z1284-W1284</f>
        <v>-0.15121250314489831</v>
      </c>
    </row>
    <row r="1285" spans="1:32" s="15" customFormat="1" x14ac:dyDescent="0.2">
      <c r="A1285" s="21">
        <v>278</v>
      </c>
      <c r="B1285" s="22" t="s">
        <v>26</v>
      </c>
      <c r="C1285" s="22" t="s">
        <v>34</v>
      </c>
      <c r="D1285" s="22" t="s">
        <v>37</v>
      </c>
      <c r="E1285" s="23">
        <v>43145</v>
      </c>
      <c r="F1285" s="22">
        <v>28.1</v>
      </c>
      <c r="G1285" s="22">
        <v>34.9</v>
      </c>
      <c r="H1285" s="22">
        <v>17.552</v>
      </c>
      <c r="I1285" s="24">
        <v>4.3211000000000004</v>
      </c>
      <c r="J1285" s="22"/>
      <c r="K1285" s="25">
        <f>1000*(1-(F1285+288.9414)/(508929.2*(F1285+68.12963))*(F1285-3.9863)^2)</f>
        <v>996.23575832309621</v>
      </c>
      <c r="L1285" s="25">
        <f>0.824493 - 0.0040899*F1285 + 0.000076438*F1285^2 -0.00000082467*F1285^3 + 0.0000000053675*F1285^4</f>
        <v>0.75497175752142665</v>
      </c>
      <c r="M1285" s="25">
        <f>-0.005724 + 0.00010227*F1285 - 0.0000016546*F1285^2</f>
        <v>-4.1567017060000003E-3</v>
      </c>
      <c r="N1285" s="25">
        <f>K1285 + (L1285*G1285) + M1285*G1285^(3/2) + 0.00048314*G1285^2</f>
        <v>1022.315729820333</v>
      </c>
      <c r="O1285" s="121">
        <f t="shared" si="445"/>
        <v>1.0222889380741775</v>
      </c>
      <c r="P1285" s="26">
        <f>I1285*(1/     (1-   (0.001*N1285/1.84)))</f>
        <v>9.7235868292452192</v>
      </c>
      <c r="Q1285" s="120">
        <f t="shared" si="446"/>
        <v>9.723268242543659</v>
      </c>
      <c r="R1285" s="4">
        <f t="shared" si="444"/>
        <v>23.578053826292265</v>
      </c>
      <c r="S1285" s="27">
        <f>-5.28+5.5*I1285</f>
        <v>18.486050000000002</v>
      </c>
      <c r="T1285" s="28">
        <f>E1285-E1165</f>
        <v>16</v>
      </c>
      <c r="U1285" s="29">
        <f>I1285-I1165</f>
        <v>4.0900000000000603E-2</v>
      </c>
      <c r="V1285" s="29">
        <f>(U1285/I1165)*100</f>
        <v>0.95556282416710914</v>
      </c>
      <c r="W1285" s="29">
        <f>(U1285/T1285)/I1165*1000</f>
        <v>0.59722676510444317</v>
      </c>
      <c r="X1285" s="30">
        <f>P1285-P1165</f>
        <v>7.033166017725101E-2</v>
      </c>
      <c r="Y1285" s="30">
        <f>(X1285/P1165)*100</f>
        <v>0.72857972720554953</v>
      </c>
      <c r="Z1285" s="30">
        <f>1000*(X1285/T1285)/P1165</f>
        <v>0.45536232950346844</v>
      </c>
      <c r="AA1285" s="31">
        <f>1000*(X1285/T1285)/S1165</f>
        <v>0.24071544217370194</v>
      </c>
      <c r="AB1285" s="32">
        <f>Z1285-W1285</f>
        <v>-0.14186443560097473</v>
      </c>
    </row>
    <row r="1286" spans="1:32" s="15" customFormat="1" x14ac:dyDescent="0.2">
      <c r="A1286" s="21">
        <v>285</v>
      </c>
      <c r="B1286" s="22" t="s">
        <v>26</v>
      </c>
      <c r="C1286" s="22" t="s">
        <v>34</v>
      </c>
      <c r="D1286" s="22" t="s">
        <v>37</v>
      </c>
      <c r="E1286" s="23">
        <v>43145</v>
      </c>
      <c r="F1286" s="22">
        <v>28.1</v>
      </c>
      <c r="G1286" s="22">
        <v>34.9</v>
      </c>
      <c r="H1286" s="22">
        <v>17.552</v>
      </c>
      <c r="I1286" s="24">
        <v>2.6202999999999999</v>
      </c>
      <c r="J1286" s="22"/>
      <c r="K1286" s="25">
        <f>1000*(1-(F1286+288.9414)/(508929.2*(F1286+68.12963))*(F1286-3.9863)^2)</f>
        <v>996.23575832309621</v>
      </c>
      <c r="L1286" s="25">
        <f>0.824493 - 0.0040899*F1286 + 0.000076438*F1286^2 -0.00000082467*F1286^3 + 0.0000000053675*F1286^4</f>
        <v>0.75497175752142665</v>
      </c>
      <c r="M1286" s="25">
        <f>-0.005724 + 0.00010227*F1286 - 0.0000016546*F1286^2</f>
        <v>-4.1567017060000003E-3</v>
      </c>
      <c r="N1286" s="25">
        <f>K1286 + (L1286*G1286) + M1286*G1286^(3/2) + 0.00048314*G1286^2</f>
        <v>1022.315729820333</v>
      </c>
      <c r="O1286" s="121">
        <f t="shared" si="445"/>
        <v>1.0222889380741775</v>
      </c>
      <c r="P1286" s="26">
        <f>I1286*(1/     (1-   (0.001*N1286/1.84)))</f>
        <v>5.8963492093844723</v>
      </c>
      <c r="Q1286" s="120">
        <f t="shared" si="446"/>
        <v>5.8961560195175178</v>
      </c>
      <c r="R1286" s="4">
        <f t="shared" si="444"/>
        <v>23.578053826292265</v>
      </c>
      <c r="S1286" s="27">
        <f>-5.28+5.5*I1286</f>
        <v>9.1316500000000005</v>
      </c>
      <c r="T1286" s="28">
        <f>E1286-E1166</f>
        <v>16</v>
      </c>
      <c r="U1286" s="29">
        <f>I1286-I1166</f>
        <v>3.1099999999999905E-2</v>
      </c>
      <c r="V1286" s="29">
        <f>(U1286/I1166)*100</f>
        <v>1.2011432102579911</v>
      </c>
      <c r="W1286" s="29">
        <f>(U1286/T1286)/I1166*1000</f>
        <v>0.75071450641124438</v>
      </c>
      <c r="X1286" s="30">
        <f>P1286-P1166</f>
        <v>5.685379240611077E-2</v>
      </c>
      <c r="Y1286" s="30">
        <f>(X1286/P1166)*100</f>
        <v>0.973607963469037</v>
      </c>
      <c r="Z1286" s="30">
        <f>1000*(X1286/T1286)/P1166</f>
        <v>0.60850497716814811</v>
      </c>
      <c r="AA1286" s="31">
        <f>1000*(X1286/T1286)/S1166</f>
        <v>0.39655402823269909</v>
      </c>
      <c r="AB1286" s="32">
        <f>Z1286-W1286</f>
        <v>-0.14220952924309627</v>
      </c>
    </row>
    <row r="1287" spans="1:32" s="15" customFormat="1" x14ac:dyDescent="0.2">
      <c r="A1287" s="21">
        <v>120</v>
      </c>
      <c r="B1287" s="22" t="s">
        <v>29</v>
      </c>
      <c r="C1287" s="22" t="s">
        <v>34</v>
      </c>
      <c r="D1287" s="22" t="s">
        <v>37</v>
      </c>
      <c r="E1287" s="23">
        <v>43145</v>
      </c>
      <c r="F1287" s="22">
        <v>28.1</v>
      </c>
      <c r="G1287" s="22">
        <v>34.9</v>
      </c>
      <c r="H1287" s="22">
        <v>17.552</v>
      </c>
      <c r="I1287" s="24">
        <v>5.3489000000000004</v>
      </c>
      <c r="J1287" s="22"/>
      <c r="K1287" s="25">
        <f>1000*(1-(F1287+288.9414)/(508929.2*(F1287+68.12963))*(F1287-3.9863)^2)</f>
        <v>996.23575832309621</v>
      </c>
      <c r="L1287" s="25">
        <f>0.824493 - 0.0040899*F1287 + 0.000076438*F1287^2 -0.00000082467*F1287^3 + 0.0000000053675*F1287^4</f>
        <v>0.75497175752142665</v>
      </c>
      <c r="M1287" s="25">
        <f>-0.005724 + 0.00010227*F1287 - 0.0000016546*F1287^2</f>
        <v>-4.1567017060000003E-3</v>
      </c>
      <c r="N1287" s="25">
        <f>K1287 + (L1287*G1287) + M1287*G1287^(3/2) + 0.00048314*G1287^2</f>
        <v>1022.315729820333</v>
      </c>
      <c r="O1287" s="121">
        <f t="shared" si="445"/>
        <v>1.0222889380741775</v>
      </c>
      <c r="P1287" s="26">
        <f>I1287*(1/     (1-   (0.001*N1287/1.84)))</f>
        <v>12.036401284614971</v>
      </c>
      <c r="Q1287" s="120">
        <f t="shared" si="446"/>
        <v>12.036006920122603</v>
      </c>
      <c r="R1287" s="4">
        <f t="shared" si="444"/>
        <v>23.578053826292265</v>
      </c>
      <c r="S1287" s="27">
        <f>-5.28+5.5*I1287</f>
        <v>24.138950000000001</v>
      </c>
      <c r="T1287" s="28">
        <f>E1287-E1167</f>
        <v>16</v>
      </c>
      <c r="U1287" s="29">
        <f>I1287-I1167</f>
        <v>4.8700000000000188E-2</v>
      </c>
      <c r="V1287" s="29">
        <f>(U1287/I1167)*100</f>
        <v>0.91883325157541573</v>
      </c>
      <c r="W1287" s="29">
        <f>(U1287/T1287)/I1167*1000</f>
        <v>0.57427078223463479</v>
      </c>
      <c r="X1287" s="30">
        <f>P1287-P1167</f>
        <v>8.2711492760841665E-2</v>
      </c>
      <c r="Y1287" s="30">
        <f>(X1287/P1167)*100</f>
        <v>0.69193273542371503</v>
      </c>
      <c r="Z1287" s="30">
        <f>1000*(X1287/T1287)/P1167</f>
        <v>0.43245795963982187</v>
      </c>
      <c r="AA1287" s="31">
        <f>1000*(X1287/T1287)/S1167</f>
        <v>0.21655760721343401</v>
      </c>
      <c r="AB1287" s="32">
        <f>Z1287-W1287</f>
        <v>-0.14181282259481293</v>
      </c>
    </row>
    <row r="1288" spans="1:32" s="15" customFormat="1" x14ac:dyDescent="0.2">
      <c r="A1288" s="21">
        <v>126</v>
      </c>
      <c r="B1288" s="22" t="s">
        <v>29</v>
      </c>
      <c r="C1288" s="22" t="s">
        <v>34</v>
      </c>
      <c r="D1288" s="22" t="s">
        <v>37</v>
      </c>
      <c r="E1288" s="23">
        <v>43145</v>
      </c>
      <c r="F1288" s="22">
        <v>28.1</v>
      </c>
      <c r="G1288" s="22">
        <v>34.9</v>
      </c>
      <c r="H1288" s="22">
        <v>17.552</v>
      </c>
      <c r="I1288" s="24">
        <v>2.1375000000000002</v>
      </c>
      <c r="J1288" s="22"/>
      <c r="K1288" s="25">
        <f>1000*(1-(F1288+288.9414)/(508929.2*(F1288+68.12963))*(F1288-3.9863)^2)</f>
        <v>996.23575832309621</v>
      </c>
      <c r="L1288" s="25">
        <f>0.824493 - 0.0040899*F1288 + 0.000076438*F1288^2 -0.00000082467*F1288^3 + 0.0000000053675*F1288^4</f>
        <v>0.75497175752142665</v>
      </c>
      <c r="M1288" s="25">
        <f>-0.005724 + 0.00010227*F1288 - 0.0000016546*F1288^2</f>
        <v>-4.1567017060000003E-3</v>
      </c>
      <c r="N1288" s="25">
        <f>K1288 + (L1288*G1288) + M1288*G1288^(3/2) + 0.00048314*G1288^2</f>
        <v>1022.315729820333</v>
      </c>
      <c r="O1288" s="121">
        <f t="shared" si="445"/>
        <v>1.0222889380741775</v>
      </c>
      <c r="P1288" s="26">
        <f>I1288*(1/     (1-   (0.001*N1288/1.84)))</f>
        <v>4.8099249838031186</v>
      </c>
      <c r="Q1288" s="120">
        <f t="shared" si="446"/>
        <v>4.8097673898861562</v>
      </c>
      <c r="R1288" s="4">
        <f t="shared" si="444"/>
        <v>23.578053826292265</v>
      </c>
      <c r="S1288" s="27">
        <f>-5.28+5.5*I1288</f>
        <v>6.4762500000000012</v>
      </c>
      <c r="T1288" s="28">
        <f>E1288-E1168</f>
        <v>16</v>
      </c>
      <c r="U1288" s="29">
        <f>I1288-I1168</f>
        <v>1.3800000000000257E-2</v>
      </c>
      <c r="V1288" s="29">
        <f>(U1288/I1168)*100</f>
        <v>0.64980929509818974</v>
      </c>
      <c r="W1288" s="29">
        <f>(U1288/T1288)/I1168*1000</f>
        <v>0.40613080943636859</v>
      </c>
      <c r="X1288" s="30">
        <f>P1288-P1168</f>
        <v>2.0284779478637383E-2</v>
      </c>
      <c r="Y1288" s="30">
        <f>(X1288/P1168)*100</f>
        <v>0.4235136380457683</v>
      </c>
      <c r="Z1288" s="30">
        <f>1000*(X1288/T1288)/P1168</f>
        <v>0.26469602377860524</v>
      </c>
      <c r="AA1288" s="31">
        <f>1000*(X1288/T1288)/S1168</f>
        <v>0.19808271694748517</v>
      </c>
      <c r="AB1288" s="32">
        <f>Z1288-W1288</f>
        <v>-0.14143478565776335</v>
      </c>
    </row>
    <row r="1289" spans="1:32" s="15" customFormat="1" x14ac:dyDescent="0.2">
      <c r="A1289" s="21">
        <v>218</v>
      </c>
      <c r="B1289" s="22" t="s">
        <v>29</v>
      </c>
      <c r="C1289" s="22" t="s">
        <v>34</v>
      </c>
      <c r="D1289" s="22" t="s">
        <v>37</v>
      </c>
      <c r="E1289" s="22" t="s">
        <v>52</v>
      </c>
      <c r="F1289" s="22" t="s">
        <v>38</v>
      </c>
      <c r="G1289" s="22" t="s">
        <v>38</v>
      </c>
      <c r="H1289" s="22" t="s">
        <v>38</v>
      </c>
      <c r="I1289" s="24" t="s">
        <v>38</v>
      </c>
      <c r="J1289" s="22" t="s">
        <v>38</v>
      </c>
      <c r="K1289" s="81" t="s">
        <v>38</v>
      </c>
      <c r="L1289" s="81" t="s">
        <v>38</v>
      </c>
      <c r="M1289" s="81" t="s">
        <v>38</v>
      </c>
      <c r="N1289" s="81" t="s">
        <v>38</v>
      </c>
      <c r="O1289" s="121" t="e">
        <f t="shared" si="445"/>
        <v>#VALUE!</v>
      </c>
      <c r="P1289" s="30" t="s">
        <v>38</v>
      </c>
      <c r="Q1289" s="120" t="e">
        <f t="shared" si="446"/>
        <v>#VALUE!</v>
      </c>
      <c r="R1289" s="4" t="e">
        <f t="shared" si="444"/>
        <v>#VALUE!</v>
      </c>
      <c r="S1289" s="27" t="s">
        <v>38</v>
      </c>
      <c r="T1289" s="82" t="s">
        <v>38</v>
      </c>
      <c r="U1289" s="83" t="s">
        <v>38</v>
      </c>
      <c r="V1289" s="83" t="s">
        <v>38</v>
      </c>
      <c r="W1289" s="83" t="s">
        <v>38</v>
      </c>
      <c r="X1289" s="27" t="s">
        <v>38</v>
      </c>
      <c r="Y1289" s="27" t="s">
        <v>38</v>
      </c>
      <c r="Z1289" s="27" t="s">
        <v>38</v>
      </c>
      <c r="AA1289" s="27" t="s">
        <v>38</v>
      </c>
      <c r="AB1289" s="84" t="s">
        <v>38</v>
      </c>
    </row>
    <row r="1290" spans="1:32" s="15" customFormat="1" x14ac:dyDescent="0.2">
      <c r="A1290" s="21">
        <v>224</v>
      </c>
      <c r="B1290" s="22" t="s">
        <v>29</v>
      </c>
      <c r="C1290" s="22" t="s">
        <v>34</v>
      </c>
      <c r="D1290" s="22" t="s">
        <v>37</v>
      </c>
      <c r="E1290" s="23">
        <v>43145</v>
      </c>
      <c r="F1290" s="22">
        <v>28.1</v>
      </c>
      <c r="G1290" s="22">
        <v>34.9</v>
      </c>
      <c r="H1290" s="22">
        <v>17.552</v>
      </c>
      <c r="I1290" s="24">
        <v>4.4943</v>
      </c>
      <c r="J1290" s="22"/>
      <c r="K1290" s="25">
        <f>1000*(1-(F1290+288.9414)/(508929.2*(F1290+68.12963))*(F1290-3.9863)^2)</f>
        <v>996.23575832309621</v>
      </c>
      <c r="L1290" s="25">
        <f>0.824493 - 0.0040899*F1290 + 0.000076438*F1290^2 -0.00000082467*F1290^3 + 0.0000000053675*F1290^4</f>
        <v>0.75497175752142665</v>
      </c>
      <c r="M1290" s="25">
        <f>-0.005724 + 0.00010227*F1290 - 0.0000016546*F1290^2</f>
        <v>-4.1567017060000003E-3</v>
      </c>
      <c r="N1290" s="25">
        <f>K1290 + (L1290*G1290) + M1290*G1290^(3/2) + 0.00048314*G1290^2</f>
        <v>1022.315729820333</v>
      </c>
      <c r="O1290" s="121">
        <f t="shared" si="445"/>
        <v>1.0222889380741775</v>
      </c>
      <c r="P1290" s="26">
        <f>I1290*(1/     (1-   (0.001*N1290/1.84)))</f>
        <v>10.113331394014669</v>
      </c>
      <c r="Q1290" s="120">
        <f t="shared" si="446"/>
        <v>10.113000037597825</v>
      </c>
      <c r="R1290" s="4">
        <f t="shared" si="444"/>
        <v>23.578053826292265</v>
      </c>
      <c r="S1290" s="27">
        <f>-5.28+5.5*I1290</f>
        <v>19.438649999999999</v>
      </c>
      <c r="T1290" s="28">
        <f>E1290-E1170</f>
        <v>16</v>
      </c>
      <c r="U1290" s="29">
        <f>I1290-I1170</f>
        <v>4.0300000000000225E-2</v>
      </c>
      <c r="V1290" s="29">
        <f>(U1290/I1170)*100</f>
        <v>0.90480466995959197</v>
      </c>
      <c r="W1290" s="29">
        <f>(U1290/T1290)/I1170*1000</f>
        <v>0.56550291872474501</v>
      </c>
      <c r="X1290" s="30">
        <f>P1290-P1170</f>
        <v>6.8100207848431182E-2</v>
      </c>
      <c r="Y1290" s="30">
        <f>(X1290/P1170)*100</f>
        <v>0.67793569492173755</v>
      </c>
      <c r="Z1290" s="30">
        <f>1000*(X1290/T1290)/P1170</f>
        <v>0.42370980932608598</v>
      </c>
      <c r="AA1290" s="31">
        <f>1000*(X1290/T1290)/S1170</f>
        <v>0.22148425823629855</v>
      </c>
      <c r="AB1290" s="32">
        <f>Z1290-W1290</f>
        <v>-0.14179310939865902</v>
      </c>
    </row>
    <row r="1291" spans="1:32" s="15" customFormat="1" x14ac:dyDescent="0.2">
      <c r="A1291" s="21">
        <v>230</v>
      </c>
      <c r="B1291" s="22" t="s">
        <v>29</v>
      </c>
      <c r="C1291" s="22" t="s">
        <v>34</v>
      </c>
      <c r="D1291" s="22" t="s">
        <v>37</v>
      </c>
      <c r="E1291" s="23">
        <v>43145</v>
      </c>
      <c r="F1291" s="22">
        <v>28.1</v>
      </c>
      <c r="G1291" s="22">
        <v>34.9</v>
      </c>
      <c r="H1291" s="22">
        <v>17.552</v>
      </c>
      <c r="I1291" s="24">
        <v>2.6499000000000001</v>
      </c>
      <c r="J1291" s="22"/>
      <c r="K1291" s="25">
        <f>1000*(1-(F1291+288.9414)/(508929.2*(F1291+68.12963))*(F1291-3.9863)^2)</f>
        <v>996.23575832309621</v>
      </c>
      <c r="L1291" s="25">
        <f>0.824493 - 0.0040899*F1291 + 0.000076438*F1291^2 -0.00000082467*F1291^3 + 0.0000000053675*F1291^4</f>
        <v>0.75497175752142665</v>
      </c>
      <c r="M1291" s="25">
        <f>-0.005724 + 0.00010227*F1291 - 0.0000016546*F1291^2</f>
        <v>-4.1567017060000003E-3</v>
      </c>
      <c r="N1291" s="25">
        <f>K1291 + (L1291*G1291) + M1291*G1291^(3/2) + 0.00048314*G1291^2</f>
        <v>1022.315729820333</v>
      </c>
      <c r="O1291" s="121">
        <f t="shared" si="445"/>
        <v>1.0222889380741775</v>
      </c>
      <c r="P1291" s="26">
        <f>I1291*(1/     (1-   (0.001*N1291/1.84)))</f>
        <v>5.9629568255344489</v>
      </c>
      <c r="Q1291" s="120">
        <f t="shared" si="446"/>
        <v>5.9627614533143038</v>
      </c>
      <c r="R1291" s="4">
        <f t="shared" si="444"/>
        <v>23.578053826292265</v>
      </c>
      <c r="S1291" s="27">
        <f>-5.28+5.5*I1291</f>
        <v>9.2944500000000012</v>
      </c>
      <c r="T1291" s="28">
        <f>E1291-E1171</f>
        <v>16</v>
      </c>
      <c r="U1291" s="29">
        <f>I1291-I1171</f>
        <v>2.4199999999999999E-2</v>
      </c>
      <c r="V1291" s="29">
        <f>(U1291/I1171)*100</f>
        <v>0.92165898617511521</v>
      </c>
      <c r="W1291" s="29">
        <f>(U1291/T1291)/I1171*1000</f>
        <v>0.57603686635944695</v>
      </c>
      <c r="X1291" s="30">
        <f>P1291-P1171</f>
        <v>4.1141934309327333E-2</v>
      </c>
      <c r="Y1291" s="30">
        <f>(X1291/P1171)*100</f>
        <v>0.69475211679262361</v>
      </c>
      <c r="Z1291" s="30">
        <f>1000*(X1291/T1291)/P1171</f>
        <v>0.43422007299538973</v>
      </c>
      <c r="AA1291" s="31">
        <f>1000*(X1291/T1291)/S1171</f>
        <v>0.28067598054140042</v>
      </c>
      <c r="AB1291" s="32">
        <f>Z1291-W1291</f>
        <v>-0.14181679336405723</v>
      </c>
    </row>
    <row r="1292" spans="1:32" s="15" customFormat="1" x14ac:dyDescent="0.2">
      <c r="A1292" s="21">
        <v>154</v>
      </c>
      <c r="B1292" s="22" t="s">
        <v>30</v>
      </c>
      <c r="C1292" s="22" t="s">
        <v>34</v>
      </c>
      <c r="D1292" s="22" t="s">
        <v>37</v>
      </c>
      <c r="E1292" s="23">
        <v>43145</v>
      </c>
      <c r="F1292" s="22">
        <v>28.1</v>
      </c>
      <c r="G1292" s="22">
        <v>34.9</v>
      </c>
      <c r="H1292" s="22">
        <v>17.552</v>
      </c>
      <c r="I1292" s="24">
        <v>4.1664000000000003</v>
      </c>
      <c r="J1292" s="22"/>
      <c r="K1292" s="25">
        <f>1000*(1-(F1292+288.9414)/(508929.2*(F1292+68.12963))*(F1292-3.9863)^2)</f>
        <v>996.23575832309621</v>
      </c>
      <c r="L1292" s="25">
        <f>0.824493 - 0.0040899*F1292 + 0.000076438*F1292^2 -0.00000082467*F1292^3 + 0.0000000053675*F1292^4</f>
        <v>0.75497175752142665</v>
      </c>
      <c r="M1292" s="25">
        <f>-0.005724 + 0.00010227*F1292 - 0.0000016546*F1292^2</f>
        <v>-4.1567017060000003E-3</v>
      </c>
      <c r="N1292" s="25">
        <f>K1292 + (L1292*G1292) + M1292*G1292^(3/2) + 0.00048314*G1292^2</f>
        <v>1022.315729820333</v>
      </c>
      <c r="O1292" s="121">
        <f t="shared" si="445"/>
        <v>1.0222889380741775</v>
      </c>
      <c r="P1292" s="26">
        <f>I1292*(1/     (1-   (0.001*N1292/1.84)))</f>
        <v>9.375472024569504</v>
      </c>
      <c r="Q1292" s="120">
        <f t="shared" si="446"/>
        <v>9.3751648436124828</v>
      </c>
      <c r="R1292" s="4">
        <f t="shared" si="444"/>
        <v>23.578053826292265</v>
      </c>
      <c r="S1292" s="27">
        <f>-5.28+5.5*I1292</f>
        <v>17.635200000000001</v>
      </c>
      <c r="T1292" s="28">
        <f>E1292-E1172</f>
        <v>16</v>
      </c>
      <c r="U1292" s="29">
        <f>I1292-I1172</f>
        <v>1.0299999999999976E-2</v>
      </c>
      <c r="V1292" s="29">
        <f>(U1292/I1172)*100</f>
        <v>0.24782849305839549</v>
      </c>
      <c r="W1292" s="29">
        <f>(U1292/T1292)/I1172*1000</f>
        <v>0.15489280816149717</v>
      </c>
      <c r="X1292" s="30">
        <f>P1292-P1172</f>
        <v>2.1030679405171782E-3</v>
      </c>
      <c r="Y1292" s="30">
        <f>(X1292/P1172)*100</f>
        <v>2.2436628177639983E-2</v>
      </c>
      <c r="Z1292" s="30">
        <f>1000*(X1292/T1292)/P1172</f>
        <v>1.402289261102499E-2</v>
      </c>
      <c r="AA1292" s="31">
        <f>1000*(X1292/T1292)/S1172</f>
        <v>7.4773941128434161E-3</v>
      </c>
      <c r="AB1292" s="32">
        <f>Z1292-W1292</f>
        <v>-0.14086991555047218</v>
      </c>
    </row>
    <row r="1293" spans="1:32" s="15" customFormat="1" x14ac:dyDescent="0.2">
      <c r="A1293" s="21">
        <v>246</v>
      </c>
      <c r="B1293" s="22" t="s">
        <v>30</v>
      </c>
      <c r="C1293" s="22" t="s">
        <v>34</v>
      </c>
      <c r="D1293" s="22" t="s">
        <v>37</v>
      </c>
      <c r="E1293" s="22" t="s">
        <v>52</v>
      </c>
      <c r="F1293" s="22" t="s">
        <v>38</v>
      </c>
      <c r="G1293" s="22" t="s">
        <v>38</v>
      </c>
      <c r="H1293" s="22" t="s">
        <v>38</v>
      </c>
      <c r="I1293" s="24" t="s">
        <v>38</v>
      </c>
      <c r="J1293" s="22" t="s">
        <v>38</v>
      </c>
      <c r="K1293" s="81" t="s">
        <v>38</v>
      </c>
      <c r="L1293" s="81" t="s">
        <v>38</v>
      </c>
      <c r="M1293" s="81" t="s">
        <v>38</v>
      </c>
      <c r="N1293" s="81" t="s">
        <v>38</v>
      </c>
      <c r="O1293" s="121" t="e">
        <f t="shared" si="445"/>
        <v>#VALUE!</v>
      </c>
      <c r="P1293" s="30" t="s">
        <v>38</v>
      </c>
      <c r="Q1293" s="120" t="e">
        <f t="shared" si="446"/>
        <v>#VALUE!</v>
      </c>
      <c r="R1293" s="4" t="e">
        <f t="shared" si="444"/>
        <v>#VALUE!</v>
      </c>
      <c r="S1293" s="27" t="s">
        <v>38</v>
      </c>
      <c r="T1293" s="82" t="s">
        <v>38</v>
      </c>
      <c r="U1293" s="83" t="s">
        <v>38</v>
      </c>
      <c r="V1293" s="83" t="s">
        <v>38</v>
      </c>
      <c r="W1293" s="83" t="s">
        <v>38</v>
      </c>
      <c r="X1293" s="27" t="s">
        <v>38</v>
      </c>
      <c r="Y1293" s="27" t="s">
        <v>38</v>
      </c>
      <c r="Z1293" s="27" t="s">
        <v>38</v>
      </c>
      <c r="AA1293" s="27" t="s">
        <v>38</v>
      </c>
      <c r="AB1293" s="84" t="s">
        <v>38</v>
      </c>
    </row>
    <row r="1294" spans="1:32" s="15" customFormat="1" x14ac:dyDescent="0.2">
      <c r="A1294" s="21">
        <v>299</v>
      </c>
      <c r="B1294" s="22" t="s">
        <v>30</v>
      </c>
      <c r="C1294" s="22" t="s">
        <v>34</v>
      </c>
      <c r="D1294" s="22" t="s">
        <v>37</v>
      </c>
      <c r="E1294" s="23">
        <v>43145</v>
      </c>
      <c r="F1294" s="22">
        <v>28.1</v>
      </c>
      <c r="G1294" s="22">
        <v>34.9</v>
      </c>
      <c r="H1294" s="22">
        <v>17.552</v>
      </c>
      <c r="I1294" s="24">
        <v>0.77039999999999997</v>
      </c>
      <c r="J1294" s="22"/>
      <c r="K1294" s="25">
        <f>1000*(1-(F1294+288.9414)/(508929.2*(F1294+68.12963))*(F1294-3.9863)^2)</f>
        <v>996.23575832309621</v>
      </c>
      <c r="L1294" s="25">
        <f>0.824493 - 0.0040899*F1294 + 0.000076438*F1294^2 -0.00000082467*F1294^3 + 0.0000000053675*F1294^4</f>
        <v>0.75497175752142665</v>
      </c>
      <c r="M1294" s="25">
        <f>-0.005724 + 0.00010227*F1294 - 0.0000016546*F1294^2</f>
        <v>-4.1567017060000003E-3</v>
      </c>
      <c r="N1294" s="25">
        <f>K1294 + (L1294*G1294) + M1294*G1294^(3/2) + 0.00048314*G1294^2</f>
        <v>1022.315729820333</v>
      </c>
      <c r="O1294" s="121">
        <f t="shared" si="445"/>
        <v>1.0222889380741775</v>
      </c>
      <c r="P1294" s="26">
        <f>I1294*(1/     (1-   (0.001*N1294/1.84)))</f>
        <v>1.7335982257412501</v>
      </c>
      <c r="Q1294" s="120">
        <f t="shared" si="446"/>
        <v>1.7335414255758101</v>
      </c>
      <c r="R1294" s="4">
        <f t="shared" si="444"/>
        <v>23.578053826292265</v>
      </c>
      <c r="S1294" s="27">
        <f>-5.28+5.5*I1294</f>
        <v>-1.0428000000000006</v>
      </c>
      <c r="T1294" s="28">
        <f>E1294-E1174</f>
        <v>16</v>
      </c>
      <c r="U1294" s="29">
        <f>I1294-I1174</f>
        <v>5.3999999999999604E-3</v>
      </c>
      <c r="V1294" s="29">
        <f>(U1294/I1174)*100</f>
        <v>0.7058823529411713</v>
      </c>
      <c r="W1294" s="29">
        <f>(U1294/T1294)/I1174*1000</f>
        <v>0.44117647058823206</v>
      </c>
      <c r="X1294" s="30">
        <f>P1294-P1174</f>
        <v>8.2722586516290608E-3</v>
      </c>
      <c r="Y1294" s="30">
        <f>(X1294/P1174)*100</f>
        <v>0.47946062421950225</v>
      </c>
      <c r="Z1294" s="30">
        <f>1000*(X1294/T1294)/P1174</f>
        <v>0.29966289013718889</v>
      </c>
      <c r="AA1294" s="31">
        <f>1000*(X1294/T1294)/S1174</f>
        <v>-0.48206635499003858</v>
      </c>
      <c r="AB1294" s="32">
        <f>Z1294-W1294</f>
        <v>-0.14151358045104317</v>
      </c>
    </row>
    <row r="1295" spans="1:32" s="15" customFormat="1" x14ac:dyDescent="0.2">
      <c r="A1295" s="21">
        <v>167</v>
      </c>
      <c r="B1295" s="22" t="s">
        <v>31</v>
      </c>
      <c r="C1295" s="22" t="s">
        <v>34</v>
      </c>
      <c r="D1295" s="22" t="s">
        <v>37</v>
      </c>
      <c r="E1295" s="22" t="s">
        <v>38</v>
      </c>
      <c r="F1295" s="22" t="s">
        <v>38</v>
      </c>
      <c r="G1295" s="22" t="s">
        <v>38</v>
      </c>
      <c r="H1295" s="22" t="s">
        <v>38</v>
      </c>
      <c r="I1295" s="24" t="s">
        <v>38</v>
      </c>
      <c r="J1295" s="22"/>
      <c r="K1295" s="81" t="s">
        <v>38</v>
      </c>
      <c r="L1295" s="81" t="s">
        <v>38</v>
      </c>
      <c r="M1295" s="81" t="s">
        <v>38</v>
      </c>
      <c r="N1295" s="81" t="s">
        <v>38</v>
      </c>
      <c r="O1295" s="121" t="e">
        <f t="shared" si="445"/>
        <v>#VALUE!</v>
      </c>
      <c r="P1295" s="30" t="s">
        <v>38</v>
      </c>
      <c r="Q1295" s="120" t="e">
        <f t="shared" si="446"/>
        <v>#VALUE!</v>
      </c>
      <c r="R1295" s="4" t="e">
        <f t="shared" si="444"/>
        <v>#VALUE!</v>
      </c>
      <c r="S1295" s="27" t="s">
        <v>38</v>
      </c>
      <c r="T1295" s="82" t="s">
        <v>38</v>
      </c>
      <c r="U1295" s="83" t="s">
        <v>38</v>
      </c>
      <c r="V1295" s="83" t="s">
        <v>38</v>
      </c>
      <c r="W1295" s="83" t="s">
        <v>38</v>
      </c>
      <c r="X1295" s="27" t="s">
        <v>38</v>
      </c>
      <c r="Y1295" s="27" t="s">
        <v>38</v>
      </c>
      <c r="Z1295" s="27" t="s">
        <v>38</v>
      </c>
      <c r="AA1295" s="27" t="s">
        <v>38</v>
      </c>
      <c r="AB1295" s="84" t="s">
        <v>38</v>
      </c>
      <c r="AD1295" s="15" t="s">
        <v>38</v>
      </c>
      <c r="AE1295" s="15" t="s">
        <v>38</v>
      </c>
      <c r="AF1295" s="15" t="s">
        <v>38</v>
      </c>
    </row>
    <row r="1296" spans="1:32" x14ac:dyDescent="0.2">
      <c r="A1296" s="21">
        <v>174</v>
      </c>
      <c r="B1296" s="22" t="s">
        <v>31</v>
      </c>
      <c r="C1296" s="22" t="s">
        <v>34</v>
      </c>
      <c r="D1296" s="22" t="s">
        <v>37</v>
      </c>
      <c r="E1296" s="23">
        <v>43145</v>
      </c>
      <c r="F1296" s="22">
        <v>28.1</v>
      </c>
      <c r="G1296" s="22">
        <v>34.9</v>
      </c>
      <c r="H1296" s="22">
        <v>17.552</v>
      </c>
      <c r="I1296" s="24">
        <v>2.5950000000000002</v>
      </c>
      <c r="J1296" s="22" t="s">
        <v>54</v>
      </c>
      <c r="K1296" s="25">
        <f>1000*(1-(F1296+288.9414)/(508929.2*(F1296+68.12963))*(F1296-3.9863)^2)</f>
        <v>996.23575832309621</v>
      </c>
      <c r="L1296" s="25">
        <f>0.824493 - 0.0040899*F1296 + 0.000076438*F1296^2 -0.00000082467*F1296^3 + 0.0000000053675*F1296^4</f>
        <v>0.75497175752142665</v>
      </c>
      <c r="M1296" s="25">
        <f>-0.005724 + 0.00010227*F1296 - 0.0000016546*F1296^2</f>
        <v>-4.1567017060000003E-3</v>
      </c>
      <c r="N1296" s="25">
        <f>K1296 + (L1296*G1296) + M1296*G1296^(3/2) + 0.00048314*G1296^2</f>
        <v>1022.315729820333</v>
      </c>
      <c r="O1296" s="121">
        <f t="shared" si="445"/>
        <v>1.0222889380741775</v>
      </c>
      <c r="P1296" s="26">
        <f>I1296*(1/     (1-   (0.001*N1296/1.84)))</f>
        <v>5.8394176996346632</v>
      </c>
      <c r="Q1296" s="120">
        <f t="shared" si="446"/>
        <v>5.8392263750898596</v>
      </c>
      <c r="R1296" s="4">
        <f t="shared" si="444"/>
        <v>23.578053826292265</v>
      </c>
      <c r="S1296" s="33">
        <f>-5.28+5.5*I1296</f>
        <v>8.9924999999999997</v>
      </c>
      <c r="T1296" s="34">
        <f>E1296-E1176</f>
        <v>16</v>
      </c>
      <c r="U1296" s="25" t="s">
        <v>38</v>
      </c>
      <c r="V1296" s="25" t="s">
        <v>38</v>
      </c>
      <c r="W1296" s="25" t="s">
        <v>38</v>
      </c>
      <c r="X1296" s="25" t="s">
        <v>38</v>
      </c>
      <c r="Y1296" s="25" t="s">
        <v>38</v>
      </c>
      <c r="Z1296" s="25" t="s">
        <v>38</v>
      </c>
      <c r="AA1296" s="26" t="e">
        <f>1000*(X1296/T1296)/S1176</f>
        <v>#VALUE!</v>
      </c>
      <c r="AB1296" s="36" t="e">
        <f>Z1296-W1296</f>
        <v>#VALUE!</v>
      </c>
      <c r="AD1296" s="1" t="s">
        <v>38</v>
      </c>
      <c r="AE1296" s="1" t="s">
        <v>38</v>
      </c>
      <c r="AF1296" s="1" t="s">
        <v>38</v>
      </c>
    </row>
    <row r="1297" spans="1:32" s="15" customFormat="1" x14ac:dyDescent="0.2">
      <c r="A1297" s="21">
        <v>265</v>
      </c>
      <c r="B1297" s="22" t="s">
        <v>31</v>
      </c>
      <c r="C1297" s="22" t="s">
        <v>34</v>
      </c>
      <c r="D1297" s="22" t="s">
        <v>37</v>
      </c>
      <c r="E1297" s="22" t="s">
        <v>52</v>
      </c>
      <c r="F1297" s="22" t="s">
        <v>38</v>
      </c>
      <c r="G1297" s="22" t="s">
        <v>38</v>
      </c>
      <c r="H1297" s="22" t="s">
        <v>38</v>
      </c>
      <c r="I1297" s="24" t="s">
        <v>38</v>
      </c>
      <c r="J1297" s="22" t="s">
        <v>38</v>
      </c>
      <c r="K1297" s="81" t="s">
        <v>38</v>
      </c>
      <c r="L1297" s="81" t="s">
        <v>38</v>
      </c>
      <c r="M1297" s="81" t="s">
        <v>38</v>
      </c>
      <c r="N1297" s="81" t="s">
        <v>38</v>
      </c>
      <c r="O1297" s="121" t="e">
        <f t="shared" si="445"/>
        <v>#VALUE!</v>
      </c>
      <c r="P1297" s="30" t="s">
        <v>38</v>
      </c>
      <c r="Q1297" s="120" t="e">
        <f t="shared" si="446"/>
        <v>#VALUE!</v>
      </c>
      <c r="R1297" s="4" t="e">
        <f t="shared" si="444"/>
        <v>#VALUE!</v>
      </c>
      <c r="S1297" s="27" t="s">
        <v>38</v>
      </c>
      <c r="T1297" s="82" t="s">
        <v>38</v>
      </c>
      <c r="U1297" s="83" t="s">
        <v>38</v>
      </c>
      <c r="V1297" s="83" t="s">
        <v>38</v>
      </c>
      <c r="W1297" s="83" t="s">
        <v>38</v>
      </c>
      <c r="X1297" s="27" t="s">
        <v>38</v>
      </c>
      <c r="Y1297" s="27" t="s">
        <v>38</v>
      </c>
      <c r="Z1297" s="27" t="s">
        <v>38</v>
      </c>
      <c r="AA1297" s="27" t="s">
        <v>38</v>
      </c>
      <c r="AB1297" s="84" t="s">
        <v>38</v>
      </c>
      <c r="AD1297" s="15" t="s">
        <v>38</v>
      </c>
      <c r="AE1297" s="15" t="s">
        <v>38</v>
      </c>
      <c r="AF1297" s="15" t="s">
        <v>38</v>
      </c>
    </row>
    <row r="1298" spans="1:32" s="15" customFormat="1" x14ac:dyDescent="0.2">
      <c r="A1298" s="21">
        <v>271</v>
      </c>
      <c r="B1298" s="22" t="s">
        <v>31</v>
      </c>
      <c r="C1298" s="22" t="s">
        <v>34</v>
      </c>
      <c r="D1298" s="22" t="s">
        <v>37</v>
      </c>
      <c r="E1298" s="23">
        <v>43145</v>
      </c>
      <c r="F1298" s="22">
        <v>28.1</v>
      </c>
      <c r="G1298" s="22">
        <v>34.9</v>
      </c>
      <c r="H1298" s="22">
        <v>17.552</v>
      </c>
      <c r="I1298" s="24" t="s">
        <v>41</v>
      </c>
      <c r="J1298" s="22"/>
      <c r="K1298" s="81" t="s">
        <v>38</v>
      </c>
      <c r="L1298" s="81" t="s">
        <v>38</v>
      </c>
      <c r="M1298" s="81" t="s">
        <v>38</v>
      </c>
      <c r="N1298" s="81" t="s">
        <v>38</v>
      </c>
      <c r="O1298" s="121">
        <f t="shared" si="445"/>
        <v>1.0222889380741775</v>
      </c>
      <c r="P1298" s="30" t="s">
        <v>38</v>
      </c>
      <c r="Q1298" s="120" t="e">
        <f t="shared" si="446"/>
        <v>#VALUE!</v>
      </c>
      <c r="R1298" s="4" t="e">
        <f t="shared" si="444"/>
        <v>#VALUE!</v>
      </c>
      <c r="S1298" s="27" t="s">
        <v>38</v>
      </c>
      <c r="T1298" s="82" t="s">
        <v>38</v>
      </c>
      <c r="U1298" s="83" t="s">
        <v>38</v>
      </c>
      <c r="V1298" s="83" t="s">
        <v>38</v>
      </c>
      <c r="W1298" s="83" t="s">
        <v>38</v>
      </c>
      <c r="X1298" s="27" t="s">
        <v>38</v>
      </c>
      <c r="Y1298" s="27" t="s">
        <v>38</v>
      </c>
      <c r="Z1298" s="27" t="s">
        <v>38</v>
      </c>
      <c r="AA1298" s="27" t="s">
        <v>38</v>
      </c>
      <c r="AB1298" s="84" t="s">
        <v>38</v>
      </c>
      <c r="AD1298" s="15" t="s">
        <v>38</v>
      </c>
      <c r="AE1298" s="15" t="s">
        <v>38</v>
      </c>
      <c r="AF1298" s="15" t="s">
        <v>38</v>
      </c>
    </row>
    <row r="1299" spans="1:32" s="15" customFormat="1" x14ac:dyDescent="0.2">
      <c r="A1299" s="21">
        <v>103</v>
      </c>
      <c r="B1299" s="22" t="s">
        <v>32</v>
      </c>
      <c r="C1299" s="22" t="s">
        <v>34</v>
      </c>
      <c r="D1299" s="22" t="s">
        <v>37</v>
      </c>
      <c r="E1299" s="22" t="s">
        <v>38</v>
      </c>
      <c r="F1299" s="22" t="s">
        <v>38</v>
      </c>
      <c r="G1299" s="22" t="s">
        <v>38</v>
      </c>
      <c r="H1299" s="22" t="s">
        <v>38</v>
      </c>
      <c r="I1299" s="24" t="s">
        <v>38</v>
      </c>
      <c r="J1299" s="22" t="s">
        <v>41</v>
      </c>
      <c r="K1299" s="81" t="s">
        <v>38</v>
      </c>
      <c r="L1299" s="81" t="s">
        <v>38</v>
      </c>
      <c r="M1299" s="81" t="s">
        <v>38</v>
      </c>
      <c r="N1299" s="81" t="s">
        <v>38</v>
      </c>
      <c r="O1299" s="121" t="e">
        <f t="shared" si="445"/>
        <v>#VALUE!</v>
      </c>
      <c r="P1299" s="30" t="s">
        <v>38</v>
      </c>
      <c r="Q1299" s="120" t="e">
        <f t="shared" si="446"/>
        <v>#VALUE!</v>
      </c>
      <c r="R1299" s="4" t="e">
        <f t="shared" si="444"/>
        <v>#VALUE!</v>
      </c>
      <c r="S1299" s="27" t="s">
        <v>38</v>
      </c>
      <c r="T1299" s="82" t="s">
        <v>38</v>
      </c>
      <c r="U1299" s="83" t="s">
        <v>38</v>
      </c>
      <c r="V1299" s="83" t="s">
        <v>38</v>
      </c>
      <c r="W1299" s="83" t="s">
        <v>38</v>
      </c>
      <c r="X1299" s="27" t="s">
        <v>38</v>
      </c>
      <c r="Y1299" s="27" t="s">
        <v>38</v>
      </c>
      <c r="Z1299" s="27" t="s">
        <v>38</v>
      </c>
      <c r="AA1299" s="27" t="s">
        <v>38</v>
      </c>
      <c r="AB1299" s="84" t="s">
        <v>38</v>
      </c>
      <c r="AD1299" s="15" t="s">
        <v>38</v>
      </c>
      <c r="AE1299" s="15" t="s">
        <v>38</v>
      </c>
      <c r="AF1299" s="15" t="s">
        <v>38</v>
      </c>
    </row>
    <row r="1300" spans="1:32" s="15" customFormat="1" x14ac:dyDescent="0.2">
      <c r="A1300" s="21">
        <v>109</v>
      </c>
      <c r="B1300" s="22" t="s">
        <v>32</v>
      </c>
      <c r="C1300" s="22" t="s">
        <v>34</v>
      </c>
      <c r="D1300" s="22" t="s">
        <v>37</v>
      </c>
      <c r="E1300" s="22" t="s">
        <v>38</v>
      </c>
      <c r="F1300" s="22" t="s">
        <v>38</v>
      </c>
      <c r="G1300" s="22" t="s">
        <v>38</v>
      </c>
      <c r="H1300" s="22" t="s">
        <v>38</v>
      </c>
      <c r="I1300" s="24" t="s">
        <v>38</v>
      </c>
      <c r="J1300" s="22" t="s">
        <v>41</v>
      </c>
      <c r="K1300" s="81" t="s">
        <v>38</v>
      </c>
      <c r="L1300" s="81" t="s">
        <v>38</v>
      </c>
      <c r="M1300" s="81" t="s">
        <v>38</v>
      </c>
      <c r="N1300" s="81" t="s">
        <v>38</v>
      </c>
      <c r="O1300" s="121" t="e">
        <f t="shared" si="445"/>
        <v>#VALUE!</v>
      </c>
      <c r="P1300" s="30" t="s">
        <v>38</v>
      </c>
      <c r="Q1300" s="120" t="e">
        <f t="shared" si="446"/>
        <v>#VALUE!</v>
      </c>
      <c r="R1300" s="4" t="e">
        <f t="shared" si="444"/>
        <v>#VALUE!</v>
      </c>
      <c r="S1300" s="27" t="s">
        <v>38</v>
      </c>
      <c r="T1300" s="82" t="s">
        <v>38</v>
      </c>
      <c r="U1300" s="83" t="s">
        <v>38</v>
      </c>
      <c r="V1300" s="83" t="s">
        <v>38</v>
      </c>
      <c r="W1300" s="83" t="s">
        <v>38</v>
      </c>
      <c r="X1300" s="27" t="s">
        <v>38</v>
      </c>
      <c r="Y1300" s="27" t="s">
        <v>38</v>
      </c>
      <c r="Z1300" s="27" t="s">
        <v>38</v>
      </c>
      <c r="AA1300" s="27" t="s">
        <v>38</v>
      </c>
      <c r="AB1300" s="84" t="s">
        <v>38</v>
      </c>
      <c r="AD1300" s="15" t="s">
        <v>38</v>
      </c>
      <c r="AE1300" s="15" t="s">
        <v>38</v>
      </c>
      <c r="AF1300" s="15" t="s">
        <v>38</v>
      </c>
    </row>
    <row r="1301" spans="1:32" s="107" customFormat="1" x14ac:dyDescent="0.2">
      <c r="A1301" s="99">
        <v>232</v>
      </c>
      <c r="B1301" s="100" t="s">
        <v>33</v>
      </c>
      <c r="C1301" s="100" t="s">
        <v>34</v>
      </c>
      <c r="D1301" s="100" t="s">
        <v>37</v>
      </c>
      <c r="E1301" s="101">
        <v>43145</v>
      </c>
      <c r="F1301" s="100">
        <v>28.1</v>
      </c>
      <c r="G1301" s="100">
        <v>34.9</v>
      </c>
      <c r="H1301" s="100">
        <v>17.552</v>
      </c>
      <c r="I1301" s="102">
        <v>2.8077000000000001</v>
      </c>
      <c r="J1301" s="100" t="s">
        <v>54</v>
      </c>
      <c r="K1301" s="103">
        <f>1000*(1-(F1301+288.9414)/(508929.2*(F1301+68.12963))*(F1301-3.9863)^2)</f>
        <v>996.23575832309621</v>
      </c>
      <c r="L1301" s="103">
        <f>0.824493 - 0.0040899*F1301 + 0.000076438*F1301^2 -0.00000082467*F1301^3 + 0.0000000053675*F1301^4</f>
        <v>0.75497175752142665</v>
      </c>
      <c r="M1301" s="103">
        <f>-0.005724 + 0.00010227*F1301 - 0.0000016546*F1301^2</f>
        <v>-4.1567017060000003E-3</v>
      </c>
      <c r="N1301" s="103">
        <f>K1301 + (L1301*G1301) + M1301*G1301^(3/2) + 0.00048314*G1301^2</f>
        <v>1022.315729820333</v>
      </c>
      <c r="O1301" s="121">
        <f t="shared" si="445"/>
        <v>1.0222889380741775</v>
      </c>
      <c r="P1301" s="104">
        <f>I1301*(1/     (1-   (0.001*N1301/1.84)))</f>
        <v>6.3180474278474925</v>
      </c>
      <c r="Q1301" s="120">
        <f t="shared" si="446"/>
        <v>6.317840421325549</v>
      </c>
      <c r="R1301" s="105">
        <f t="shared" si="444"/>
        <v>23.578053826292265</v>
      </c>
      <c r="S1301" s="103">
        <f>-5.28+5.5*I1301</f>
        <v>10.16235</v>
      </c>
      <c r="T1301" s="103">
        <f>E1301-E1181</f>
        <v>16</v>
      </c>
      <c r="U1301" s="25" t="s">
        <v>38</v>
      </c>
      <c r="V1301" s="25" t="s">
        <v>38</v>
      </c>
      <c r="W1301" s="25" t="s">
        <v>38</v>
      </c>
      <c r="X1301" s="25" t="s">
        <v>38</v>
      </c>
      <c r="Y1301" s="25" t="s">
        <v>38</v>
      </c>
      <c r="Z1301" s="25" t="s">
        <v>38</v>
      </c>
      <c r="AA1301" s="25" t="s">
        <v>38</v>
      </c>
      <c r="AB1301" s="106" t="e">
        <f>Z1301-W1301</f>
        <v>#VALUE!</v>
      </c>
      <c r="AD1301" s="107" t="s">
        <v>38</v>
      </c>
      <c r="AE1301" s="107" t="s">
        <v>38</v>
      </c>
      <c r="AF1301" s="107" t="s">
        <v>38</v>
      </c>
    </row>
    <row r="1302" spans="1:32" s="15" customFormat="1" x14ac:dyDescent="0.2">
      <c r="A1302" s="21">
        <v>234</v>
      </c>
      <c r="B1302" s="22" t="s">
        <v>33</v>
      </c>
      <c r="C1302" s="22" t="s">
        <v>34</v>
      </c>
      <c r="D1302" s="22" t="s">
        <v>37</v>
      </c>
      <c r="E1302" s="22" t="s">
        <v>52</v>
      </c>
      <c r="F1302" s="22" t="s">
        <v>38</v>
      </c>
      <c r="G1302" s="22" t="s">
        <v>38</v>
      </c>
      <c r="H1302" s="22" t="s">
        <v>38</v>
      </c>
      <c r="I1302" s="24" t="s">
        <v>38</v>
      </c>
      <c r="J1302" s="22" t="s">
        <v>38</v>
      </c>
      <c r="K1302" s="81" t="s">
        <v>38</v>
      </c>
      <c r="L1302" s="81" t="s">
        <v>38</v>
      </c>
      <c r="M1302" s="81" t="s">
        <v>38</v>
      </c>
      <c r="N1302" s="81" t="s">
        <v>38</v>
      </c>
      <c r="O1302" s="121" t="e">
        <f t="shared" si="445"/>
        <v>#VALUE!</v>
      </c>
      <c r="P1302" s="30" t="s">
        <v>38</v>
      </c>
      <c r="Q1302" s="120" t="e">
        <f t="shared" si="446"/>
        <v>#VALUE!</v>
      </c>
      <c r="R1302" s="4" t="e">
        <f t="shared" si="444"/>
        <v>#VALUE!</v>
      </c>
      <c r="S1302" s="27" t="s">
        <v>38</v>
      </c>
      <c r="T1302" s="82" t="s">
        <v>38</v>
      </c>
      <c r="U1302" s="83" t="s">
        <v>38</v>
      </c>
      <c r="V1302" s="83" t="s">
        <v>38</v>
      </c>
      <c r="W1302" s="83" t="s">
        <v>38</v>
      </c>
      <c r="X1302" s="27" t="s">
        <v>38</v>
      </c>
      <c r="Y1302" s="27" t="s">
        <v>38</v>
      </c>
      <c r="Z1302" s="27" t="s">
        <v>38</v>
      </c>
      <c r="AA1302" s="27" t="s">
        <v>38</v>
      </c>
      <c r="AB1302" s="84" t="s">
        <v>38</v>
      </c>
      <c r="AD1302" s="15" t="s">
        <v>38</v>
      </c>
      <c r="AE1302" s="15" t="s">
        <v>38</v>
      </c>
      <c r="AF1302" s="15" t="s">
        <v>38</v>
      </c>
    </row>
    <row r="1303" spans="1:32" s="15" customFormat="1" x14ac:dyDescent="0.2">
      <c r="A1303" s="21">
        <v>181</v>
      </c>
      <c r="B1303" s="22" t="s">
        <v>26</v>
      </c>
      <c r="C1303" s="22" t="s">
        <v>36</v>
      </c>
      <c r="D1303" s="22" t="s">
        <v>37</v>
      </c>
      <c r="E1303" s="22" t="s">
        <v>52</v>
      </c>
      <c r="F1303" s="22" t="s">
        <v>38</v>
      </c>
      <c r="G1303" s="22" t="s">
        <v>38</v>
      </c>
      <c r="H1303" s="22" t="s">
        <v>38</v>
      </c>
      <c r="I1303" s="24" t="s">
        <v>38</v>
      </c>
      <c r="J1303" s="22" t="s">
        <v>38</v>
      </c>
      <c r="K1303" s="81" t="s">
        <v>38</v>
      </c>
      <c r="L1303" s="81" t="s">
        <v>38</v>
      </c>
      <c r="M1303" s="81" t="s">
        <v>38</v>
      </c>
      <c r="N1303" s="81" t="s">
        <v>38</v>
      </c>
      <c r="O1303" s="121" t="e">
        <f t="shared" si="445"/>
        <v>#VALUE!</v>
      </c>
      <c r="P1303" s="30" t="s">
        <v>38</v>
      </c>
      <c r="Q1303" s="120" t="e">
        <f t="shared" si="446"/>
        <v>#VALUE!</v>
      </c>
      <c r="R1303" s="4" t="e">
        <f t="shared" si="444"/>
        <v>#VALUE!</v>
      </c>
      <c r="S1303" s="27" t="s">
        <v>38</v>
      </c>
      <c r="T1303" s="82" t="s">
        <v>38</v>
      </c>
      <c r="U1303" s="83" t="s">
        <v>38</v>
      </c>
      <c r="V1303" s="83" t="s">
        <v>38</v>
      </c>
      <c r="W1303" s="83" t="s">
        <v>38</v>
      </c>
      <c r="X1303" s="27" t="s">
        <v>38</v>
      </c>
      <c r="Y1303" s="27" t="s">
        <v>38</v>
      </c>
      <c r="Z1303" s="27" t="s">
        <v>38</v>
      </c>
      <c r="AA1303" s="27" t="s">
        <v>38</v>
      </c>
      <c r="AB1303" s="84" t="s">
        <v>38</v>
      </c>
      <c r="AD1303" s="15" t="s">
        <v>38</v>
      </c>
      <c r="AE1303" s="15" t="s">
        <v>38</v>
      </c>
      <c r="AF1303" s="15" t="s">
        <v>38</v>
      </c>
    </row>
    <row r="1304" spans="1:32" s="15" customFormat="1" x14ac:dyDescent="0.2">
      <c r="A1304" s="21">
        <v>188</v>
      </c>
      <c r="B1304" s="22" t="s">
        <v>26</v>
      </c>
      <c r="C1304" s="22" t="s">
        <v>36</v>
      </c>
      <c r="D1304" s="22" t="s">
        <v>37</v>
      </c>
      <c r="E1304" s="23">
        <v>43145</v>
      </c>
      <c r="F1304" s="22">
        <v>27.5</v>
      </c>
      <c r="G1304" s="22">
        <v>35.299999999999997</v>
      </c>
      <c r="H1304" s="22">
        <v>17.516500000000001</v>
      </c>
      <c r="I1304" s="24">
        <v>11.396599999999999</v>
      </c>
      <c r="J1304" s="22"/>
      <c r="K1304" s="25">
        <f>1000*(1-(F1304+288.9414)/(508929.2*(F1304+68.12963))*(F1304-3.9863)^2)</f>
        <v>996.40511171892535</v>
      </c>
      <c r="L1304" s="25">
        <f>0.824493 - 0.0040899*F1304 + 0.000076438*F1304^2 -0.00000082467*F1304^3 + 0.0000000053675*F1304^4</f>
        <v>0.75574617732421867</v>
      </c>
      <c r="M1304" s="25">
        <f>-0.005724 + 0.00010227*F1304 - 0.0000016546*F1304^2</f>
        <v>-4.1628662500000002E-3</v>
      </c>
      <c r="N1304" s="25">
        <f>K1304 + (L1304*G1304) + M1304*G1304^(3/2) + 0.00048314*G1304^2</f>
        <v>1022.8119067444693</v>
      </c>
      <c r="O1304" s="121">
        <f t="shared" si="445"/>
        <v>1.0227850797218332</v>
      </c>
      <c r="P1304" s="26">
        <f>I1304*(1/     (1-   (0.001*N1304/1.84)))</f>
        <v>25.660853569782578</v>
      </c>
      <c r="Q1304" s="120">
        <f t="shared" si="446"/>
        <v>25.660011191257048</v>
      </c>
      <c r="R1304" s="4">
        <f t="shared" si="444"/>
        <v>23.534287322566652</v>
      </c>
      <c r="S1304" s="27">
        <f>-5.28+5.5*I1304</f>
        <v>57.401299999999992</v>
      </c>
      <c r="T1304" s="28">
        <f>E1304-E1184</f>
        <v>16</v>
      </c>
      <c r="U1304" s="29">
        <f>I1304-I1184</f>
        <v>0.27529999999999966</v>
      </c>
      <c r="V1304" s="29">
        <f>(U1304/I1184)*100</f>
        <v>2.4754300306618799</v>
      </c>
      <c r="W1304" s="29">
        <f>(U1304/T1304)/I1184*1000</f>
        <v>1.5471437691636749</v>
      </c>
      <c r="X1304" s="30">
        <f>P1304-P1184</f>
        <v>0.57776418516812456</v>
      </c>
      <c r="Y1304" s="30">
        <f>(X1304/P1184)*100</f>
        <v>2.3034012130998325</v>
      </c>
      <c r="Z1304" s="30">
        <f>1000*(X1304/T1304)/P1184</f>
        <v>1.439625758187395</v>
      </c>
      <c r="AA1304" s="31">
        <f>1000*(X1304/T1304)/S1184</f>
        <v>0.64612816314676602</v>
      </c>
      <c r="AB1304" s="32">
        <f>Z1304-W1304</f>
        <v>-0.10751801097627989</v>
      </c>
    </row>
    <row r="1305" spans="1:32" s="15" customFormat="1" x14ac:dyDescent="0.2">
      <c r="A1305" s="21">
        <v>280</v>
      </c>
      <c r="B1305" s="22" t="s">
        <v>26</v>
      </c>
      <c r="C1305" s="22" t="s">
        <v>36</v>
      </c>
      <c r="D1305" s="22" t="s">
        <v>37</v>
      </c>
      <c r="E1305" s="23">
        <v>43145</v>
      </c>
      <c r="F1305" s="22">
        <v>27.5</v>
      </c>
      <c r="G1305" s="22">
        <v>35.299999999999997</v>
      </c>
      <c r="H1305" s="22">
        <v>17.516500000000001</v>
      </c>
      <c r="I1305" s="24">
        <v>4.2801999999999998</v>
      </c>
      <c r="J1305" s="22"/>
      <c r="K1305" s="25">
        <f>1000*(1-(F1305+288.9414)/(508929.2*(F1305+68.12963))*(F1305-3.9863)^2)</f>
        <v>996.40511171892535</v>
      </c>
      <c r="L1305" s="25">
        <f>0.824493 - 0.0040899*F1305 + 0.000076438*F1305^2 -0.00000082467*F1305^3 + 0.0000000053675*F1305^4</f>
        <v>0.75574617732421867</v>
      </c>
      <c r="M1305" s="25">
        <f>-0.005724 + 0.00010227*F1305 - 0.0000016546*F1305^2</f>
        <v>-4.1628662500000002E-3</v>
      </c>
      <c r="N1305" s="25">
        <f>K1305 + (L1305*G1305) + M1305*G1305^(3/2) + 0.00048314*G1305^2</f>
        <v>1022.8119067444693</v>
      </c>
      <c r="O1305" s="121">
        <f t="shared" si="445"/>
        <v>1.0227850797218332</v>
      </c>
      <c r="P1305" s="26">
        <f>I1305*(1/     (1-   (0.001*N1305/1.84)))</f>
        <v>9.6373993515068861</v>
      </c>
      <c r="Q1305" s="120">
        <f t="shared" si="446"/>
        <v>9.6370829809608498</v>
      </c>
      <c r="R1305" s="4">
        <f t="shared" si="444"/>
        <v>23.534287322566652</v>
      </c>
      <c r="S1305" s="27">
        <f>-5.28+5.5*I1305</f>
        <v>18.261099999999999</v>
      </c>
      <c r="T1305" s="28">
        <f>E1305-E1185</f>
        <v>16</v>
      </c>
      <c r="U1305" s="29">
        <f>I1305-I1185</f>
        <v>0.11139999999999972</v>
      </c>
      <c r="V1305" s="29">
        <f>(U1305/I1185)*100</f>
        <v>2.6722318173095307</v>
      </c>
      <c r="W1305" s="29">
        <f>(U1305/T1305)/I1185*1000</f>
        <v>1.6701448858184567</v>
      </c>
      <c r="X1305" s="30">
        <f>P1305-P1185</f>
        <v>0.23504683637099966</v>
      </c>
      <c r="Y1305" s="30">
        <f>(X1305/P1185)*100</f>
        <v>2.4998726222253609</v>
      </c>
      <c r="Z1305" s="30">
        <f>1000*(X1305/T1305)/P1185</f>
        <v>1.5624203888908506</v>
      </c>
      <c r="AA1305" s="31">
        <f>1000*(X1305/T1305)/S1185</f>
        <v>0.83239428351507661</v>
      </c>
      <c r="AB1305" s="32">
        <f>Z1305-W1305</f>
        <v>-0.10772449692760611</v>
      </c>
    </row>
    <row r="1306" spans="1:32" s="15" customFormat="1" x14ac:dyDescent="0.2">
      <c r="A1306" s="21">
        <v>286</v>
      </c>
      <c r="B1306" s="22" t="s">
        <v>26</v>
      </c>
      <c r="C1306" s="22" t="s">
        <v>36</v>
      </c>
      <c r="D1306" s="22" t="s">
        <v>37</v>
      </c>
      <c r="E1306" s="23">
        <v>43145</v>
      </c>
      <c r="F1306" s="22">
        <v>27.5</v>
      </c>
      <c r="G1306" s="22">
        <v>35.299999999999997</v>
      </c>
      <c r="H1306" s="22">
        <v>17.516500000000001</v>
      </c>
      <c r="I1306" s="24">
        <v>3.5903</v>
      </c>
      <c r="J1306" s="22"/>
      <c r="K1306" s="25">
        <f>1000*(1-(F1306+288.9414)/(508929.2*(F1306+68.12963))*(F1306-3.9863)^2)</f>
        <v>996.40511171892535</v>
      </c>
      <c r="L1306" s="25">
        <f>0.824493 - 0.0040899*F1306 + 0.000076438*F1306^2 -0.00000082467*F1306^3 + 0.0000000053675*F1306^4</f>
        <v>0.75574617732421867</v>
      </c>
      <c r="M1306" s="25">
        <f>-0.005724 + 0.00010227*F1306 - 0.0000016546*F1306^2</f>
        <v>-4.1628662500000002E-3</v>
      </c>
      <c r="N1306" s="25">
        <f>K1306 + (L1306*G1306) + M1306*G1306^(3/2) + 0.00048314*G1306^2</f>
        <v>1022.8119067444693</v>
      </c>
      <c r="O1306" s="121">
        <f t="shared" si="445"/>
        <v>1.0227850797218332</v>
      </c>
      <c r="P1306" s="26">
        <f>I1306*(1/     (1-   (0.001*N1306/1.84)))</f>
        <v>8.08400422683874</v>
      </c>
      <c r="Q1306" s="120">
        <f t="shared" si="446"/>
        <v>8.0837388501807723</v>
      </c>
      <c r="R1306" s="4">
        <f t="shared" si="444"/>
        <v>23.534287322566652</v>
      </c>
      <c r="S1306" s="27">
        <f>-5.28+5.5*I1306</f>
        <v>14.466649999999998</v>
      </c>
      <c r="T1306" s="28">
        <f>E1306-E1186</f>
        <v>16</v>
      </c>
      <c r="U1306" s="29">
        <f>I1306-I1186</f>
        <v>0.10460000000000003</v>
      </c>
      <c r="V1306" s="29">
        <f>(U1306/I1186)*100</f>
        <v>3.0008319706228312</v>
      </c>
      <c r="W1306" s="29">
        <f>(U1306/T1306)/I1186*1000</f>
        <v>1.8755199816392694</v>
      </c>
      <c r="X1306" s="30">
        <f>P1306-P1186</f>
        <v>0.22232216917006742</v>
      </c>
      <c r="Y1306" s="30">
        <f>(X1306/P1186)*100</f>
        <v>2.8279211438371945</v>
      </c>
      <c r="Z1306" s="30">
        <f>1000*(X1306/T1306)/P1186</f>
        <v>1.7674507148982466</v>
      </c>
      <c r="AA1306" s="31">
        <f>1000*(X1306/T1306)/S1186</f>
        <v>1.0002725129760042</v>
      </c>
      <c r="AB1306" s="32">
        <f>Z1306-W1306</f>
        <v>-0.1080692667410228</v>
      </c>
    </row>
    <row r="1307" spans="1:32" s="15" customFormat="1" x14ac:dyDescent="0.2">
      <c r="A1307" s="21">
        <v>121</v>
      </c>
      <c r="B1307" s="22" t="s">
        <v>29</v>
      </c>
      <c r="C1307" s="22" t="s">
        <v>36</v>
      </c>
      <c r="D1307" s="22" t="s">
        <v>37</v>
      </c>
      <c r="E1307" s="22" t="s">
        <v>52</v>
      </c>
      <c r="F1307" s="22" t="s">
        <v>38</v>
      </c>
      <c r="G1307" s="22" t="s">
        <v>38</v>
      </c>
      <c r="H1307" s="22" t="s">
        <v>38</v>
      </c>
      <c r="I1307" s="24" t="s">
        <v>38</v>
      </c>
      <c r="J1307" s="22" t="s">
        <v>38</v>
      </c>
      <c r="K1307" s="81" t="s">
        <v>38</v>
      </c>
      <c r="L1307" s="81" t="s">
        <v>38</v>
      </c>
      <c r="M1307" s="81" t="s">
        <v>38</v>
      </c>
      <c r="N1307" s="81" t="s">
        <v>38</v>
      </c>
      <c r="O1307" s="121" t="e">
        <f t="shared" si="445"/>
        <v>#VALUE!</v>
      </c>
      <c r="P1307" s="30" t="s">
        <v>38</v>
      </c>
      <c r="Q1307" s="120" t="e">
        <f t="shared" si="446"/>
        <v>#VALUE!</v>
      </c>
      <c r="R1307" s="4" t="e">
        <f t="shared" si="444"/>
        <v>#VALUE!</v>
      </c>
      <c r="S1307" s="27" t="s">
        <v>38</v>
      </c>
      <c r="T1307" s="82" t="s">
        <v>38</v>
      </c>
      <c r="U1307" s="83" t="s">
        <v>38</v>
      </c>
      <c r="V1307" s="83" t="s">
        <v>38</v>
      </c>
      <c r="W1307" s="83" t="s">
        <v>38</v>
      </c>
      <c r="X1307" s="27" t="s">
        <v>38</v>
      </c>
      <c r="Y1307" s="27" t="s">
        <v>38</v>
      </c>
      <c r="Z1307" s="27" t="s">
        <v>38</v>
      </c>
      <c r="AA1307" s="27" t="s">
        <v>38</v>
      </c>
      <c r="AB1307" s="84" t="s">
        <v>38</v>
      </c>
    </row>
    <row r="1308" spans="1:32" s="15" customFormat="1" x14ac:dyDescent="0.2">
      <c r="A1308" s="21">
        <v>128</v>
      </c>
      <c r="B1308" s="22" t="s">
        <v>29</v>
      </c>
      <c r="C1308" s="22" t="s">
        <v>36</v>
      </c>
      <c r="D1308" s="22" t="s">
        <v>37</v>
      </c>
      <c r="E1308" s="23">
        <v>43145</v>
      </c>
      <c r="F1308" s="22">
        <v>27.5</v>
      </c>
      <c r="G1308" s="22">
        <v>35.299999999999997</v>
      </c>
      <c r="H1308" s="22">
        <v>17.516500000000001</v>
      </c>
      <c r="I1308" s="24">
        <v>4.0155000000000003</v>
      </c>
      <c r="J1308" s="22"/>
      <c r="K1308" s="25">
        <f>1000*(1-(F1308+288.9414)/(508929.2*(F1308+68.12963))*(F1308-3.9863)^2)</f>
        <v>996.40511171892535</v>
      </c>
      <c r="L1308" s="25">
        <f>0.824493 - 0.0040899*F1308 + 0.000076438*F1308^2 -0.00000082467*F1308^3 + 0.0000000053675*F1308^4</f>
        <v>0.75574617732421867</v>
      </c>
      <c r="M1308" s="25">
        <f>-0.005724 + 0.00010227*F1308 - 0.0000016546*F1308^2</f>
        <v>-4.1628662500000002E-3</v>
      </c>
      <c r="N1308" s="25">
        <f>K1308 + (L1308*G1308) + M1308*G1308^(3/2) + 0.00048314*G1308^2</f>
        <v>1022.8119067444693</v>
      </c>
      <c r="O1308" s="121">
        <f t="shared" si="445"/>
        <v>1.0227850797218332</v>
      </c>
      <c r="P1308" s="26">
        <f>I1308*(1/     (1-   (0.001*N1308/1.84)))</f>
        <v>9.0413945834250526</v>
      </c>
      <c r="Q1308" s="120">
        <f t="shared" si="446"/>
        <v>9.0410977781524924</v>
      </c>
      <c r="R1308" s="4">
        <f t="shared" si="444"/>
        <v>23.534287322566652</v>
      </c>
      <c r="S1308" s="27">
        <f>-5.28+5.5*I1308</f>
        <v>16.805250000000001</v>
      </c>
      <c r="T1308" s="28">
        <f>E1308-E1188</f>
        <v>16</v>
      </c>
      <c r="U1308" s="29">
        <f>I1308-I1188</f>
        <v>0.13700000000000045</v>
      </c>
      <c r="V1308" s="29">
        <f>(U1308/I1188)*100</f>
        <v>3.5322934124017138</v>
      </c>
      <c r="W1308" s="29">
        <f>(U1308/T1308)/I1188*1000</f>
        <v>2.2076833827510711</v>
      </c>
      <c r="X1308" s="30">
        <f>P1308-P1188</f>
        <v>0.29378754304064003</v>
      </c>
      <c r="Y1308" s="30">
        <f>(X1308/P1188)*100</f>
        <v>3.3584904041109005</v>
      </c>
      <c r="Z1308" s="30">
        <f>1000*(X1308/T1308)/P1188</f>
        <v>2.0990565025693124</v>
      </c>
      <c r="AA1308" s="31">
        <f>1000*(X1308/T1308)/S1188</f>
        <v>1.1439077633304782</v>
      </c>
      <c r="AB1308" s="32">
        <f>Z1308-W1308</f>
        <v>-0.1086268801817587</v>
      </c>
    </row>
    <row r="1309" spans="1:32" s="15" customFormat="1" x14ac:dyDescent="0.2">
      <c r="A1309" s="21">
        <v>219</v>
      </c>
      <c r="B1309" s="22" t="s">
        <v>29</v>
      </c>
      <c r="C1309" s="22" t="s">
        <v>36</v>
      </c>
      <c r="D1309" s="22" t="s">
        <v>37</v>
      </c>
      <c r="E1309" s="22" t="s">
        <v>52</v>
      </c>
      <c r="F1309" s="22" t="s">
        <v>38</v>
      </c>
      <c r="G1309" s="22" t="s">
        <v>38</v>
      </c>
      <c r="H1309" s="22" t="s">
        <v>38</v>
      </c>
      <c r="I1309" s="24" t="s">
        <v>38</v>
      </c>
      <c r="J1309" s="22" t="s">
        <v>38</v>
      </c>
      <c r="K1309" s="81" t="s">
        <v>38</v>
      </c>
      <c r="L1309" s="81" t="s">
        <v>38</v>
      </c>
      <c r="M1309" s="81" t="s">
        <v>38</v>
      </c>
      <c r="N1309" s="81" t="s">
        <v>38</v>
      </c>
      <c r="O1309" s="121" t="e">
        <f t="shared" si="445"/>
        <v>#VALUE!</v>
      </c>
      <c r="P1309" s="30" t="s">
        <v>38</v>
      </c>
      <c r="Q1309" s="120" t="e">
        <f t="shared" si="446"/>
        <v>#VALUE!</v>
      </c>
      <c r="R1309" s="4" t="e">
        <f t="shared" si="444"/>
        <v>#VALUE!</v>
      </c>
      <c r="S1309" s="27" t="s">
        <v>38</v>
      </c>
      <c r="T1309" s="82" t="s">
        <v>38</v>
      </c>
      <c r="U1309" s="83" t="s">
        <v>38</v>
      </c>
      <c r="V1309" s="83" t="s">
        <v>38</v>
      </c>
      <c r="W1309" s="83" t="s">
        <v>38</v>
      </c>
      <c r="X1309" s="27" t="s">
        <v>38</v>
      </c>
      <c r="Y1309" s="27" t="s">
        <v>38</v>
      </c>
      <c r="Z1309" s="27" t="s">
        <v>38</v>
      </c>
      <c r="AA1309" s="27" t="s">
        <v>38</v>
      </c>
      <c r="AB1309" s="84" t="s">
        <v>38</v>
      </c>
    </row>
    <row r="1310" spans="1:32" s="15" customFormat="1" x14ac:dyDescent="0.2">
      <c r="A1310" s="21">
        <v>225</v>
      </c>
      <c r="B1310" s="22" t="s">
        <v>29</v>
      </c>
      <c r="C1310" s="22" t="s">
        <v>36</v>
      </c>
      <c r="D1310" s="22" t="s">
        <v>37</v>
      </c>
      <c r="E1310" s="23">
        <v>43145</v>
      </c>
      <c r="F1310" s="22">
        <v>27.5</v>
      </c>
      <c r="G1310" s="22">
        <v>35.299999999999997</v>
      </c>
      <c r="H1310" s="22">
        <v>17.516500000000001</v>
      </c>
      <c r="I1310" s="24">
        <v>2.9617</v>
      </c>
      <c r="J1310" s="22"/>
      <c r="K1310" s="25">
        <f t="shared" ref="K1310:K1315" si="447">1000*(1-(F1310+288.9414)/(508929.2*(F1310+68.12963))*(F1310-3.9863)^2)</f>
        <v>996.40511171892535</v>
      </c>
      <c r="L1310" s="25">
        <f t="shared" ref="L1310:L1315" si="448">0.824493 - 0.0040899*F1310 + 0.000076438*F1310^2 -0.00000082467*F1310^3 + 0.0000000053675*F1310^4</f>
        <v>0.75574617732421867</v>
      </c>
      <c r="M1310" s="25">
        <f t="shared" ref="M1310:M1315" si="449">-0.005724 + 0.00010227*F1310 - 0.0000016546*F1310^2</f>
        <v>-4.1628662500000002E-3</v>
      </c>
      <c r="N1310" s="25">
        <f t="shared" ref="N1310:N1315" si="450">K1310 + (L1310*G1310) + M1310*G1310^(3/2) + 0.00048314*G1310^2</f>
        <v>1022.8119067444693</v>
      </c>
      <c r="O1310" s="121">
        <f t="shared" si="445"/>
        <v>1.0227850797218332</v>
      </c>
      <c r="P1310" s="26">
        <f t="shared" ref="P1310:P1315" si="451">I1310*(1/     (1-   (0.001*N1310/1.84)))</f>
        <v>6.6686336291196548</v>
      </c>
      <c r="Q1310" s="120">
        <f t="shared" si="446"/>
        <v>6.668414715366513</v>
      </c>
      <c r="R1310" s="4">
        <f t="shared" si="444"/>
        <v>23.534287322566652</v>
      </c>
      <c r="S1310" s="27">
        <f t="shared" ref="S1310:S1315" si="452">-5.28+5.5*I1310</f>
        <v>11.009349999999998</v>
      </c>
      <c r="T1310" s="28">
        <f t="shared" ref="T1310:T1315" si="453">E1310-E1190</f>
        <v>16</v>
      </c>
      <c r="U1310" s="29">
        <f>I1310-I1190</f>
        <v>7.7399999999999913E-2</v>
      </c>
      <c r="V1310" s="29">
        <f>(U1310/I1190)*100</f>
        <v>2.6834933952778806</v>
      </c>
      <c r="W1310" s="29">
        <f>(U1310/T1310)/I1190*1000</f>
        <v>1.6771833720486753</v>
      </c>
      <c r="X1310" s="30">
        <f>P1310-P1190</f>
        <v>0.16335504549692459</v>
      </c>
      <c r="Y1310" s="30">
        <f>(X1310/P1190)*100</f>
        <v>2.5111152950186746</v>
      </c>
      <c r="Z1310" s="30">
        <f>1000*(X1310/T1310)/P1190</f>
        <v>1.5694470593866716</v>
      </c>
      <c r="AA1310" s="31">
        <f>1000*(X1310/T1310)/S1190</f>
        <v>0.96466628654176845</v>
      </c>
      <c r="AB1310" s="32">
        <f t="shared" ref="AB1310:AB1315" si="454">Z1310-W1310</f>
        <v>-0.10773631266200367</v>
      </c>
    </row>
    <row r="1311" spans="1:32" s="15" customFormat="1" x14ac:dyDescent="0.2">
      <c r="A1311" s="21">
        <v>229</v>
      </c>
      <c r="B1311" s="22" t="s">
        <v>29</v>
      </c>
      <c r="C1311" s="22" t="s">
        <v>36</v>
      </c>
      <c r="D1311" s="22" t="s">
        <v>37</v>
      </c>
      <c r="E1311" s="23">
        <v>43145</v>
      </c>
      <c r="F1311" s="22">
        <v>27.5</v>
      </c>
      <c r="G1311" s="22">
        <v>35.299999999999997</v>
      </c>
      <c r="H1311" s="22">
        <v>17.516500000000001</v>
      </c>
      <c r="I1311" s="24">
        <v>2.6713</v>
      </c>
      <c r="J1311" s="22"/>
      <c r="K1311" s="25">
        <f t="shared" si="447"/>
        <v>996.40511171892535</v>
      </c>
      <c r="L1311" s="25">
        <f t="shared" si="448"/>
        <v>0.75574617732421867</v>
      </c>
      <c r="M1311" s="25">
        <f t="shared" si="449"/>
        <v>-4.1628662500000002E-3</v>
      </c>
      <c r="N1311" s="25">
        <f t="shared" si="450"/>
        <v>1022.8119067444693</v>
      </c>
      <c r="O1311" s="121">
        <f t="shared" si="445"/>
        <v>1.0227850797218332</v>
      </c>
      <c r="P1311" s="26">
        <f t="shared" si="451"/>
        <v>6.0147621344050162</v>
      </c>
      <c r="Q1311" s="120">
        <f t="shared" si="446"/>
        <v>6.0145646855382271</v>
      </c>
      <c r="R1311" s="4">
        <f t="shared" si="444"/>
        <v>23.534287322566652</v>
      </c>
      <c r="S1311" s="27">
        <f t="shared" si="452"/>
        <v>9.4121500000000005</v>
      </c>
      <c r="T1311" s="28">
        <f t="shared" si="453"/>
        <v>16</v>
      </c>
      <c r="U1311" s="29">
        <f>I1311-I1191</f>
        <v>4.2499999999999982E-2</v>
      </c>
      <c r="V1311" s="29">
        <f>(U1311/I1191)*100</f>
        <v>1.616707242848447</v>
      </c>
      <c r="W1311" s="29">
        <f>(U1311/T1311)/I1191*1000</f>
        <v>1.0104420267802794</v>
      </c>
      <c r="X1311" s="30">
        <f>P1311-P1191</f>
        <v>8.574076331760061E-2</v>
      </c>
      <c r="Y1311" s="30">
        <f>(X1311/P1191)*100</f>
        <v>1.4461199909939821</v>
      </c>
      <c r="Z1311" s="30">
        <f>1000*(X1311/T1311)/P1191</f>
        <v>0.90382499437123887</v>
      </c>
      <c r="AA1311" s="31">
        <f>1000*(X1311/T1311)/S1191</f>
        <v>0.58384878708163057</v>
      </c>
      <c r="AB1311" s="32">
        <f t="shared" si="454"/>
        <v>-0.10661703240904052</v>
      </c>
    </row>
    <row r="1312" spans="1:32" s="15" customFormat="1" x14ac:dyDescent="0.2">
      <c r="A1312" s="21">
        <v>155</v>
      </c>
      <c r="B1312" s="22" t="s">
        <v>30</v>
      </c>
      <c r="C1312" s="22" t="s">
        <v>36</v>
      </c>
      <c r="D1312" s="22" t="s">
        <v>37</v>
      </c>
      <c r="E1312" s="23">
        <v>43145</v>
      </c>
      <c r="F1312" s="22">
        <v>27.5</v>
      </c>
      <c r="G1312" s="22">
        <v>35.299999999999997</v>
      </c>
      <c r="H1312" s="22">
        <v>17.516500000000001</v>
      </c>
      <c r="I1312" s="24">
        <v>1.6154999999999999</v>
      </c>
      <c r="J1312" s="22"/>
      <c r="K1312" s="25">
        <f t="shared" si="447"/>
        <v>996.40511171892535</v>
      </c>
      <c r="L1312" s="25">
        <f t="shared" si="448"/>
        <v>0.75574617732421867</v>
      </c>
      <c r="M1312" s="25">
        <f t="shared" si="449"/>
        <v>-4.1628662500000002E-3</v>
      </c>
      <c r="N1312" s="25">
        <f t="shared" si="450"/>
        <v>1022.8119067444693</v>
      </c>
      <c r="O1312" s="121">
        <f t="shared" si="445"/>
        <v>1.0227850797218332</v>
      </c>
      <c r="P1312" s="26">
        <f t="shared" si="451"/>
        <v>3.6374979328908408</v>
      </c>
      <c r="Q1312" s="120">
        <f t="shared" si="446"/>
        <v>3.6373785233732656</v>
      </c>
      <c r="R1312" s="4">
        <f t="shared" si="444"/>
        <v>23.534287322566652</v>
      </c>
      <c r="S1312" s="27">
        <f t="shared" si="452"/>
        <v>3.605249999999999</v>
      </c>
      <c r="T1312" s="28">
        <f t="shared" si="453"/>
        <v>16</v>
      </c>
      <c r="U1312" s="29">
        <f>I1312-I1192</f>
        <v>5.2699999999999969E-2</v>
      </c>
      <c r="V1312" s="29">
        <f>(U1312/I1192)*100</f>
        <v>3.3721525467110296</v>
      </c>
      <c r="W1312" s="29">
        <f>(U1312/T1312)/I1192*1000</f>
        <v>2.1075953416943936</v>
      </c>
      <c r="X1312" s="30">
        <f>P1312-P1192</f>
        <v>0.1127434446317821</v>
      </c>
      <c r="Y1312" s="30">
        <f>(X1312/P1192)*100</f>
        <v>3.1986183720690335</v>
      </c>
      <c r="Z1312" s="30">
        <f>1000*(X1312/T1312)/P1192</f>
        <v>1.9991364825431459</v>
      </c>
      <c r="AA1312" s="31">
        <f>1000*(X1312/T1312)/S1192</f>
        <v>2.1253740995012311</v>
      </c>
      <c r="AB1312" s="32">
        <f t="shared" si="454"/>
        <v>-0.10845885915124764</v>
      </c>
    </row>
    <row r="1313" spans="1:28" s="15" customFormat="1" x14ac:dyDescent="0.2">
      <c r="A1313" s="21">
        <v>247</v>
      </c>
      <c r="B1313" s="22" t="s">
        <v>30</v>
      </c>
      <c r="C1313" s="22" t="s">
        <v>36</v>
      </c>
      <c r="D1313" s="22" t="s">
        <v>37</v>
      </c>
      <c r="E1313" s="23">
        <v>43145</v>
      </c>
      <c r="F1313" s="22">
        <v>27.5</v>
      </c>
      <c r="G1313" s="22">
        <v>35.299999999999997</v>
      </c>
      <c r="H1313" s="22">
        <v>17.516500000000001</v>
      </c>
      <c r="I1313" s="24">
        <v>5.3144</v>
      </c>
      <c r="J1313" s="22"/>
      <c r="K1313" s="25">
        <f t="shared" si="447"/>
        <v>996.40511171892535</v>
      </c>
      <c r="L1313" s="25">
        <f t="shared" si="448"/>
        <v>0.75574617732421867</v>
      </c>
      <c r="M1313" s="25">
        <f t="shared" si="449"/>
        <v>-4.1628662500000002E-3</v>
      </c>
      <c r="N1313" s="25">
        <f t="shared" si="450"/>
        <v>1022.8119067444693</v>
      </c>
      <c r="O1313" s="121">
        <f t="shared" si="445"/>
        <v>1.0227850797218332</v>
      </c>
      <c r="P1313" s="26">
        <f t="shared" si="451"/>
        <v>11.966028483166255</v>
      </c>
      <c r="Q1313" s="120">
        <f t="shared" si="446"/>
        <v>11.965635669832798</v>
      </c>
      <c r="R1313" s="4">
        <f t="shared" si="444"/>
        <v>23.534287322566652</v>
      </c>
      <c r="S1313" s="27">
        <f t="shared" si="452"/>
        <v>23.949199999999998</v>
      </c>
      <c r="T1313" s="28">
        <f t="shared" si="453"/>
        <v>16</v>
      </c>
      <c r="U1313" s="29">
        <f>I1313-I1193</f>
        <v>3.0700000000000394E-2</v>
      </c>
      <c r="V1313" s="29">
        <f>(U1313/I1193)*100</f>
        <v>0.5810322312016275</v>
      </c>
      <c r="W1313" s="29">
        <f>(U1313/T1313)/I1193*1000</f>
        <v>0.3631451445010172</v>
      </c>
      <c r="X1313" s="30">
        <f>P1313-P1193</f>
        <v>4.9119544329304432E-2</v>
      </c>
      <c r="Y1313" s="30">
        <f>(X1313/P1193)*100</f>
        <v>0.41218360047398606</v>
      </c>
      <c r="Z1313" s="30">
        <f>1000*(X1313/T1313)/P1193</f>
        <v>0.25761475029624131</v>
      </c>
      <c r="AA1313" s="31">
        <f>1000*(X1313/T1313)/S1193</f>
        <v>0.12909698640186235</v>
      </c>
      <c r="AB1313" s="32">
        <f t="shared" si="454"/>
        <v>-0.10553039420477589</v>
      </c>
    </row>
    <row r="1314" spans="1:28" x14ac:dyDescent="0.2">
      <c r="A1314" s="21">
        <v>168</v>
      </c>
      <c r="B1314" s="22" t="s">
        <v>31</v>
      </c>
      <c r="C1314" s="22" t="s">
        <v>36</v>
      </c>
      <c r="D1314" s="22" t="s">
        <v>37</v>
      </c>
      <c r="E1314" s="23">
        <v>43145</v>
      </c>
      <c r="F1314" s="22">
        <v>27.5</v>
      </c>
      <c r="G1314" s="22">
        <v>35.299999999999997</v>
      </c>
      <c r="H1314" s="22">
        <v>17.516500000000001</v>
      </c>
      <c r="I1314" s="24">
        <v>1.8878999999999999</v>
      </c>
      <c r="J1314" s="22" t="s">
        <v>54</v>
      </c>
      <c r="K1314" s="25">
        <f t="shared" si="447"/>
        <v>996.40511171892535</v>
      </c>
      <c r="L1314" s="25">
        <f t="shared" si="448"/>
        <v>0.75574617732421867</v>
      </c>
      <c r="M1314" s="25">
        <f t="shared" si="449"/>
        <v>-4.1628662500000002E-3</v>
      </c>
      <c r="N1314" s="25">
        <f t="shared" si="450"/>
        <v>1022.8119067444693</v>
      </c>
      <c r="O1314" s="121">
        <f t="shared" si="445"/>
        <v>1.0227850797218332</v>
      </c>
      <c r="P1314" s="26">
        <f t="shared" si="451"/>
        <v>4.2508402027264731</v>
      </c>
      <c r="Q1314" s="120">
        <f t="shared" si="446"/>
        <v>4.2507006587907075</v>
      </c>
      <c r="R1314" s="4">
        <f t="shared" si="444"/>
        <v>23.534287322566652</v>
      </c>
      <c r="S1314" s="33">
        <f t="shared" si="452"/>
        <v>5.1034499999999996</v>
      </c>
      <c r="T1314" s="34">
        <f t="shared" si="453"/>
        <v>16</v>
      </c>
      <c r="U1314" s="25" t="s">
        <v>38</v>
      </c>
      <c r="V1314" s="25" t="s">
        <v>38</v>
      </c>
      <c r="W1314" s="25" t="s">
        <v>38</v>
      </c>
      <c r="X1314" s="25" t="s">
        <v>38</v>
      </c>
      <c r="Y1314" s="25" t="s">
        <v>38</v>
      </c>
      <c r="Z1314" s="25" t="s">
        <v>38</v>
      </c>
      <c r="AA1314" s="25" t="s">
        <v>38</v>
      </c>
      <c r="AB1314" s="36" t="e">
        <f t="shared" si="454"/>
        <v>#VALUE!</v>
      </c>
    </row>
    <row r="1315" spans="1:28" s="15" customFormat="1" x14ac:dyDescent="0.2">
      <c r="A1315" s="21">
        <v>175</v>
      </c>
      <c r="B1315" s="22" t="s">
        <v>31</v>
      </c>
      <c r="C1315" s="22" t="s">
        <v>36</v>
      </c>
      <c r="D1315" s="22" t="s">
        <v>37</v>
      </c>
      <c r="E1315" s="23">
        <v>43145</v>
      </c>
      <c r="F1315" s="22">
        <v>27.5</v>
      </c>
      <c r="G1315" s="22">
        <v>35.299999999999997</v>
      </c>
      <c r="H1315" s="22">
        <v>17.516500000000001</v>
      </c>
      <c r="I1315" s="24">
        <v>2.7440000000000002</v>
      </c>
      <c r="J1315" s="22"/>
      <c r="K1315" s="25">
        <f t="shared" si="447"/>
        <v>996.40511171892535</v>
      </c>
      <c r="L1315" s="25">
        <f t="shared" si="448"/>
        <v>0.75574617732421867</v>
      </c>
      <c r="M1315" s="25">
        <f t="shared" si="449"/>
        <v>-4.1628662500000002E-3</v>
      </c>
      <c r="N1315" s="25">
        <f t="shared" si="450"/>
        <v>1022.8119067444693</v>
      </c>
      <c r="O1315" s="121">
        <f t="shared" si="445"/>
        <v>1.0227850797218332</v>
      </c>
      <c r="P1315" s="26">
        <f t="shared" si="451"/>
        <v>6.1784551704441153</v>
      </c>
      <c r="Q1315" s="120">
        <f t="shared" si="446"/>
        <v>6.1782523479642482</v>
      </c>
      <c r="R1315" s="4">
        <f t="shared" si="444"/>
        <v>23.534287322566652</v>
      </c>
      <c r="S1315" s="27">
        <f t="shared" si="452"/>
        <v>9.8120000000000012</v>
      </c>
      <c r="T1315" s="28">
        <f t="shared" si="453"/>
        <v>16</v>
      </c>
      <c r="U1315" s="29">
        <f>I1315-I1195</f>
        <v>4.0800000000000392E-2</v>
      </c>
      <c r="V1315" s="29">
        <f>(U1315/I1195)*100</f>
        <v>1.5093222846996299</v>
      </c>
      <c r="W1315" s="29">
        <f>(U1315/T1315)/I1195*1000</f>
        <v>0.94332642793726873</v>
      </c>
      <c r="X1315" s="30">
        <f>P1315-P1195</f>
        <v>8.1631307722150659E-2</v>
      </c>
      <c r="Y1315" s="30">
        <f>(X1315/P1195)*100</f>
        <v>1.3389153034463073</v>
      </c>
      <c r="Z1315" s="30">
        <f>1000*(X1315/T1315)/P1195</f>
        <v>0.83682206465394204</v>
      </c>
      <c r="AA1315" s="31">
        <f>1000*(X1315/T1315)/S1195</f>
        <v>0.53214117533422522</v>
      </c>
      <c r="AB1315" s="32">
        <f t="shared" si="454"/>
        <v>-0.10650436328332669</v>
      </c>
    </row>
    <row r="1316" spans="1:28" s="15" customFormat="1" x14ac:dyDescent="0.2">
      <c r="A1316" s="21">
        <v>266</v>
      </c>
      <c r="B1316" s="22" t="s">
        <v>31</v>
      </c>
      <c r="C1316" s="22" t="s">
        <v>36</v>
      </c>
      <c r="D1316" s="22" t="s">
        <v>37</v>
      </c>
      <c r="E1316" s="22" t="s">
        <v>52</v>
      </c>
      <c r="F1316" s="22" t="s">
        <v>38</v>
      </c>
      <c r="G1316" s="22" t="s">
        <v>38</v>
      </c>
      <c r="H1316" s="22" t="s">
        <v>38</v>
      </c>
      <c r="I1316" s="24" t="s">
        <v>38</v>
      </c>
      <c r="J1316" s="22" t="s">
        <v>38</v>
      </c>
      <c r="K1316" s="81" t="s">
        <v>38</v>
      </c>
      <c r="L1316" s="81" t="s">
        <v>38</v>
      </c>
      <c r="M1316" s="81" t="s">
        <v>38</v>
      </c>
      <c r="N1316" s="81" t="s">
        <v>38</v>
      </c>
      <c r="O1316" s="121" t="e">
        <f t="shared" si="445"/>
        <v>#VALUE!</v>
      </c>
      <c r="P1316" s="30" t="s">
        <v>38</v>
      </c>
      <c r="Q1316" s="120" t="e">
        <f t="shared" si="446"/>
        <v>#VALUE!</v>
      </c>
      <c r="R1316" s="4" t="e">
        <f t="shared" si="444"/>
        <v>#VALUE!</v>
      </c>
      <c r="S1316" s="27" t="s">
        <v>38</v>
      </c>
      <c r="T1316" s="82" t="s">
        <v>38</v>
      </c>
      <c r="U1316" s="83" t="s">
        <v>38</v>
      </c>
      <c r="V1316" s="83" t="s">
        <v>38</v>
      </c>
      <c r="W1316" s="83" t="s">
        <v>38</v>
      </c>
      <c r="X1316" s="27" t="s">
        <v>38</v>
      </c>
      <c r="Y1316" s="27" t="s">
        <v>38</v>
      </c>
      <c r="Z1316" s="27" t="s">
        <v>38</v>
      </c>
      <c r="AA1316" s="27" t="s">
        <v>38</v>
      </c>
      <c r="AB1316" s="84" t="s">
        <v>38</v>
      </c>
    </row>
    <row r="1317" spans="1:28" s="15" customFormat="1" x14ac:dyDescent="0.2">
      <c r="A1317" s="21">
        <v>272</v>
      </c>
      <c r="B1317" s="22" t="s">
        <v>31</v>
      </c>
      <c r="C1317" s="22" t="s">
        <v>36</v>
      </c>
      <c r="D1317" s="22" t="s">
        <v>37</v>
      </c>
      <c r="E1317" s="23">
        <v>43145</v>
      </c>
      <c r="F1317" s="22">
        <v>27.5</v>
      </c>
      <c r="G1317" s="22">
        <v>35.299999999999997</v>
      </c>
      <c r="H1317" s="22">
        <v>17.516500000000001</v>
      </c>
      <c r="I1317" s="24">
        <v>2.4163999999999999</v>
      </c>
      <c r="J1317" s="22"/>
      <c r="K1317" s="25">
        <f>1000*(1-(F1317+288.9414)/(508929.2*(F1317+68.12963))*(F1317-3.9863)^2)</f>
        <v>996.40511171892535</v>
      </c>
      <c r="L1317" s="25">
        <f>0.824493 - 0.0040899*F1317 + 0.000076438*F1317^2 -0.00000082467*F1317^3 + 0.0000000053675*F1317^4</f>
        <v>0.75574617732421867</v>
      </c>
      <c r="M1317" s="25">
        <f>-0.005724 + 0.00010227*F1317 - 0.0000016546*F1317^2</f>
        <v>-4.1628662500000002E-3</v>
      </c>
      <c r="N1317" s="25">
        <f>K1317 + (L1317*G1317) + M1317*G1317^(3/2) + 0.00048314*G1317^2</f>
        <v>1022.8119067444693</v>
      </c>
      <c r="O1317" s="121">
        <f t="shared" si="445"/>
        <v>1.0227850797218332</v>
      </c>
      <c r="P1317" s="26">
        <f>I1317*(1/     (1-   (0.001*N1317/1.84)))</f>
        <v>5.4408232776461949</v>
      </c>
      <c r="Q1317" s="120">
        <f t="shared" si="446"/>
        <v>5.4406446696868827</v>
      </c>
      <c r="R1317" s="4">
        <f t="shared" si="444"/>
        <v>23.534287322566652</v>
      </c>
      <c r="S1317" s="27">
        <f>-5.28+5.5*I1317</f>
        <v>8.0101999999999975</v>
      </c>
      <c r="T1317" s="28">
        <f>E1317-E1197</f>
        <v>16</v>
      </c>
      <c r="U1317" s="29">
        <f>I1317-I1197</f>
        <v>1.980000000000004E-2</v>
      </c>
      <c r="V1317" s="29">
        <f>(U1317/I1197)*100</f>
        <v>0.82617040807811226</v>
      </c>
      <c r="W1317" s="29">
        <f>(U1317/T1317)/I1197*1000</f>
        <v>0.51635650504882014</v>
      </c>
      <c r="X1317" s="30">
        <f>P1317-P1197</f>
        <v>3.5508069966606826E-2</v>
      </c>
      <c r="Y1317" s="30">
        <f>(X1317/P1197)*100</f>
        <v>0.65691025596728991</v>
      </c>
      <c r="Z1317" s="30">
        <f>1000*(X1317/T1317)/P1197</f>
        <v>0.41056890997955614</v>
      </c>
      <c r="AA1317" s="31">
        <f>1000*(X1317/T1317)/S1197</f>
        <v>0.28087205560008188</v>
      </c>
      <c r="AB1317" s="32">
        <f>Z1317-W1317</f>
        <v>-0.105787595069264</v>
      </c>
    </row>
    <row r="1318" spans="1:28" s="15" customFormat="1" x14ac:dyDescent="0.2">
      <c r="A1318" s="21">
        <v>104</v>
      </c>
      <c r="B1318" s="22" t="s">
        <v>32</v>
      </c>
      <c r="C1318" s="22" t="s">
        <v>36</v>
      </c>
      <c r="D1318" s="22" t="s">
        <v>37</v>
      </c>
      <c r="E1318" s="23">
        <v>43145</v>
      </c>
      <c r="F1318" s="22">
        <v>27.5</v>
      </c>
      <c r="G1318" s="22">
        <v>35.299999999999997</v>
      </c>
      <c r="H1318" s="22">
        <v>17.516500000000001</v>
      </c>
      <c r="I1318" s="24">
        <v>3.7524000000000002</v>
      </c>
      <c r="J1318" s="22" t="s">
        <v>53</v>
      </c>
      <c r="K1318" s="25">
        <f>1000*(1-(F1318+288.9414)/(508929.2*(F1318+68.12963))*(F1318-3.9863)^2)</f>
        <v>996.40511171892535</v>
      </c>
      <c r="L1318" s="25">
        <f>0.824493 - 0.0040899*F1318 + 0.000076438*F1318^2 -0.00000082467*F1318^3 + 0.0000000053675*F1318^4</f>
        <v>0.75574617732421867</v>
      </c>
      <c r="M1318" s="25">
        <f>-0.005724 + 0.00010227*F1318 - 0.0000016546*F1318^2</f>
        <v>-4.1628662500000002E-3</v>
      </c>
      <c r="N1318" s="25">
        <f>K1318 + (L1318*G1318) + M1318*G1318^(3/2) + 0.00048314*G1318^2</f>
        <v>1022.8119067444693</v>
      </c>
      <c r="O1318" s="121">
        <f t="shared" si="445"/>
        <v>1.0227850797218332</v>
      </c>
      <c r="P1318" s="26">
        <f>I1318*(1/     (1-   (0.001*N1318/1.84)))</f>
        <v>8.4489924131102399</v>
      </c>
      <c r="Q1318" s="120">
        <f t="shared" si="446"/>
        <v>8.4487150548473195</v>
      </c>
      <c r="R1318" s="4">
        <f t="shared" si="444"/>
        <v>23.534287322566652</v>
      </c>
      <c r="S1318" s="27">
        <f>-5.28+5.5*I1318</f>
        <v>15.3582</v>
      </c>
      <c r="T1318" s="28">
        <f>E1318-E1198</f>
        <v>16</v>
      </c>
      <c r="U1318" s="29">
        <f>I1318-I1198</f>
        <v>7.2000000000000952E-3</v>
      </c>
      <c r="V1318" s="29">
        <f>(U1318/I1198)*100</f>
        <v>0.19224607497597179</v>
      </c>
      <c r="W1318" s="29">
        <f>(U1318/T1318)/I1198*1000</f>
        <v>0.12015379685998237</v>
      </c>
      <c r="X1318" s="30">
        <f>P1318-P1198</f>
        <v>1.4213833974014989E-3</v>
      </c>
      <c r="Y1318" s="30">
        <f>(X1318/P1198)*100</f>
        <v>1.6825941947123429E-2</v>
      </c>
      <c r="Z1318" s="30">
        <f>1000*(X1318/T1318)/P1198</f>
        <v>1.0516213716952142E-2</v>
      </c>
      <c r="AA1318" s="31">
        <f>1000*(X1318/T1318)/S1198</f>
        <v>5.7992546536624551E-3</v>
      </c>
      <c r="AB1318" s="32">
        <f>Z1318-W1318</f>
        <v>-0.10963758314303022</v>
      </c>
    </row>
    <row r="1319" spans="1:28" s="15" customFormat="1" x14ac:dyDescent="0.2">
      <c r="A1319" s="21">
        <v>110</v>
      </c>
      <c r="B1319" s="22" t="s">
        <v>32</v>
      </c>
      <c r="C1319" s="22" t="s">
        <v>36</v>
      </c>
      <c r="D1319" s="22" t="s">
        <v>37</v>
      </c>
      <c r="E1319" s="22" t="s">
        <v>52</v>
      </c>
      <c r="F1319" s="22" t="s">
        <v>38</v>
      </c>
      <c r="G1319" s="22" t="s">
        <v>38</v>
      </c>
      <c r="H1319" s="22" t="s">
        <v>38</v>
      </c>
      <c r="I1319" s="24" t="s">
        <v>38</v>
      </c>
      <c r="J1319" s="22" t="s">
        <v>38</v>
      </c>
      <c r="K1319" s="81" t="s">
        <v>38</v>
      </c>
      <c r="L1319" s="81" t="s">
        <v>38</v>
      </c>
      <c r="M1319" s="81" t="s">
        <v>38</v>
      </c>
      <c r="N1319" s="81" t="s">
        <v>38</v>
      </c>
      <c r="O1319" s="121" t="e">
        <f t="shared" si="445"/>
        <v>#VALUE!</v>
      </c>
      <c r="P1319" s="30" t="s">
        <v>38</v>
      </c>
      <c r="Q1319" s="120" t="e">
        <f t="shared" si="446"/>
        <v>#VALUE!</v>
      </c>
      <c r="R1319" s="4" t="e">
        <f t="shared" si="444"/>
        <v>#VALUE!</v>
      </c>
      <c r="S1319" s="27" t="s">
        <v>38</v>
      </c>
      <c r="T1319" s="82" t="s">
        <v>38</v>
      </c>
      <c r="U1319" s="83" t="s">
        <v>38</v>
      </c>
      <c r="V1319" s="83" t="s">
        <v>38</v>
      </c>
      <c r="W1319" s="83" t="s">
        <v>38</v>
      </c>
      <c r="X1319" s="27" t="s">
        <v>38</v>
      </c>
      <c r="Y1319" s="27" t="s">
        <v>38</v>
      </c>
      <c r="Z1319" s="27" t="s">
        <v>38</v>
      </c>
      <c r="AA1319" s="27" t="s">
        <v>38</v>
      </c>
      <c r="AB1319" s="84" t="s">
        <v>38</v>
      </c>
    </row>
    <row r="1320" spans="1:28" s="15" customFormat="1" x14ac:dyDescent="0.2">
      <c r="A1320" s="21">
        <v>233</v>
      </c>
      <c r="B1320" s="22" t="s">
        <v>33</v>
      </c>
      <c r="C1320" s="22" t="s">
        <v>36</v>
      </c>
      <c r="D1320" s="22" t="s">
        <v>37</v>
      </c>
      <c r="E1320" s="23">
        <v>43145</v>
      </c>
      <c r="F1320" s="22">
        <v>27.5</v>
      </c>
      <c r="G1320" s="22">
        <v>35.299999999999997</v>
      </c>
      <c r="H1320" s="22">
        <v>17.516500000000001</v>
      </c>
      <c r="I1320" s="24">
        <v>5.1223999999999998</v>
      </c>
      <c r="J1320" s="22" t="s">
        <v>55</v>
      </c>
      <c r="K1320" s="25">
        <f>1000*(1-(F1320+288.9414)/(508929.2*(F1320+68.12963))*(F1320-3.9863)^2)</f>
        <v>996.40511171892535</v>
      </c>
      <c r="L1320" s="25">
        <f>0.824493 - 0.0040899*F1320 + 0.000076438*F1320^2 -0.00000082467*F1320^3 + 0.0000000053675*F1320^4</f>
        <v>0.75574617732421867</v>
      </c>
      <c r="M1320" s="25">
        <f>-0.005724 + 0.00010227*F1320 - 0.0000016546*F1320^2</f>
        <v>-4.1628662500000002E-3</v>
      </c>
      <c r="N1320" s="25">
        <f>K1320 + (L1320*G1320) + M1320*G1320^(3/2) + 0.00048314*G1320^2</f>
        <v>1022.8119067444693</v>
      </c>
      <c r="O1320" s="121">
        <f t="shared" si="445"/>
        <v>1.0227850797218332</v>
      </c>
      <c r="P1320" s="26">
        <f>I1320*(1/     (1-   (0.001*N1320/1.84)))</f>
        <v>11.533716751123517</v>
      </c>
      <c r="Q1320" s="120">
        <f t="shared" si="446"/>
        <v>11.53333812945046</v>
      </c>
      <c r="R1320" s="4">
        <f t="shared" si="444"/>
        <v>23.534287322566652</v>
      </c>
      <c r="S1320" s="27">
        <f>-5.28+5.5*I1320</f>
        <v>22.893199999999997</v>
      </c>
      <c r="T1320" s="28">
        <f>E1320-E1200</f>
        <v>16</v>
      </c>
      <c r="U1320" s="29">
        <f>I1320-I1200</f>
        <v>3.0100000000000016E-2</v>
      </c>
      <c r="V1320" s="29">
        <f>(U1320/I1200)*100</f>
        <v>0.59108850617599151</v>
      </c>
      <c r="W1320" s="29">
        <f>(U1320/T1320)/I1200*1000</f>
        <v>0.36943031635999468</v>
      </c>
      <c r="X1320" s="30">
        <f>P1320-P1200</f>
        <v>4.84932544754475E-2</v>
      </c>
      <c r="Y1320" s="30">
        <f>(X1320/P1200)*100</f>
        <v>0.42222299365441268</v>
      </c>
      <c r="Z1320" s="30">
        <f>1000*(X1320/T1320)/P1200</f>
        <v>0.26388937103400795</v>
      </c>
      <c r="AA1320" s="31">
        <f>1000*(X1320/T1320)/S1200</f>
        <v>0.13335423612716094</v>
      </c>
      <c r="AB1320" s="32">
        <f>Z1320-W1320</f>
        <v>-0.10554094532598673</v>
      </c>
    </row>
    <row r="1321" spans="1:28" s="15" customFormat="1" ht="17" thickBot="1" x14ac:dyDescent="0.25">
      <c r="A1321" s="37">
        <v>235</v>
      </c>
      <c r="B1321" s="38" t="s">
        <v>33</v>
      </c>
      <c r="C1321" s="38" t="s">
        <v>36</v>
      </c>
      <c r="D1321" s="38" t="s">
        <v>37</v>
      </c>
      <c r="E1321" s="39">
        <v>43145</v>
      </c>
      <c r="F1321" s="38">
        <v>27.5</v>
      </c>
      <c r="G1321" s="38">
        <v>35.299999999999997</v>
      </c>
      <c r="H1321" s="38">
        <v>17.516500000000001</v>
      </c>
      <c r="I1321" s="40" t="s">
        <v>41</v>
      </c>
      <c r="J1321" s="38"/>
      <c r="K1321" s="108" t="s">
        <v>38</v>
      </c>
      <c r="L1321" s="108" t="s">
        <v>38</v>
      </c>
      <c r="M1321" s="108" t="s">
        <v>38</v>
      </c>
      <c r="N1321" s="108" t="s">
        <v>38</v>
      </c>
      <c r="O1321" s="121">
        <f t="shared" si="445"/>
        <v>1.0227850797218332</v>
      </c>
      <c r="P1321" s="46" t="s">
        <v>38</v>
      </c>
      <c r="Q1321" s="120" t="e">
        <f t="shared" si="446"/>
        <v>#VALUE!</v>
      </c>
      <c r="R1321" s="4" t="e">
        <f t="shared" si="444"/>
        <v>#VALUE!</v>
      </c>
      <c r="S1321" s="43" t="s">
        <v>38</v>
      </c>
      <c r="T1321" s="109" t="s">
        <v>38</v>
      </c>
      <c r="U1321" s="110" t="s">
        <v>38</v>
      </c>
      <c r="V1321" s="110" t="s">
        <v>38</v>
      </c>
      <c r="W1321" s="110" t="s">
        <v>38</v>
      </c>
      <c r="X1321" s="43" t="s">
        <v>38</v>
      </c>
      <c r="Y1321" s="43" t="s">
        <v>38</v>
      </c>
      <c r="Z1321" s="43" t="s">
        <v>38</v>
      </c>
      <c r="AA1321" s="43" t="s">
        <v>38</v>
      </c>
      <c r="AB1321" s="111" t="s">
        <v>38</v>
      </c>
    </row>
    <row r="1322" spans="1:28" s="15" customFormat="1" x14ac:dyDescent="0.2">
      <c r="A1322" s="21">
        <v>176</v>
      </c>
      <c r="B1322" s="22" t="s">
        <v>26</v>
      </c>
      <c r="C1322" s="22" t="s">
        <v>27</v>
      </c>
      <c r="D1322" s="22" t="s">
        <v>28</v>
      </c>
      <c r="E1322" s="23">
        <v>43154</v>
      </c>
      <c r="F1322" s="22">
        <v>30.4</v>
      </c>
      <c r="G1322" s="22">
        <v>37.4</v>
      </c>
      <c r="H1322" s="22">
        <v>17.512499999999999</v>
      </c>
      <c r="I1322" s="24">
        <v>2.129</v>
      </c>
      <c r="J1322" s="22"/>
      <c r="K1322" s="25">
        <f>1000*(1-(F1322+288.9414)/(508929.2*(F1322+68.12963))*(F1322-3.9863)^2)</f>
        <v>995.55686524112969</v>
      </c>
      <c r="L1322" s="25">
        <f>0.824493 - 0.0040899*F1322 + 0.000076438*F1322^2 -0.00000082467*F1322^3 + 0.0000000053675*F1322^4</f>
        <v>0.75221655033292811</v>
      </c>
      <c r="M1322" s="25">
        <f>-0.005724 + 0.00010227*F1322 - 0.0000016546*F1322^2</f>
        <v>-4.1441071360000005E-3</v>
      </c>
      <c r="N1322" s="25">
        <f>K1322 + (L1322*G1322) + M1322*G1322^(3/2) + 0.00048314*G1322^2</f>
        <v>1023.41771382884</v>
      </c>
      <c r="O1322" s="121">
        <f t="shared" si="445"/>
        <v>1.0233910456826489</v>
      </c>
      <c r="P1322" s="26">
        <f>I1322*(1/     (1-   (0.001*N1322/1.84)))</f>
        <v>4.7972630148125708</v>
      </c>
      <c r="Q1322" s="120">
        <f t="shared" si="446"/>
        <v>4.7971063497273789</v>
      </c>
      <c r="R1322" s="4">
        <f t="shared" si="444"/>
        <v>23.533701831608617</v>
      </c>
      <c r="S1322" s="27">
        <f>-5.28+5.5*I1322</f>
        <v>6.4295</v>
      </c>
      <c r="T1322" s="28">
        <f>E1322-E1202</f>
        <v>9</v>
      </c>
      <c r="U1322" s="29">
        <f>I1322-I1202</f>
        <v>1.7900000000000027E-2</v>
      </c>
      <c r="V1322" s="29">
        <f>(U1322/I1202)*100</f>
        <v>0.84789919946947223</v>
      </c>
      <c r="W1322" s="29">
        <f>(U1322/T1322)/I1202*1000</f>
        <v>0.94211022163274694</v>
      </c>
      <c r="X1322" s="30">
        <f>P1322-P1202</f>
        <v>5.0359209809979433E-2</v>
      </c>
      <c r="Y1322" s="30">
        <f>(X1322/P1202)*100</f>
        <v>1.0608854082298376</v>
      </c>
      <c r="Z1322" s="30">
        <f>1000*(X1322/T1322)/P1202</f>
        <v>1.1787615646998195</v>
      </c>
      <c r="AA1322" s="31">
        <f>1000*(X1322/T1322)/S1202</f>
        <v>0.88381354698894821</v>
      </c>
      <c r="AB1322" s="32">
        <f>Z1322-W1322</f>
        <v>0.23665134306707258</v>
      </c>
    </row>
    <row r="1323" spans="1:28" s="15" customFormat="1" x14ac:dyDescent="0.2">
      <c r="A1323" s="21">
        <v>182</v>
      </c>
      <c r="B1323" s="22" t="s">
        <v>26</v>
      </c>
      <c r="C1323" s="22" t="s">
        <v>27</v>
      </c>
      <c r="D1323" s="22" t="s">
        <v>28</v>
      </c>
      <c r="E1323" s="23">
        <v>43154</v>
      </c>
      <c r="F1323" s="22">
        <v>30.4</v>
      </c>
      <c r="G1323" s="22">
        <v>37.4</v>
      </c>
      <c r="H1323" s="22">
        <v>17.512499999999999</v>
      </c>
      <c r="I1323" s="24">
        <v>5.0382999999999996</v>
      </c>
      <c r="J1323" s="22"/>
      <c r="K1323" s="25">
        <f>1000*(1-(F1323+288.9414)/(508929.2*(F1323+68.12963))*(F1323-3.9863)^2)</f>
        <v>995.55686524112969</v>
      </c>
      <c r="L1323" s="25">
        <f>0.824493 - 0.0040899*F1323 + 0.000076438*F1323^2 -0.00000082467*F1323^3 + 0.0000000053675*F1323^4</f>
        <v>0.75221655033292811</v>
      </c>
      <c r="M1323" s="25">
        <f>-0.005724 + 0.00010227*F1323 - 0.0000016546*F1323^2</f>
        <v>-4.1441071360000005E-3</v>
      </c>
      <c r="N1323" s="25">
        <f>K1323 + (L1323*G1323) + M1323*G1323^(3/2) + 0.00048314*G1323^2</f>
        <v>1023.41771382884</v>
      </c>
      <c r="O1323" s="121">
        <f t="shared" si="445"/>
        <v>1.0233910456826489</v>
      </c>
      <c r="P1323" s="26">
        <f>I1323*(1/     (1-   (0.001*N1323/1.84)))</f>
        <v>11.352771370375844</v>
      </c>
      <c r="Q1323" s="120">
        <f t="shared" si="446"/>
        <v>11.352400620869634</v>
      </c>
      <c r="R1323" s="4">
        <f t="shared" si="444"/>
        <v>23.533701831608617</v>
      </c>
      <c r="S1323" s="27">
        <f>-5.28+5.5*I1323</f>
        <v>22.430649999999996</v>
      </c>
      <c r="T1323" s="28">
        <f>E1323-E1203</f>
        <v>9</v>
      </c>
      <c r="U1323" s="29">
        <f>I1323-I1203</f>
        <v>6.0299999999999798E-2</v>
      </c>
      <c r="V1323" s="29">
        <f>(U1323/I1203)*100</f>
        <v>1.2113298513459181</v>
      </c>
      <c r="W1323" s="29">
        <f>(U1323/T1323)/I1203*1000</f>
        <v>1.34592205705102</v>
      </c>
      <c r="X1323" s="30">
        <f>P1323-P1203</f>
        <v>0.15951328629508055</v>
      </c>
      <c r="Y1323" s="30">
        <f>(X1323/P1203)*100</f>
        <v>1.4250836092303008</v>
      </c>
      <c r="Z1323" s="30">
        <f>1000*(X1323/T1323)/P1203</f>
        <v>1.5834262324781117</v>
      </c>
      <c r="AA1323" s="31">
        <f>1000*(X1323/T1323)/S1203</f>
        <v>0.80201359687004725</v>
      </c>
      <c r="AB1323" s="32">
        <f>Z1323-W1323</f>
        <v>0.23750417542709168</v>
      </c>
    </row>
    <row r="1324" spans="1:28" s="15" customFormat="1" x14ac:dyDescent="0.2">
      <c r="A1324" s="21">
        <v>189</v>
      </c>
      <c r="B1324" s="22" t="s">
        <v>26</v>
      </c>
      <c r="C1324" s="22" t="s">
        <v>27</v>
      </c>
      <c r="D1324" s="22" t="s">
        <v>28</v>
      </c>
      <c r="E1324" s="22" t="s">
        <v>38</v>
      </c>
      <c r="F1324" s="22" t="s">
        <v>38</v>
      </c>
      <c r="G1324" s="22" t="s">
        <v>38</v>
      </c>
      <c r="H1324" s="22" t="s">
        <v>38</v>
      </c>
      <c r="I1324" s="24" t="s">
        <v>38</v>
      </c>
      <c r="J1324" s="22" t="s">
        <v>38</v>
      </c>
      <c r="K1324" s="81" t="s">
        <v>38</v>
      </c>
      <c r="L1324" s="81" t="s">
        <v>38</v>
      </c>
      <c r="M1324" s="81" t="s">
        <v>38</v>
      </c>
      <c r="N1324" s="81" t="s">
        <v>38</v>
      </c>
      <c r="O1324" s="121" t="e">
        <f t="shared" si="445"/>
        <v>#VALUE!</v>
      </c>
      <c r="P1324" s="30" t="s">
        <v>38</v>
      </c>
      <c r="Q1324" s="120" t="e">
        <f t="shared" si="446"/>
        <v>#VALUE!</v>
      </c>
      <c r="R1324" s="4" t="e">
        <f t="shared" si="444"/>
        <v>#VALUE!</v>
      </c>
      <c r="S1324" s="27" t="s">
        <v>38</v>
      </c>
      <c r="T1324" s="82" t="s">
        <v>38</v>
      </c>
      <c r="U1324" s="83" t="s">
        <v>38</v>
      </c>
      <c r="V1324" s="83" t="s">
        <v>38</v>
      </c>
      <c r="W1324" s="83" t="s">
        <v>38</v>
      </c>
      <c r="X1324" s="27" t="s">
        <v>38</v>
      </c>
      <c r="Y1324" s="27" t="s">
        <v>38</v>
      </c>
      <c r="Z1324" s="27" t="s">
        <v>38</v>
      </c>
      <c r="AA1324" s="27" t="s">
        <v>38</v>
      </c>
      <c r="AB1324" s="84" t="s">
        <v>38</v>
      </c>
    </row>
    <row r="1325" spans="1:28" s="15" customFormat="1" x14ac:dyDescent="0.2">
      <c r="A1325" s="21">
        <v>281</v>
      </c>
      <c r="B1325" s="22" t="s">
        <v>26</v>
      </c>
      <c r="C1325" s="22" t="s">
        <v>27</v>
      </c>
      <c r="D1325" s="22" t="s">
        <v>28</v>
      </c>
      <c r="E1325" s="23">
        <v>43154</v>
      </c>
      <c r="F1325" s="22">
        <v>30.4</v>
      </c>
      <c r="G1325" s="22">
        <v>37.4</v>
      </c>
      <c r="H1325" s="22">
        <v>17.512499999999999</v>
      </c>
      <c r="I1325" s="24">
        <v>4.4362000000000004</v>
      </c>
      <c r="J1325" s="22"/>
      <c r="K1325" s="25">
        <f>1000*(1-(F1325+288.9414)/(508929.2*(F1325+68.12963))*(F1325-3.9863)^2)</f>
        <v>995.55686524112969</v>
      </c>
      <c r="L1325" s="25">
        <f>0.824493 - 0.0040899*F1325 + 0.000076438*F1325^2 -0.00000082467*F1325^3 + 0.0000000053675*F1325^4</f>
        <v>0.75221655033292811</v>
      </c>
      <c r="M1325" s="25">
        <f>-0.005724 + 0.00010227*F1325 - 0.0000016546*F1325^2</f>
        <v>-4.1441071360000005E-3</v>
      </c>
      <c r="N1325" s="25">
        <f>K1325 + (L1325*G1325) + M1325*G1325^(3/2) + 0.00048314*G1325^2</f>
        <v>1023.41771382884</v>
      </c>
      <c r="O1325" s="121">
        <f t="shared" si="445"/>
        <v>1.0233910456826489</v>
      </c>
      <c r="P1325" s="26">
        <f>I1325*(1/     (1-   (0.001*N1325/1.84)))</f>
        <v>9.9960630278588667</v>
      </c>
      <c r="Q1325" s="120">
        <f t="shared" si="446"/>
        <v>9.9957365846221702</v>
      </c>
      <c r="R1325" s="4">
        <f t="shared" si="444"/>
        <v>23.533701831608617</v>
      </c>
      <c r="S1325" s="27">
        <f>-5.28+5.5*I1325</f>
        <v>19.1191</v>
      </c>
      <c r="T1325" s="28">
        <f>E1325-E1205</f>
        <v>9</v>
      </c>
      <c r="U1325" s="29">
        <f>I1325-I1205</f>
        <v>6.8000000000000504E-2</v>
      </c>
      <c r="V1325" s="29">
        <f>(U1325/I1205)*100</f>
        <v>1.5567052790623255</v>
      </c>
      <c r="W1325" s="29">
        <f>(U1325/T1325)/I1205*1000</f>
        <v>1.7296725322914728</v>
      </c>
      <c r="X1325" s="30">
        <f>P1325-P1205</f>
        <v>0.17396781635191871</v>
      </c>
      <c r="Y1325" s="30">
        <f>(X1325/P1205)*100</f>
        <v>1.7711884542527034</v>
      </c>
      <c r="Z1325" s="30">
        <f>1000*(X1325/T1325)/P1205</f>
        <v>1.9679871713918928</v>
      </c>
      <c r="AA1325" s="31">
        <f>1000*(X1325/T1325)/S1205</f>
        <v>1.0311898774845381</v>
      </c>
      <c r="AB1325" s="32">
        <f>Z1325-W1325</f>
        <v>0.23831463910042006</v>
      </c>
    </row>
    <row r="1326" spans="1:28" s="15" customFormat="1" x14ac:dyDescent="0.2">
      <c r="A1326" s="21">
        <v>287</v>
      </c>
      <c r="B1326" s="22" t="s">
        <v>26</v>
      </c>
      <c r="C1326" s="22" t="s">
        <v>27</v>
      </c>
      <c r="D1326" s="22" t="s">
        <v>28</v>
      </c>
      <c r="E1326" s="23">
        <v>43154</v>
      </c>
      <c r="F1326" s="22">
        <v>30.4</v>
      </c>
      <c r="G1326" s="22">
        <v>37.4</v>
      </c>
      <c r="H1326" s="22">
        <v>17.512499999999999</v>
      </c>
      <c r="I1326" s="24">
        <v>2.9954000000000001</v>
      </c>
      <c r="J1326" s="22"/>
      <c r="K1326" s="25">
        <f>1000*(1-(F1326+288.9414)/(508929.2*(F1326+68.12963))*(F1326-3.9863)^2)</f>
        <v>995.55686524112969</v>
      </c>
      <c r="L1326" s="25">
        <f>0.824493 - 0.0040899*F1326 + 0.000076438*F1326^2 -0.00000082467*F1326^3 + 0.0000000053675*F1326^4</f>
        <v>0.75221655033292811</v>
      </c>
      <c r="M1326" s="25">
        <f>-0.005724 + 0.00010227*F1326 - 0.0000016546*F1326^2</f>
        <v>-4.1441071360000005E-3</v>
      </c>
      <c r="N1326" s="25">
        <f>K1326 + (L1326*G1326) + M1326*G1326^(3/2) + 0.00048314*G1326^2</f>
        <v>1023.41771382884</v>
      </c>
      <c r="O1326" s="121">
        <f t="shared" si="445"/>
        <v>1.0233910456826489</v>
      </c>
      <c r="P1326" s="26">
        <f>I1326*(1/     (1-   (0.001*N1326/1.84)))</f>
        <v>6.7495169725549902</v>
      </c>
      <c r="Q1326" s="120">
        <f t="shared" si="446"/>
        <v>6.7492965523595077</v>
      </c>
      <c r="R1326" s="4">
        <f t="shared" si="444"/>
        <v>23.533701831608617</v>
      </c>
      <c r="S1326" s="27">
        <f>-5.28+5.5*I1326</f>
        <v>11.194699999999997</v>
      </c>
      <c r="T1326" s="28">
        <f>E1326-E1206</f>
        <v>9</v>
      </c>
      <c r="U1326" s="29">
        <f>I1326-I1206</f>
        <v>4.7299999999999898E-2</v>
      </c>
      <c r="V1326" s="29">
        <f>(U1326/I1206)*100</f>
        <v>1.6044231878158777</v>
      </c>
      <c r="W1326" s="29">
        <f>(U1326/T1326)/I1206*1000</f>
        <v>1.7826924309065311</v>
      </c>
      <c r="X1326" s="30">
        <f>P1326-P1206</f>
        <v>0.12058082195665687</v>
      </c>
      <c r="Y1326" s="30">
        <f>(X1326/P1206)*100</f>
        <v>1.8190071410745621</v>
      </c>
      <c r="Z1326" s="30">
        <f>1000*(X1326/T1326)/P1206</f>
        <v>2.0211190456384025</v>
      </c>
      <c r="AA1326" s="31">
        <f>1000*(X1326/T1326)/S1206</f>
        <v>1.2252785076930652</v>
      </c>
      <c r="AB1326" s="32">
        <f>Z1326-W1326</f>
        <v>0.23842661473187143</v>
      </c>
    </row>
    <row r="1327" spans="1:28" s="15" customFormat="1" x14ac:dyDescent="0.2">
      <c r="A1327" s="21">
        <v>116</v>
      </c>
      <c r="B1327" s="22" t="s">
        <v>29</v>
      </c>
      <c r="C1327" s="22" t="s">
        <v>27</v>
      </c>
      <c r="D1327" s="22" t="s">
        <v>28</v>
      </c>
      <c r="E1327" s="23">
        <v>43154</v>
      </c>
      <c r="F1327" s="22">
        <v>30.4</v>
      </c>
      <c r="G1327" s="22">
        <v>37.4</v>
      </c>
      <c r="H1327" s="22">
        <v>17.512499999999999</v>
      </c>
      <c r="I1327" s="24">
        <v>6.2830000000000004</v>
      </c>
      <c r="J1327" s="22"/>
      <c r="K1327" s="25">
        <f>1000*(1-(F1327+288.9414)/(508929.2*(F1327+68.12963))*(F1327-3.9863)^2)</f>
        <v>995.55686524112969</v>
      </c>
      <c r="L1327" s="25">
        <f>0.824493 - 0.0040899*F1327 + 0.000076438*F1327^2 -0.00000082467*F1327^3 + 0.0000000053675*F1327^4</f>
        <v>0.75221655033292811</v>
      </c>
      <c r="M1327" s="25">
        <f>-0.005724 + 0.00010227*F1327 - 0.0000016546*F1327^2</f>
        <v>-4.1441071360000005E-3</v>
      </c>
      <c r="N1327" s="25">
        <f>K1327 + (L1327*G1327) + M1327*G1327^(3/2) + 0.00048314*G1327^2</f>
        <v>1023.41771382884</v>
      </c>
      <c r="O1327" s="121">
        <f t="shared" si="445"/>
        <v>1.0233910456826489</v>
      </c>
      <c r="P1327" s="26">
        <f>I1327*(1/     (1-   (0.001*N1327/1.84)))</f>
        <v>14.157446464099287</v>
      </c>
      <c r="Q1327" s="120">
        <f t="shared" si="446"/>
        <v>14.156984121811707</v>
      </c>
      <c r="R1327" s="4">
        <f t="shared" si="444"/>
        <v>23.533701831608617</v>
      </c>
      <c r="S1327" s="27">
        <f>-5.28+5.5*I1327</f>
        <v>29.276499999999999</v>
      </c>
      <c r="T1327" s="28">
        <f>E1327-E1207</f>
        <v>9</v>
      </c>
      <c r="U1327" s="29">
        <f>I1327-I1207</f>
        <v>9.670000000000023E-2</v>
      </c>
      <c r="V1327" s="29">
        <f>(U1327/I1207)*100</f>
        <v>1.5631314355915527</v>
      </c>
      <c r="W1327" s="29">
        <f>(U1327/T1327)/I1207*1000</f>
        <v>1.7368127062128365</v>
      </c>
      <c r="X1327" s="30">
        <f>P1327-P1207</f>
        <v>0.247271195809045</v>
      </c>
      <c r="Y1327" s="30">
        <f>(X1327/P1207)*100</f>
        <v>1.7776281825343108</v>
      </c>
      <c r="Z1327" s="30">
        <f>1000*(X1327/T1327)/P1207</f>
        <v>1.9751424250381229</v>
      </c>
      <c r="AA1327" s="31">
        <f>1000*(X1327/T1327)/S1207</f>
        <v>0.95581533649274253</v>
      </c>
      <c r="AB1327" s="32">
        <f>Z1327-W1327</f>
        <v>0.23832971882528642</v>
      </c>
    </row>
    <row r="1328" spans="1:28" s="15" customFormat="1" x14ac:dyDescent="0.2">
      <c r="A1328" s="21">
        <v>122</v>
      </c>
      <c r="B1328" s="22" t="s">
        <v>29</v>
      </c>
      <c r="C1328" s="22" t="s">
        <v>27</v>
      </c>
      <c r="D1328" s="22" t="s">
        <v>28</v>
      </c>
      <c r="E1328" s="23">
        <v>43154</v>
      </c>
      <c r="F1328" s="22">
        <v>30.4</v>
      </c>
      <c r="G1328" s="22">
        <v>37.4</v>
      </c>
      <c r="H1328" s="22">
        <v>17.512499999999999</v>
      </c>
      <c r="I1328" s="24">
        <v>7.5416999999999996</v>
      </c>
      <c r="J1328" s="22"/>
      <c r="K1328" s="25">
        <f>1000*(1-(F1328+288.9414)/(508929.2*(F1328+68.12963))*(F1328-3.9863)^2)</f>
        <v>995.55686524112969</v>
      </c>
      <c r="L1328" s="25">
        <f>0.824493 - 0.0040899*F1328 + 0.000076438*F1328^2 -0.00000082467*F1328^3 + 0.0000000053675*F1328^4</f>
        <v>0.75221655033292811</v>
      </c>
      <c r="M1328" s="25">
        <f>-0.005724 + 0.00010227*F1328 - 0.0000016546*F1328^2</f>
        <v>-4.1441071360000005E-3</v>
      </c>
      <c r="N1328" s="25">
        <f>K1328 + (L1328*G1328) + M1328*G1328^(3/2) + 0.00048314*G1328^2</f>
        <v>1023.41771382884</v>
      </c>
      <c r="O1328" s="121">
        <f t="shared" si="445"/>
        <v>1.0233910456826489</v>
      </c>
      <c r="P1328" s="26">
        <f>I1328*(1/     (1-   (0.001*N1328/1.84)))</f>
        <v>16.993667674406744</v>
      </c>
      <c r="Q1328" s="120">
        <f t="shared" si="446"/>
        <v>16.993112709130564</v>
      </c>
      <c r="R1328" s="4">
        <f t="shared" si="444"/>
        <v>23.533701831608617</v>
      </c>
      <c r="S1328" s="27">
        <f>-5.28+5.5*I1328</f>
        <v>36.199349999999995</v>
      </c>
      <c r="T1328" s="28">
        <f>E1328-E1208</f>
        <v>9</v>
      </c>
      <c r="U1328" s="29">
        <f>I1328-I1208</f>
        <v>0.10599999999999987</v>
      </c>
      <c r="V1328" s="29">
        <f>(U1328/I1208)*100</f>
        <v>1.4255550923248634</v>
      </c>
      <c r="W1328" s="29">
        <f>(U1328/T1328)/I1208*1000</f>
        <v>1.5839501025831817</v>
      </c>
      <c r="X1328" s="30">
        <f>P1328-P1208</f>
        <v>0.27416001353905983</v>
      </c>
      <c r="Y1328" s="30">
        <f>(X1328/P1208)*100</f>
        <v>1.6397612842436526</v>
      </c>
      <c r="Z1328" s="30">
        <f>1000*(X1328/T1328)/P1208</f>
        <v>1.8219569824929474</v>
      </c>
      <c r="AA1328" s="31">
        <f>1000*(X1328/T1328)/S1208</f>
        <v>0.85528763409395425</v>
      </c>
      <c r="AB1328" s="32">
        <f>Z1328-W1328</f>
        <v>0.23800687990976566</v>
      </c>
    </row>
    <row r="1329" spans="1:28" s="15" customFormat="1" x14ac:dyDescent="0.2">
      <c r="A1329" s="21">
        <v>129</v>
      </c>
      <c r="B1329" s="22" t="s">
        <v>29</v>
      </c>
      <c r="C1329" s="22" t="s">
        <v>27</v>
      </c>
      <c r="D1329" s="22" t="s">
        <v>28</v>
      </c>
      <c r="E1329" s="22" t="s">
        <v>38</v>
      </c>
      <c r="F1329" s="22" t="s">
        <v>38</v>
      </c>
      <c r="G1329" s="22" t="s">
        <v>38</v>
      </c>
      <c r="H1329" s="22" t="s">
        <v>38</v>
      </c>
      <c r="I1329" s="24" t="s">
        <v>38</v>
      </c>
      <c r="J1329" s="22" t="s">
        <v>38</v>
      </c>
      <c r="K1329" s="81" t="s">
        <v>38</v>
      </c>
      <c r="L1329" s="81" t="s">
        <v>38</v>
      </c>
      <c r="M1329" s="81" t="s">
        <v>38</v>
      </c>
      <c r="N1329" s="81" t="s">
        <v>38</v>
      </c>
      <c r="O1329" s="121" t="e">
        <f t="shared" si="445"/>
        <v>#VALUE!</v>
      </c>
      <c r="P1329" s="30" t="s">
        <v>38</v>
      </c>
      <c r="Q1329" s="120" t="e">
        <f t="shared" si="446"/>
        <v>#VALUE!</v>
      </c>
      <c r="R1329" s="4" t="e">
        <f t="shared" si="444"/>
        <v>#VALUE!</v>
      </c>
      <c r="S1329" s="27" t="s">
        <v>38</v>
      </c>
      <c r="T1329" s="82" t="s">
        <v>38</v>
      </c>
      <c r="U1329" s="83" t="s">
        <v>38</v>
      </c>
      <c r="V1329" s="83" t="s">
        <v>38</v>
      </c>
      <c r="W1329" s="83" t="s">
        <v>38</v>
      </c>
      <c r="X1329" s="27" t="s">
        <v>38</v>
      </c>
      <c r="Y1329" s="27" t="s">
        <v>38</v>
      </c>
      <c r="Z1329" s="27" t="s">
        <v>38</v>
      </c>
      <c r="AA1329" s="27" t="s">
        <v>38</v>
      </c>
      <c r="AB1329" s="84" t="s">
        <v>38</v>
      </c>
    </row>
    <row r="1330" spans="1:28" s="15" customFormat="1" x14ac:dyDescent="0.2">
      <c r="A1330" s="21">
        <v>220</v>
      </c>
      <c r="B1330" s="22" t="s">
        <v>29</v>
      </c>
      <c r="C1330" s="22" t="s">
        <v>27</v>
      </c>
      <c r="D1330" s="22" t="s">
        <v>28</v>
      </c>
      <c r="E1330" s="23">
        <v>43154</v>
      </c>
      <c r="F1330" s="22">
        <v>30.4</v>
      </c>
      <c r="G1330" s="22">
        <v>37.4</v>
      </c>
      <c r="H1330" s="22">
        <v>17.512499999999999</v>
      </c>
      <c r="I1330" s="24">
        <v>4.931</v>
      </c>
      <c r="J1330" s="22"/>
      <c r="K1330" s="25">
        <f>1000*(1-(F1330+288.9414)/(508929.2*(F1330+68.12963))*(F1330-3.9863)^2)</f>
        <v>995.55686524112969</v>
      </c>
      <c r="L1330" s="25">
        <f>0.824493 - 0.0040899*F1330 + 0.000076438*F1330^2 -0.00000082467*F1330^3 + 0.0000000053675*F1330^4</f>
        <v>0.75221655033292811</v>
      </c>
      <c r="M1330" s="25">
        <f>-0.005724 + 0.00010227*F1330 - 0.0000016546*F1330^2</f>
        <v>-4.1441071360000005E-3</v>
      </c>
      <c r="N1330" s="25">
        <f>K1330 + (L1330*G1330) + M1330*G1330^(3/2) + 0.00048314*G1330^2</f>
        <v>1023.41771382884</v>
      </c>
      <c r="O1330" s="121">
        <f t="shared" si="445"/>
        <v>1.0233910456826489</v>
      </c>
      <c r="P1330" s="26">
        <f>I1330*(1/     (1-   (0.001*N1330/1.84)))</f>
        <v>11.110992919699758</v>
      </c>
      <c r="Q1330" s="120">
        <f t="shared" si="446"/>
        <v>11.110630065996105</v>
      </c>
      <c r="R1330" s="4">
        <f t="shared" si="444"/>
        <v>23.533701831608617</v>
      </c>
      <c r="S1330" s="27">
        <f>-5.28+5.5*I1330</f>
        <v>21.840499999999999</v>
      </c>
      <c r="T1330" s="28">
        <f>E1330-E1210</f>
        <v>9</v>
      </c>
      <c r="U1330" s="29">
        <f>I1330-I1210</f>
        <v>6.4400000000000013E-2</v>
      </c>
      <c r="V1330" s="29">
        <f>(U1330/I1210)*100</f>
        <v>1.3233057987095715</v>
      </c>
      <c r="W1330" s="29">
        <f>(U1330/T1330)/I1210*1000</f>
        <v>1.4703397763439685</v>
      </c>
      <c r="X1330" s="30">
        <f>P1330-P1210</f>
        <v>0.16822277265527319</v>
      </c>
      <c r="Y1330" s="30">
        <f>(X1330/P1210)*100</f>
        <v>1.5372960447378876</v>
      </c>
      <c r="Z1330" s="30">
        <f>1000*(X1330/T1330)/P1210</f>
        <v>1.7081067163754304</v>
      </c>
      <c r="AA1330" s="31">
        <f>1000*(X1330/T1330)/S1210</f>
        <v>0.86992265694508786</v>
      </c>
      <c r="AB1330" s="32">
        <f>Z1330-W1330</f>
        <v>0.23776694003146193</v>
      </c>
    </row>
    <row r="1331" spans="1:28" s="15" customFormat="1" x14ac:dyDescent="0.2">
      <c r="A1331" s="21">
        <v>226</v>
      </c>
      <c r="B1331" s="22" t="s">
        <v>29</v>
      </c>
      <c r="C1331" s="22" t="s">
        <v>27</v>
      </c>
      <c r="D1331" s="22" t="s">
        <v>28</v>
      </c>
      <c r="E1331" s="23">
        <v>43154</v>
      </c>
      <c r="F1331" s="22">
        <v>30.4</v>
      </c>
      <c r="G1331" s="22">
        <v>37.4</v>
      </c>
      <c r="H1331" s="22">
        <v>17.512499999999999</v>
      </c>
      <c r="I1331" s="24">
        <v>4.6868999999999996</v>
      </c>
      <c r="J1331" s="22"/>
      <c r="K1331" s="25">
        <f>1000*(1-(F1331+288.9414)/(508929.2*(F1331+68.12963))*(F1331-3.9863)^2)</f>
        <v>995.55686524112969</v>
      </c>
      <c r="L1331" s="25">
        <f>0.824493 - 0.0040899*F1331 + 0.000076438*F1331^2 -0.00000082467*F1331^3 + 0.0000000053675*F1331^4</f>
        <v>0.75221655033292811</v>
      </c>
      <c r="M1331" s="25">
        <f>-0.005724 + 0.00010227*F1331 - 0.0000016546*F1331^2</f>
        <v>-4.1441071360000005E-3</v>
      </c>
      <c r="N1331" s="25">
        <f>K1331 + (L1331*G1331) + M1331*G1331^(3/2) + 0.00048314*G1331^2</f>
        <v>1023.41771382884</v>
      </c>
      <c r="O1331" s="121">
        <f t="shared" si="445"/>
        <v>1.0233910456826489</v>
      </c>
      <c r="P1331" s="26">
        <f>I1331*(1/     (1-   (0.001*N1331/1.84)))</f>
        <v>10.560963844116973</v>
      </c>
      <c r="Q1331" s="120">
        <f t="shared" si="446"/>
        <v>10.560618952812236</v>
      </c>
      <c r="R1331" s="4">
        <f t="shared" si="444"/>
        <v>23.533701831608617</v>
      </c>
      <c r="S1331" s="27">
        <f>-5.28+5.5*I1331</f>
        <v>20.497949999999996</v>
      </c>
      <c r="T1331" s="28">
        <f>E1331-E1211</f>
        <v>9</v>
      </c>
      <c r="U1331" s="29">
        <f>I1331-I1211</f>
        <v>5.259999999999998E-2</v>
      </c>
      <c r="V1331" s="29">
        <f>(U1331/I1211)*100</f>
        <v>1.135014996871156</v>
      </c>
      <c r="W1331" s="29">
        <f>(U1331/T1331)/I1211*1000</f>
        <v>1.2611277743012845</v>
      </c>
      <c r="X1331" s="30">
        <f>P1331-P1211</f>
        <v>0.14053075069482013</v>
      </c>
      <c r="Y1331" s="30">
        <f>(X1331/P1211)*100</f>
        <v>1.3486075812293203</v>
      </c>
      <c r="Z1331" s="30">
        <f>1000*(X1331/T1331)/P1211</f>
        <v>1.4984528680325779</v>
      </c>
      <c r="AA1331" s="31">
        <f>1000*(X1331/T1331)/S1211</f>
        <v>0.77266555930158687</v>
      </c>
      <c r="AB1331" s="32">
        <f>Z1331-W1331</f>
        <v>0.2373250937312934</v>
      </c>
    </row>
    <row r="1332" spans="1:28" s="15" customFormat="1" x14ac:dyDescent="0.2">
      <c r="A1332" s="21">
        <v>149</v>
      </c>
      <c r="B1332" s="22" t="s">
        <v>30</v>
      </c>
      <c r="C1332" s="22" t="s">
        <v>27</v>
      </c>
      <c r="D1332" s="22" t="s">
        <v>28</v>
      </c>
      <c r="E1332" s="22" t="s">
        <v>38</v>
      </c>
      <c r="F1332" s="22" t="s">
        <v>38</v>
      </c>
      <c r="G1332" s="22" t="s">
        <v>38</v>
      </c>
      <c r="H1332" s="22" t="s">
        <v>38</v>
      </c>
      <c r="I1332" s="24" t="s">
        <v>38</v>
      </c>
      <c r="J1332" s="22" t="s">
        <v>38</v>
      </c>
      <c r="K1332" s="81" t="s">
        <v>38</v>
      </c>
      <c r="L1332" s="81" t="s">
        <v>38</v>
      </c>
      <c r="M1332" s="81" t="s">
        <v>38</v>
      </c>
      <c r="N1332" s="81" t="s">
        <v>38</v>
      </c>
      <c r="O1332" s="121" t="e">
        <f t="shared" si="445"/>
        <v>#VALUE!</v>
      </c>
      <c r="P1332" s="30" t="s">
        <v>38</v>
      </c>
      <c r="Q1332" s="120" t="e">
        <f t="shared" si="446"/>
        <v>#VALUE!</v>
      </c>
      <c r="R1332" s="4" t="e">
        <f t="shared" si="444"/>
        <v>#VALUE!</v>
      </c>
      <c r="S1332" s="27" t="s">
        <v>38</v>
      </c>
      <c r="T1332" s="82" t="s">
        <v>38</v>
      </c>
      <c r="U1332" s="83" t="s">
        <v>38</v>
      </c>
      <c r="V1332" s="83" t="s">
        <v>38</v>
      </c>
      <c r="W1332" s="83" t="s">
        <v>38</v>
      </c>
      <c r="X1332" s="27" t="s">
        <v>38</v>
      </c>
      <c r="Y1332" s="27" t="s">
        <v>38</v>
      </c>
      <c r="Z1332" s="27" t="s">
        <v>38</v>
      </c>
      <c r="AA1332" s="27" t="s">
        <v>38</v>
      </c>
      <c r="AB1332" s="84" t="s">
        <v>38</v>
      </c>
    </row>
    <row r="1333" spans="1:28" s="15" customFormat="1" x14ac:dyDescent="0.2">
      <c r="A1333" s="21">
        <v>157</v>
      </c>
      <c r="B1333" s="22" t="s">
        <v>30</v>
      </c>
      <c r="C1333" s="22" t="s">
        <v>27</v>
      </c>
      <c r="D1333" s="22" t="s">
        <v>28</v>
      </c>
      <c r="E1333" s="23">
        <v>43154</v>
      </c>
      <c r="F1333" s="22">
        <v>30.4</v>
      </c>
      <c r="G1333" s="22">
        <v>37.4</v>
      </c>
      <c r="H1333" s="22">
        <v>17.512499999999999</v>
      </c>
      <c r="I1333" s="24">
        <v>2.7385999999999999</v>
      </c>
      <c r="J1333" s="22"/>
      <c r="K1333" s="25">
        <f>1000*(1-(F1333+288.9414)/(508929.2*(F1333+68.12963))*(F1333-3.9863)^2)</f>
        <v>995.55686524112969</v>
      </c>
      <c r="L1333" s="25">
        <f>0.824493 - 0.0040899*F1333 + 0.000076438*F1333^2 -0.00000082467*F1333^3 + 0.0000000053675*F1333^4</f>
        <v>0.75221655033292811</v>
      </c>
      <c r="M1333" s="25">
        <f>-0.005724 + 0.00010227*F1333 - 0.0000016546*F1333^2</f>
        <v>-4.1441071360000005E-3</v>
      </c>
      <c r="N1333" s="25">
        <f>K1333 + (L1333*G1333) + M1333*G1333^(3/2) + 0.00048314*G1333^2</f>
        <v>1023.41771382884</v>
      </c>
      <c r="O1333" s="121">
        <f t="shared" si="445"/>
        <v>1.0233910456826489</v>
      </c>
      <c r="P1333" s="26">
        <f>I1333*(1/     (1-   (0.001*N1333/1.84)))</f>
        <v>6.1708710626424166</v>
      </c>
      <c r="Q1333" s="120">
        <f t="shared" si="446"/>
        <v>6.1706695393909818</v>
      </c>
      <c r="R1333" s="4">
        <f t="shared" si="444"/>
        <v>23.533701831608617</v>
      </c>
      <c r="S1333" s="27">
        <f>-5.28+5.5*I1333</f>
        <v>9.7822999999999993</v>
      </c>
      <c r="T1333" s="28">
        <f>E1333-E1213</f>
        <v>9</v>
      </c>
      <c r="U1333" s="29">
        <f>I1333-I1213</f>
        <v>7.0399999999999796E-2</v>
      </c>
      <c r="V1333" s="29">
        <f>(U1333/I1213)*100</f>
        <v>2.638482872348392</v>
      </c>
      <c r="W1333" s="29">
        <f>(U1333/T1333)/I1213*1000</f>
        <v>2.9316476359426575</v>
      </c>
      <c r="X1333" s="30">
        <f>P1333-P1213</f>
        <v>0.17130271793685292</v>
      </c>
      <c r="Y1333" s="30">
        <f>(X1333/P1213)*100</f>
        <v>2.8552507129620808</v>
      </c>
      <c r="Z1333" s="30">
        <f>1000*(X1333/T1333)/P1213</f>
        <v>3.1725007921800898</v>
      </c>
      <c r="AA1333" s="31">
        <f>1000*(X1333/T1333)/S1213</f>
        <v>2.0259108818764027</v>
      </c>
      <c r="AB1333" s="32">
        <f>Z1333-W1333</f>
        <v>0.24085315623743231</v>
      </c>
    </row>
    <row r="1334" spans="1:28" s="15" customFormat="1" x14ac:dyDescent="0.2">
      <c r="A1334" s="21">
        <v>248</v>
      </c>
      <c r="B1334" s="22" t="s">
        <v>30</v>
      </c>
      <c r="C1334" s="22" t="s">
        <v>27</v>
      </c>
      <c r="D1334" s="22" t="s">
        <v>28</v>
      </c>
      <c r="E1334" s="23">
        <v>43154</v>
      </c>
      <c r="F1334" s="22">
        <v>30.4</v>
      </c>
      <c r="G1334" s="22">
        <v>37.4</v>
      </c>
      <c r="H1334" s="22">
        <v>17.512499999999999</v>
      </c>
      <c r="I1334" s="24">
        <v>4.5925000000000002</v>
      </c>
      <c r="J1334" s="22"/>
      <c r="K1334" s="25">
        <f>1000*(1-(F1334+288.9414)/(508929.2*(F1334+68.12963))*(F1334-3.9863)^2)</f>
        <v>995.55686524112969</v>
      </c>
      <c r="L1334" s="25">
        <f>0.824493 - 0.0040899*F1334 + 0.000076438*F1334^2 -0.00000082467*F1334^3 + 0.0000000053675*F1334^4</f>
        <v>0.75221655033292811</v>
      </c>
      <c r="M1334" s="25">
        <f>-0.005724 + 0.00010227*F1334 - 0.0000016546*F1334^2</f>
        <v>-4.1441071360000005E-3</v>
      </c>
      <c r="N1334" s="25">
        <f>K1334 + (L1334*G1334) + M1334*G1334^(3/2) + 0.00048314*G1334^2</f>
        <v>1023.41771382884</v>
      </c>
      <c r="O1334" s="121">
        <f t="shared" si="445"/>
        <v>1.0233910456826489</v>
      </c>
      <c r="P1334" s="26">
        <f>I1334*(1/     (1-   (0.001*N1334/1.84)))</f>
        <v>10.348252886579019</v>
      </c>
      <c r="Q1334" s="120">
        <f t="shared" si="446"/>
        <v>10.347914941814462</v>
      </c>
      <c r="R1334" s="4">
        <f t="shared" si="444"/>
        <v>23.533701831608617</v>
      </c>
      <c r="S1334" s="27">
        <f>-5.28+5.5*I1334</f>
        <v>19.978750000000002</v>
      </c>
      <c r="T1334" s="28">
        <f>E1334-E1214</f>
        <v>9</v>
      </c>
      <c r="U1334" s="29">
        <f>I1334-I1214</f>
        <v>8.5200000000000387E-2</v>
      </c>
      <c r="V1334" s="29">
        <f>(U1334/I1214)*100</f>
        <v>1.8902669003616441</v>
      </c>
      <c r="W1334" s="29">
        <f>(U1334/T1334)/I1214*1000</f>
        <v>2.1002965559573825</v>
      </c>
      <c r="X1334" s="30">
        <f>P1334-P1214</f>
        <v>0.21338503555908694</v>
      </c>
      <c r="Y1334" s="30">
        <f>(X1334/P1214)*100</f>
        <v>2.1054545426323714</v>
      </c>
      <c r="Z1334" s="30">
        <f>1000*(X1334/T1334)/P1214</f>
        <v>2.3393939362581904</v>
      </c>
      <c r="AA1334" s="31">
        <f>1000*(X1334/T1334)/S1214</f>
        <v>1.2152366022533965</v>
      </c>
      <c r="AB1334" s="32">
        <f>Z1334-W1334</f>
        <v>0.23909738030080785</v>
      </c>
    </row>
    <row r="1335" spans="1:28" s="15" customFormat="1" x14ac:dyDescent="0.2">
      <c r="A1335" s="21">
        <v>162</v>
      </c>
      <c r="B1335" s="22" t="s">
        <v>31</v>
      </c>
      <c r="C1335" s="22" t="s">
        <v>27</v>
      </c>
      <c r="D1335" s="22" t="s">
        <v>28</v>
      </c>
      <c r="E1335" s="23">
        <v>43154</v>
      </c>
      <c r="F1335" s="22">
        <v>30.4</v>
      </c>
      <c r="G1335" s="22">
        <v>37.4</v>
      </c>
      <c r="H1335" s="22">
        <v>17.512499999999999</v>
      </c>
      <c r="I1335" s="24">
        <v>7.7615999999999996</v>
      </c>
      <c r="J1335" s="22"/>
      <c r="K1335" s="25">
        <f>1000*(1-(F1335+288.9414)/(508929.2*(F1335+68.12963))*(F1335-3.9863)^2)</f>
        <v>995.55686524112969</v>
      </c>
      <c r="L1335" s="25">
        <f>0.824493 - 0.0040899*F1335 + 0.000076438*F1335^2 -0.00000082467*F1335^3 + 0.0000000053675*F1335^4</f>
        <v>0.75221655033292811</v>
      </c>
      <c r="M1335" s="25">
        <f>-0.005724 + 0.00010227*F1335 - 0.0000016546*F1335^2</f>
        <v>-4.1441071360000005E-3</v>
      </c>
      <c r="N1335" s="25">
        <f>K1335 + (L1335*G1335) + M1335*G1335^(3/2) + 0.00048314*G1335^2</f>
        <v>1023.41771382884</v>
      </c>
      <c r="O1335" s="121">
        <f t="shared" si="445"/>
        <v>1.0233910456826489</v>
      </c>
      <c r="P1335" s="26">
        <f>I1335*(1/     (1-   (0.001*N1335/1.84)))</f>
        <v>17.489167034180014</v>
      </c>
      <c r="Q1335" s="120">
        <f t="shared" si="446"/>
        <v>17.488595887291698</v>
      </c>
      <c r="R1335" s="4">
        <f t="shared" si="444"/>
        <v>23.533701831608617</v>
      </c>
      <c r="S1335" s="27">
        <f>-5.28+5.5*I1335</f>
        <v>37.408799999999999</v>
      </c>
      <c r="T1335" s="28">
        <f>E1335-E1215</f>
        <v>9</v>
      </c>
      <c r="U1335" s="29">
        <f>I1335-I1215</f>
        <v>8.5499999999999687E-2</v>
      </c>
      <c r="V1335" s="29">
        <f>(U1335/I1215)*100</f>
        <v>1.113846875366393</v>
      </c>
      <c r="W1335" s="29">
        <f>(U1335/T1335)/I1215*1000</f>
        <v>1.2376076392959923</v>
      </c>
      <c r="X1335" s="30">
        <f>P1335-P1215</f>
        <v>0.22910910344229762</v>
      </c>
      <c r="Y1335" s="30">
        <f>(X1335/P1215)*100</f>
        <v>1.3273947536079052</v>
      </c>
      <c r="Z1335" s="30">
        <f>1000*(X1335/T1335)/P1215</f>
        <v>1.4748830595643392</v>
      </c>
      <c r="AA1335" s="31">
        <f>1000*(X1335/T1335)/S1215</f>
        <v>0.68915988984798215</v>
      </c>
      <c r="AB1335" s="32">
        <f>Z1335-W1335</f>
        <v>0.23727542026834691</v>
      </c>
    </row>
    <row r="1336" spans="1:28" s="15" customFormat="1" x14ac:dyDescent="0.2">
      <c r="A1336" s="21">
        <v>169</v>
      </c>
      <c r="B1336" s="22" t="s">
        <v>31</v>
      </c>
      <c r="C1336" s="22" t="s">
        <v>27</v>
      </c>
      <c r="D1336" s="22" t="s">
        <v>28</v>
      </c>
      <c r="E1336" s="23">
        <v>43154</v>
      </c>
      <c r="F1336" s="22">
        <v>30.4</v>
      </c>
      <c r="G1336" s="22">
        <v>37.4</v>
      </c>
      <c r="H1336" s="22">
        <v>17.512499999999999</v>
      </c>
      <c r="I1336" s="24">
        <v>4.7343000000000002</v>
      </c>
      <c r="J1336" s="22"/>
      <c r="K1336" s="25">
        <f>1000*(1-(F1336+288.9414)/(508929.2*(F1336+68.12963))*(F1336-3.9863)^2)</f>
        <v>995.55686524112969</v>
      </c>
      <c r="L1336" s="25">
        <f>0.824493 - 0.0040899*F1336 + 0.000076438*F1336^2 -0.00000082467*F1336^3 + 0.0000000053675*F1336^4</f>
        <v>0.75221655033292811</v>
      </c>
      <c r="M1336" s="25">
        <f>-0.005724 + 0.00010227*F1336 - 0.0000016546*F1336^2</f>
        <v>-4.1441071360000005E-3</v>
      </c>
      <c r="N1336" s="25">
        <f>K1336 + (L1336*G1336) + M1336*G1336^(3/2) + 0.00048314*G1336^2</f>
        <v>1023.41771382884</v>
      </c>
      <c r="O1336" s="121">
        <f t="shared" si="445"/>
        <v>1.0233910456826489</v>
      </c>
      <c r="P1336" s="26">
        <f>I1336*(1/     (1-   (0.001*N1336/1.84)))</f>
        <v>10.667769981694295</v>
      </c>
      <c r="Q1336" s="120">
        <f t="shared" si="446"/>
        <v>10.667421602402223</v>
      </c>
      <c r="R1336" s="4">
        <f t="shared" ref="R1336:R1399" si="455">H1336*(1/     (1-   (0.001*N1336/4)))</f>
        <v>23.533701831608617</v>
      </c>
      <c r="S1336" s="27">
        <f>-5.28+5.5*I1336</f>
        <v>20.758649999999999</v>
      </c>
      <c r="T1336" s="28">
        <f>E1336-E1216</f>
        <v>9</v>
      </c>
      <c r="U1336" s="29">
        <f>I1336-I1216</f>
        <v>4.9000000000000377E-2</v>
      </c>
      <c r="V1336" s="29">
        <f>(U1336/I1216)*100</f>
        <v>1.0458241734787608</v>
      </c>
      <c r="W1336" s="29">
        <f>(U1336/T1336)/I1216*1000</f>
        <v>1.1620268594208454</v>
      </c>
      <c r="X1336" s="30">
        <f>P1336-P1216</f>
        <v>0.13266108226810047</v>
      </c>
      <c r="Y1336" s="30">
        <f>(X1336/P1216)*100</f>
        <v>1.2592283908458317</v>
      </c>
      <c r="Z1336" s="30">
        <f>1000*(X1336/T1336)/P1216</f>
        <v>1.3991426564953686</v>
      </c>
      <c r="AA1336" s="31">
        <f>1000*(X1336/T1336)/S1216</f>
        <v>0.71941101763670845</v>
      </c>
      <c r="AB1336" s="32">
        <f>Z1336-W1336</f>
        <v>0.23711579707452324</v>
      </c>
    </row>
    <row r="1337" spans="1:28" s="15" customFormat="1" x14ac:dyDescent="0.2">
      <c r="A1337" s="21">
        <v>261</v>
      </c>
      <c r="B1337" s="22" t="s">
        <v>31</v>
      </c>
      <c r="C1337" s="22" t="s">
        <v>27</v>
      </c>
      <c r="D1337" s="22" t="s">
        <v>28</v>
      </c>
      <c r="E1337" s="23">
        <v>43154</v>
      </c>
      <c r="F1337" s="22">
        <v>30.4</v>
      </c>
      <c r="G1337" s="22">
        <v>37.4</v>
      </c>
      <c r="H1337" s="22">
        <v>17.512499999999999</v>
      </c>
      <c r="I1337" s="24">
        <v>5.1382000000000003</v>
      </c>
      <c r="J1337" s="22"/>
      <c r="K1337" s="25">
        <f>1000*(1-(F1337+288.9414)/(508929.2*(F1337+68.12963))*(F1337-3.9863)^2)</f>
        <v>995.55686524112969</v>
      </c>
      <c r="L1337" s="25">
        <f>0.824493 - 0.0040899*F1337 + 0.000076438*F1337^2 -0.00000082467*F1337^3 + 0.0000000053675*F1337^4</f>
        <v>0.75221655033292811</v>
      </c>
      <c r="M1337" s="25">
        <f>-0.005724 + 0.00010227*F1337 - 0.0000016546*F1337^2</f>
        <v>-4.1441071360000005E-3</v>
      </c>
      <c r="N1337" s="25">
        <f>K1337 + (L1337*G1337) + M1337*G1337^(3/2) + 0.00048314*G1337^2</f>
        <v>1023.41771382884</v>
      </c>
      <c r="O1337" s="121">
        <f t="shared" si="445"/>
        <v>1.0233910456826489</v>
      </c>
      <c r="P1337" s="26">
        <f>I1337*(1/     (1-   (0.001*N1337/1.84)))</f>
        <v>11.577875445143237</v>
      </c>
      <c r="Q1337" s="120">
        <f t="shared" si="446"/>
        <v>11.577497344372579</v>
      </c>
      <c r="R1337" s="4">
        <f t="shared" si="455"/>
        <v>23.533701831608617</v>
      </c>
      <c r="S1337" s="27">
        <f>-5.28+5.5*I1337</f>
        <v>22.9801</v>
      </c>
      <c r="T1337" s="28">
        <f>E1337-E1217</f>
        <v>9</v>
      </c>
      <c r="U1337" s="29">
        <f>I1337-I1217</f>
        <v>5.7000000000000384E-2</v>
      </c>
      <c r="V1337" s="29">
        <f>(U1337/I1217)*100</f>
        <v>1.1217822561599697</v>
      </c>
      <c r="W1337" s="29">
        <f>(U1337/T1337)/I1217*1000</f>
        <v>1.246424729066633</v>
      </c>
      <c r="X1337" s="30">
        <f>P1337-P1217</f>
        <v>0.1525674947954716</v>
      </c>
      <c r="Y1337" s="30">
        <f>(X1337/P1217)*100</f>
        <v>1.3353468935673436</v>
      </c>
      <c r="Z1337" s="30">
        <f>1000*(X1337/T1337)/P1217</f>
        <v>1.4837187706303818</v>
      </c>
      <c r="AA1337" s="31">
        <f>1000*(X1337/T1337)/S1217</f>
        <v>0.74788207610155533</v>
      </c>
      <c r="AB1337" s="32">
        <f>Z1337-W1337</f>
        <v>0.23729404156374878</v>
      </c>
    </row>
    <row r="1338" spans="1:28" s="15" customFormat="1" x14ac:dyDescent="0.2">
      <c r="A1338" s="21">
        <v>267</v>
      </c>
      <c r="B1338" s="22" t="s">
        <v>31</v>
      </c>
      <c r="C1338" s="22" t="s">
        <v>27</v>
      </c>
      <c r="D1338" s="22" t="s">
        <v>28</v>
      </c>
      <c r="E1338" s="22" t="s">
        <v>38</v>
      </c>
      <c r="F1338" s="22" t="s">
        <v>38</v>
      </c>
      <c r="G1338" s="22" t="s">
        <v>38</v>
      </c>
      <c r="H1338" s="22" t="s">
        <v>38</v>
      </c>
      <c r="I1338" s="24" t="s">
        <v>38</v>
      </c>
      <c r="J1338" s="22" t="s">
        <v>38</v>
      </c>
      <c r="K1338" s="81" t="s">
        <v>38</v>
      </c>
      <c r="L1338" s="81" t="s">
        <v>38</v>
      </c>
      <c r="M1338" s="81" t="s">
        <v>38</v>
      </c>
      <c r="N1338" s="81" t="s">
        <v>38</v>
      </c>
      <c r="O1338" s="121" t="e">
        <f t="shared" si="445"/>
        <v>#VALUE!</v>
      </c>
      <c r="P1338" s="30" t="s">
        <v>38</v>
      </c>
      <c r="Q1338" s="120" t="e">
        <f t="shared" si="446"/>
        <v>#VALUE!</v>
      </c>
      <c r="R1338" s="4" t="e">
        <f t="shared" si="455"/>
        <v>#VALUE!</v>
      </c>
      <c r="S1338" s="27" t="s">
        <v>38</v>
      </c>
      <c r="T1338" s="82" t="s">
        <v>38</v>
      </c>
      <c r="U1338" s="83" t="s">
        <v>38</v>
      </c>
      <c r="V1338" s="83" t="s">
        <v>38</v>
      </c>
      <c r="W1338" s="83" t="s">
        <v>38</v>
      </c>
      <c r="X1338" s="27" t="s">
        <v>38</v>
      </c>
      <c r="Y1338" s="27" t="s">
        <v>38</v>
      </c>
      <c r="Z1338" s="27" t="s">
        <v>38</v>
      </c>
      <c r="AA1338" s="27" t="s">
        <v>38</v>
      </c>
      <c r="AB1338" s="84" t="s">
        <v>38</v>
      </c>
    </row>
    <row r="1339" spans="1:28" s="15" customFormat="1" x14ac:dyDescent="0.2">
      <c r="A1339" s="21">
        <v>273</v>
      </c>
      <c r="B1339" s="22" t="s">
        <v>31</v>
      </c>
      <c r="C1339" s="22" t="s">
        <v>27</v>
      </c>
      <c r="D1339" s="22" t="s">
        <v>28</v>
      </c>
      <c r="E1339" s="23">
        <v>43154</v>
      </c>
      <c r="F1339" s="22">
        <v>30.4</v>
      </c>
      <c r="G1339" s="22">
        <v>37.4</v>
      </c>
      <c r="H1339" s="22">
        <v>17.512499999999999</v>
      </c>
      <c r="I1339" s="24">
        <v>6.1590999999999996</v>
      </c>
      <c r="J1339" s="22"/>
      <c r="K1339" s="25">
        <f>1000*(1-(F1339+288.9414)/(508929.2*(F1339+68.12963))*(F1339-3.9863)^2)</f>
        <v>995.55686524112969</v>
      </c>
      <c r="L1339" s="25">
        <f>0.824493 - 0.0040899*F1339 + 0.000076438*F1339^2 -0.00000082467*F1339^3 + 0.0000000053675*F1339^4</f>
        <v>0.75221655033292811</v>
      </c>
      <c r="M1339" s="25">
        <f>-0.005724 + 0.00010227*F1339 - 0.0000016546*F1339^2</f>
        <v>-4.1441071360000005E-3</v>
      </c>
      <c r="N1339" s="25">
        <f>K1339 + (L1339*G1339) + M1339*G1339^(3/2) + 0.00048314*G1339^2</f>
        <v>1023.41771382884</v>
      </c>
      <c r="O1339" s="121">
        <f t="shared" si="445"/>
        <v>1.0233910456826489</v>
      </c>
      <c r="P1339" s="26">
        <f>I1339*(1/     (1-   (0.001*N1339/1.84)))</f>
        <v>13.87826333233072</v>
      </c>
      <c r="Q1339" s="120">
        <f t="shared" si="446"/>
        <v>13.877810107377124</v>
      </c>
      <c r="R1339" s="4">
        <f t="shared" si="455"/>
        <v>23.533701831608617</v>
      </c>
      <c r="S1339" s="27">
        <f>-5.28+5.5*I1339</f>
        <v>28.595049999999993</v>
      </c>
      <c r="T1339" s="28">
        <f>E1339-E1219</f>
        <v>9</v>
      </c>
      <c r="U1339" s="29">
        <f>I1339-I1219</f>
        <v>6.2199999999999811E-2</v>
      </c>
      <c r="V1339" s="29">
        <f>(U1339/I1219)*100</f>
        <v>1.0201905886598077</v>
      </c>
      <c r="W1339" s="29">
        <f>(U1339/T1339)/I1219*1000</f>
        <v>1.1335450985108975</v>
      </c>
      <c r="X1339" s="30">
        <f>P1339-P1219</f>
        <v>0.16910800632991574</v>
      </c>
      <c r="Y1339" s="30">
        <f>(X1339/P1219)*100</f>
        <v>1.2335406690533679</v>
      </c>
      <c r="Z1339" s="30">
        <f>1000*(X1339/T1339)/P1219</f>
        <v>1.370600743392631</v>
      </c>
      <c r="AA1339" s="31">
        <f>1000*(X1339/T1339)/S1219</f>
        <v>0.66505545371728436</v>
      </c>
      <c r="AB1339" s="32">
        <f>Z1339-W1339</f>
        <v>0.23705564488173358</v>
      </c>
    </row>
    <row r="1340" spans="1:28" s="15" customFormat="1" x14ac:dyDescent="0.2">
      <c r="A1340" s="21">
        <v>105</v>
      </c>
      <c r="B1340" s="22" t="s">
        <v>32</v>
      </c>
      <c r="C1340" s="22" t="s">
        <v>27</v>
      </c>
      <c r="D1340" s="22" t="s">
        <v>28</v>
      </c>
      <c r="E1340" s="23">
        <v>43154</v>
      </c>
      <c r="F1340" s="22">
        <v>30.4</v>
      </c>
      <c r="G1340" s="22">
        <v>37.4</v>
      </c>
      <c r="H1340" s="22">
        <v>17.512499999999999</v>
      </c>
      <c r="I1340" s="24">
        <v>4.6506999999999996</v>
      </c>
      <c r="J1340" s="22"/>
      <c r="K1340" s="25">
        <f>1000*(1-(F1340+288.9414)/(508929.2*(F1340+68.12963))*(F1340-3.9863)^2)</f>
        <v>995.55686524112969</v>
      </c>
      <c r="L1340" s="25">
        <f>0.824493 - 0.0040899*F1340 + 0.000076438*F1340^2 -0.00000082467*F1340^3 + 0.0000000053675*F1340^4</f>
        <v>0.75221655033292811</v>
      </c>
      <c r="M1340" s="25">
        <f>-0.005724 + 0.00010227*F1340 - 0.0000016546*F1340^2</f>
        <v>-4.1441071360000005E-3</v>
      </c>
      <c r="N1340" s="25">
        <f>K1340 + (L1340*G1340) + M1340*G1340^(3/2) + 0.00048314*G1340^2</f>
        <v>1023.41771382884</v>
      </c>
      <c r="O1340" s="121">
        <f t="shared" si="445"/>
        <v>1.0233910456826489</v>
      </c>
      <c r="P1340" s="26">
        <f>I1340*(1/     (1-   (0.001*N1340/1.84)))</f>
        <v>10.479394599806866</v>
      </c>
      <c r="Q1340" s="120">
        <f t="shared" si="446"/>
        <v>10.479052372323682</v>
      </c>
      <c r="R1340" s="4">
        <f t="shared" si="455"/>
        <v>23.533701831608617</v>
      </c>
      <c r="S1340" s="27">
        <f>-5.28+5.5*I1340</f>
        <v>20.298849999999998</v>
      </c>
      <c r="T1340" s="28">
        <f>E1340-E1220</f>
        <v>9</v>
      </c>
      <c r="U1340" s="29">
        <f>I1340-I1220</f>
        <v>6.0099999999999376E-2</v>
      </c>
      <c r="V1340" s="29">
        <f>(U1340/I1220)*100</f>
        <v>1.3091970548512042</v>
      </c>
      <c r="W1340" s="29">
        <f>(U1340/T1340)/I1220*1000</f>
        <v>1.4546633942791156</v>
      </c>
      <c r="X1340" s="30">
        <f>P1340-P1220</f>
        <v>0.15722293231366535</v>
      </c>
      <c r="Y1340" s="30">
        <f>(X1340/P1220)*100</f>
        <v>1.523157503849651</v>
      </c>
      <c r="Z1340" s="30">
        <f>1000*(X1340/T1340)/P1220</f>
        <v>1.6923972264996123</v>
      </c>
      <c r="AA1340" s="31">
        <f>1000*(X1340/T1340)/S1220</f>
        <v>0.87484736815444342</v>
      </c>
      <c r="AB1340" s="32">
        <f>Z1340-W1340</f>
        <v>0.23773383222049671</v>
      </c>
    </row>
    <row r="1341" spans="1:28" s="15" customFormat="1" x14ac:dyDescent="0.2">
      <c r="A1341" s="21">
        <v>204</v>
      </c>
      <c r="B1341" s="22" t="s">
        <v>32</v>
      </c>
      <c r="C1341" s="22" t="s">
        <v>27</v>
      </c>
      <c r="D1341" s="22" t="s">
        <v>28</v>
      </c>
      <c r="E1341" s="23">
        <v>43154</v>
      </c>
      <c r="F1341" s="22">
        <v>30.4</v>
      </c>
      <c r="G1341" s="22">
        <v>37.4</v>
      </c>
      <c r="H1341" s="22">
        <v>17.512499999999999</v>
      </c>
      <c r="I1341" s="24">
        <v>5.3936000000000002</v>
      </c>
      <c r="J1341" s="22"/>
      <c r="K1341" s="25">
        <f>1000*(1-(F1341+288.9414)/(508929.2*(F1341+68.12963))*(F1341-3.9863)^2)</f>
        <v>995.55686524112969</v>
      </c>
      <c r="L1341" s="25">
        <f>0.824493 - 0.0040899*F1341 + 0.000076438*F1341^2 -0.00000082467*F1341^3 + 0.0000000053675*F1341^4</f>
        <v>0.75221655033292811</v>
      </c>
      <c r="M1341" s="25">
        <f>-0.005724 + 0.00010227*F1341 - 0.0000016546*F1341^2</f>
        <v>-4.1441071360000005E-3</v>
      </c>
      <c r="N1341" s="25">
        <f>K1341 + (L1341*G1341) + M1341*G1341^(3/2) + 0.00048314*G1341^2</f>
        <v>1023.41771382884</v>
      </c>
      <c r="O1341" s="121">
        <f t="shared" si="445"/>
        <v>1.0233910456826489</v>
      </c>
      <c r="P1341" s="26">
        <f>I1341*(1/     (1-   (0.001*N1341/1.84)))</f>
        <v>12.153366743397408</v>
      </c>
      <c r="Q1341" s="120">
        <f t="shared" si="446"/>
        <v>12.152969848703425</v>
      </c>
      <c r="R1341" s="4">
        <f t="shared" si="455"/>
        <v>23.533701831608617</v>
      </c>
      <c r="S1341" s="27">
        <f>-5.28+5.5*I1341</f>
        <v>24.384799999999998</v>
      </c>
      <c r="T1341" s="28">
        <f>E1341-E1221</f>
        <v>9</v>
      </c>
      <c r="U1341" s="29">
        <f>I1341-I1221</f>
        <v>9.2500000000000249E-2</v>
      </c>
      <c r="V1341" s="29">
        <f>(U1341/I1221)*100</f>
        <v>1.744920865480754</v>
      </c>
      <c r="W1341" s="29">
        <f>(U1341/T1341)/I1221*1000</f>
        <v>1.9388009616452824</v>
      </c>
      <c r="X1341" s="30">
        <f>P1341-P1221</f>
        <v>0.23360370010280462</v>
      </c>
      <c r="Y1341" s="30">
        <f>(X1341/P1221)*100</f>
        <v>1.959801543489718</v>
      </c>
      <c r="Z1341" s="30">
        <f>1000*(X1341/T1341)/P1221</f>
        <v>2.1775572705441308</v>
      </c>
      <c r="AA1341" s="31">
        <f>1000*(X1341/T1341)/S1221</f>
        <v>1.0871130977732666</v>
      </c>
      <c r="AB1341" s="32">
        <f>Z1341-W1341</f>
        <v>0.23875630889884847</v>
      </c>
    </row>
    <row r="1342" spans="1:28" s="15" customFormat="1" x14ac:dyDescent="0.2">
      <c r="A1342" s="21">
        <v>143</v>
      </c>
      <c r="B1342" s="22" t="s">
        <v>33</v>
      </c>
      <c r="C1342" s="22" t="s">
        <v>27</v>
      </c>
      <c r="D1342" s="22" t="s">
        <v>28</v>
      </c>
      <c r="E1342" s="23">
        <v>43154</v>
      </c>
      <c r="F1342" s="22">
        <v>30.4</v>
      </c>
      <c r="G1342" s="22">
        <v>37.4</v>
      </c>
      <c r="H1342" s="22">
        <v>17.512499999999999</v>
      </c>
      <c r="I1342" s="24">
        <v>5.6397000000000004</v>
      </c>
      <c r="J1342" s="22"/>
      <c r="K1342" s="25">
        <f>1000*(1-(F1342+288.9414)/(508929.2*(F1342+68.12963))*(F1342-3.9863)^2)</f>
        <v>995.55686524112969</v>
      </c>
      <c r="L1342" s="25">
        <f>0.824493 - 0.0040899*F1342 + 0.000076438*F1342^2 -0.00000082467*F1342^3 + 0.0000000053675*F1342^4</f>
        <v>0.75221655033292811</v>
      </c>
      <c r="M1342" s="25">
        <f>-0.005724 + 0.00010227*F1342 - 0.0000016546*F1342^2</f>
        <v>-4.1441071360000005E-3</v>
      </c>
      <c r="N1342" s="25">
        <f>K1342 + (L1342*G1342) + M1342*G1342^(3/2) + 0.00048314*G1342^2</f>
        <v>1023.41771382884</v>
      </c>
      <c r="O1342" s="121">
        <f t="shared" si="445"/>
        <v>1.0233910456826489</v>
      </c>
      <c r="P1342" s="26">
        <f>I1342*(1/     (1-   (0.001*N1342/1.84)))</f>
        <v>12.707902407063624</v>
      </c>
      <c r="Q1342" s="120">
        <f t="shared" si="446"/>
        <v>12.707487402798263</v>
      </c>
      <c r="R1342" s="4">
        <f t="shared" si="455"/>
        <v>23.533701831608617</v>
      </c>
      <c r="S1342" s="27">
        <f>-5.28+5.5*I1342</f>
        <v>25.738350000000001</v>
      </c>
      <c r="T1342" s="28">
        <f>E1342-E1222</f>
        <v>9</v>
      </c>
      <c r="U1342" s="29">
        <f>I1342-I1222</f>
        <v>0.11250000000000071</v>
      </c>
      <c r="V1342" s="29">
        <f>(U1342/I1222)*100</f>
        <v>2.0353886235345331</v>
      </c>
      <c r="W1342" s="29">
        <f>(U1342/T1342)/I1222*1000</f>
        <v>2.2615429150383703</v>
      </c>
      <c r="X1342" s="30">
        <f>P1342-P1222</f>
        <v>0.27974329048443813</v>
      </c>
      <c r="Y1342" s="30">
        <f>(X1342/P1222)*100</f>
        <v>2.2508827563308236</v>
      </c>
      <c r="Z1342" s="30">
        <f>1000*(X1342/T1342)/P1222</f>
        <v>2.5009808403675819</v>
      </c>
      <c r="AA1342" s="31">
        <f>1000*(X1342/T1342)/S1222</f>
        <v>1.23738386883566</v>
      </c>
      <c r="AB1342" s="32">
        <f>Z1342-W1342</f>
        <v>0.2394379253292116</v>
      </c>
    </row>
    <row r="1343" spans="1:28" s="15" customFormat="1" x14ac:dyDescent="0.2">
      <c r="A1343" s="21">
        <v>177</v>
      </c>
      <c r="B1343" s="22" t="s">
        <v>26</v>
      </c>
      <c r="C1343" s="22" t="s">
        <v>34</v>
      </c>
      <c r="D1343" s="22" t="s">
        <v>28</v>
      </c>
      <c r="E1343" s="23">
        <v>43154</v>
      </c>
      <c r="F1343" s="22">
        <v>28.8</v>
      </c>
      <c r="G1343" s="22">
        <v>37.1</v>
      </c>
      <c r="H1343" s="22">
        <v>17.513200000000001</v>
      </c>
      <c r="I1343" s="24">
        <v>6.1595000000000004</v>
      </c>
      <c r="J1343" s="22"/>
      <c r="K1343" s="25">
        <f>1000*(1-(F1343+288.9414)/(508929.2*(F1343+68.12963))*(F1343-3.9863)^2)</f>
        <v>996.03408926421082</v>
      </c>
      <c r="L1343" s="25">
        <f>0.824493 - 0.0040899*F1343 + 0.000076438*F1343^2 -0.00000082467*F1343^3 + 0.0000000053675*F1343^4</f>
        <v>0.75409768612300809</v>
      </c>
      <c r="M1343" s="25">
        <f>-0.005724 + 0.00010227*F1343 - 0.0000016546*F1343^2</f>
        <v>-4.1510154240000001E-3</v>
      </c>
      <c r="N1343" s="25">
        <f>K1343 + (L1343*G1343) + M1343*G1343^(3/2) + 0.00048314*G1343^2</f>
        <v>1023.7380854225776</v>
      </c>
      <c r="O1343" s="121">
        <f t="shared" si="445"/>
        <v>1.0237113483167284</v>
      </c>
      <c r="P1343" s="26">
        <f>I1343*(1/     (1-   (0.001*N1343/1.84)))</f>
        <v>13.884612031503792</v>
      </c>
      <c r="Q1343" s="120">
        <f t="shared" si="446"/>
        <v>13.884157248332672</v>
      </c>
      <c r="R1343" s="4">
        <f t="shared" si="455"/>
        <v>23.53717583015414</v>
      </c>
      <c r="S1343" s="27">
        <f>-5.28+5.5*I1343</f>
        <v>28.597250000000003</v>
      </c>
      <c r="T1343" s="28">
        <f>E1343-E1223</f>
        <v>9</v>
      </c>
      <c r="U1343" s="29">
        <f>I1343-I1223</f>
        <v>-2.3299999999999876E-2</v>
      </c>
      <c r="V1343" s="29">
        <f>(U1343/I1223)*100</f>
        <v>-0.37685191175518978</v>
      </c>
      <c r="W1343" s="29">
        <f>(U1343/T1343)/I1223*1000</f>
        <v>-0.41872434639465528</v>
      </c>
      <c r="X1343" s="30">
        <f>P1343-P1223</f>
        <v>-2.2782433760751175E-2</v>
      </c>
      <c r="Y1343" s="30">
        <f>(X1343/P1223)*100</f>
        <v>-0.16381525538556593</v>
      </c>
      <c r="Z1343" s="30">
        <f>1000*(X1343/T1343)/P1223</f>
        <v>-0.18201695042840663</v>
      </c>
      <c r="AA1343" s="31">
        <f>1000*(X1343/T1343)/S1223</f>
        <v>-8.8123456208524617E-2</v>
      </c>
      <c r="AB1343" s="32">
        <f>Z1343-W1343</f>
        <v>0.23670739596624865</v>
      </c>
    </row>
    <row r="1344" spans="1:28" s="15" customFormat="1" x14ac:dyDescent="0.2">
      <c r="A1344" s="21">
        <v>183</v>
      </c>
      <c r="B1344" s="22" t="s">
        <v>26</v>
      </c>
      <c r="C1344" s="22" t="s">
        <v>34</v>
      </c>
      <c r="D1344" s="22" t="s">
        <v>28</v>
      </c>
      <c r="E1344" s="22" t="s">
        <v>38</v>
      </c>
      <c r="F1344" s="22" t="s">
        <v>38</v>
      </c>
      <c r="G1344" s="22" t="s">
        <v>38</v>
      </c>
      <c r="H1344" s="22" t="s">
        <v>38</v>
      </c>
      <c r="I1344" s="24" t="s">
        <v>38</v>
      </c>
      <c r="J1344" s="22" t="s">
        <v>38</v>
      </c>
      <c r="K1344" s="81" t="s">
        <v>38</v>
      </c>
      <c r="L1344" s="81" t="s">
        <v>38</v>
      </c>
      <c r="M1344" s="81" t="s">
        <v>38</v>
      </c>
      <c r="N1344" s="81" t="s">
        <v>38</v>
      </c>
      <c r="O1344" s="121" t="e">
        <f t="shared" si="445"/>
        <v>#VALUE!</v>
      </c>
      <c r="P1344" s="30" t="s">
        <v>38</v>
      </c>
      <c r="Q1344" s="120" t="e">
        <f t="shared" si="446"/>
        <v>#VALUE!</v>
      </c>
      <c r="R1344" s="4" t="e">
        <f t="shared" si="455"/>
        <v>#VALUE!</v>
      </c>
      <c r="S1344" s="27" t="s">
        <v>38</v>
      </c>
      <c r="T1344" s="82" t="s">
        <v>38</v>
      </c>
      <c r="U1344" s="83" t="s">
        <v>38</v>
      </c>
      <c r="V1344" s="83" t="s">
        <v>38</v>
      </c>
      <c r="W1344" s="83" t="s">
        <v>38</v>
      </c>
      <c r="X1344" s="27" t="s">
        <v>38</v>
      </c>
      <c r="Y1344" s="27" t="s">
        <v>38</v>
      </c>
      <c r="Z1344" s="27" t="s">
        <v>38</v>
      </c>
      <c r="AA1344" s="27" t="s">
        <v>38</v>
      </c>
      <c r="AB1344" s="84" t="s">
        <v>38</v>
      </c>
    </row>
    <row r="1345" spans="1:28" s="15" customFormat="1" x14ac:dyDescent="0.2">
      <c r="A1345" s="21">
        <v>190</v>
      </c>
      <c r="B1345" s="22" t="s">
        <v>26</v>
      </c>
      <c r="C1345" s="22" t="s">
        <v>34</v>
      </c>
      <c r="D1345" s="22" t="s">
        <v>28</v>
      </c>
      <c r="E1345" s="23">
        <v>43154</v>
      </c>
      <c r="F1345" s="22">
        <v>28.8</v>
      </c>
      <c r="G1345" s="22">
        <v>37.1</v>
      </c>
      <c r="H1345" s="22">
        <v>17.513200000000001</v>
      </c>
      <c r="I1345" s="24">
        <v>4.7983000000000002</v>
      </c>
      <c r="J1345" s="22"/>
      <c r="K1345" s="25">
        <f t="shared" ref="K1345:K1351" si="456">1000*(1-(F1345+288.9414)/(508929.2*(F1345+68.12963))*(F1345-3.9863)^2)</f>
        <v>996.03408926421082</v>
      </c>
      <c r="L1345" s="25">
        <f t="shared" ref="L1345:L1351" si="457">0.824493 - 0.0040899*F1345 + 0.000076438*F1345^2 -0.00000082467*F1345^3 + 0.0000000053675*F1345^4</f>
        <v>0.75409768612300809</v>
      </c>
      <c r="M1345" s="25">
        <f t="shared" ref="M1345:M1351" si="458">-0.005724 + 0.00010227*F1345 - 0.0000016546*F1345^2</f>
        <v>-4.1510154240000001E-3</v>
      </c>
      <c r="N1345" s="25">
        <f t="shared" ref="N1345:N1351" si="459">K1345 + (L1345*G1345) + M1345*G1345^(3/2) + 0.00048314*G1345^2</f>
        <v>1023.7380854225776</v>
      </c>
      <c r="O1345" s="121">
        <f t="shared" si="445"/>
        <v>1.0237113483167284</v>
      </c>
      <c r="P1345" s="26">
        <f t="shared" ref="P1345:P1351" si="460">I1345*(1/     (1-   (0.001*N1345/1.84)))</f>
        <v>10.816224354373675</v>
      </c>
      <c r="Q1345" s="120">
        <f t="shared" si="446"/>
        <v>10.815870074628567</v>
      </c>
      <c r="R1345" s="4">
        <f t="shared" si="455"/>
        <v>23.53717583015414</v>
      </c>
      <c r="S1345" s="27">
        <f t="shared" ref="S1345:S1351" si="461">-5.28+5.5*I1345</f>
        <v>21.11065</v>
      </c>
      <c r="T1345" s="28">
        <f t="shared" ref="T1345:T1351" si="462">E1345-E1225</f>
        <v>9</v>
      </c>
      <c r="U1345" s="29">
        <f t="shared" ref="U1345:U1351" si="463">I1345-I1225</f>
        <v>-2.8399999999999537E-2</v>
      </c>
      <c r="V1345" s="29">
        <f t="shared" ref="V1345:V1351" si="464">(U1345/I1225)*100</f>
        <v>-0.58839372656265232</v>
      </c>
      <c r="W1345" s="29">
        <f t="shared" ref="W1345:W1351" si="465">(U1345/T1345)/I1225*1000</f>
        <v>-0.65377080729183579</v>
      </c>
      <c r="X1345" s="30">
        <f t="shared" ref="X1345:X1351" si="466">P1345-P1225</f>
        <v>-4.0801728548684579E-2</v>
      </c>
      <c r="Y1345" s="30">
        <f t="shared" ref="Y1345:Y1351" si="467">(X1345/P1225)*100</f>
        <v>-0.37580943655338511</v>
      </c>
      <c r="Z1345" s="30">
        <f t="shared" ref="Z1345:Z1351" si="468">1000*(X1345/T1345)/P1225</f>
        <v>-0.41756604061487235</v>
      </c>
      <c r="AA1345" s="31">
        <f t="shared" ref="AA1345:AA1351" si="469">1000*(X1345/T1345)/S1225</f>
        <v>-0.21317333757929768</v>
      </c>
      <c r="AB1345" s="32">
        <f t="shared" ref="AB1345:AB1351" si="470">Z1345-W1345</f>
        <v>0.23620476667696344</v>
      </c>
    </row>
    <row r="1346" spans="1:28" s="15" customFormat="1" x14ac:dyDescent="0.2">
      <c r="A1346" s="21">
        <v>282</v>
      </c>
      <c r="B1346" s="22" t="s">
        <v>26</v>
      </c>
      <c r="C1346" s="22" t="s">
        <v>34</v>
      </c>
      <c r="D1346" s="22" t="s">
        <v>28</v>
      </c>
      <c r="E1346" s="23">
        <v>43154</v>
      </c>
      <c r="F1346" s="22">
        <v>28.8</v>
      </c>
      <c r="G1346" s="22">
        <v>37.1</v>
      </c>
      <c r="H1346" s="22">
        <v>17.513200000000001</v>
      </c>
      <c r="I1346" s="24">
        <v>2.2122000000000002</v>
      </c>
      <c r="J1346" s="22"/>
      <c r="K1346" s="25">
        <f t="shared" si="456"/>
        <v>996.03408926421082</v>
      </c>
      <c r="L1346" s="25">
        <f t="shared" si="457"/>
        <v>0.75409768612300809</v>
      </c>
      <c r="M1346" s="25">
        <f t="shared" si="458"/>
        <v>-4.1510154240000001E-3</v>
      </c>
      <c r="N1346" s="25">
        <f t="shared" si="459"/>
        <v>1023.7380854225776</v>
      </c>
      <c r="O1346" s="121">
        <f t="shared" si="445"/>
        <v>1.0237113483167284</v>
      </c>
      <c r="P1346" s="26">
        <f t="shared" si="460"/>
        <v>4.9866935199436142</v>
      </c>
      <c r="Q1346" s="120">
        <f t="shared" si="446"/>
        <v>4.9865301834177345</v>
      </c>
      <c r="R1346" s="4">
        <f t="shared" si="455"/>
        <v>23.53717583015414</v>
      </c>
      <c r="S1346" s="27">
        <f t="shared" si="461"/>
        <v>6.8871000000000011</v>
      </c>
      <c r="T1346" s="28">
        <f t="shared" si="462"/>
        <v>9</v>
      </c>
      <c r="U1346" s="29">
        <f t="shared" si="463"/>
        <v>-2.4000000000000021E-2</v>
      </c>
      <c r="V1346" s="29">
        <f t="shared" si="464"/>
        <v>-1.0732492621411331</v>
      </c>
      <c r="W1346" s="29">
        <f t="shared" si="465"/>
        <v>-1.1924991801568148</v>
      </c>
      <c r="X1346" s="30">
        <f t="shared" si="466"/>
        <v>-4.3343923160573894E-2</v>
      </c>
      <c r="Y1346" s="30">
        <f t="shared" si="467"/>
        <v>-0.86170179945668657</v>
      </c>
      <c r="Z1346" s="30">
        <f t="shared" si="468"/>
        <v>-0.95744644384076283</v>
      </c>
      <c r="AA1346" s="31">
        <f t="shared" si="469"/>
        <v>-0.68612663479448766</v>
      </c>
      <c r="AB1346" s="32">
        <f t="shared" si="470"/>
        <v>0.23505273631605195</v>
      </c>
    </row>
    <row r="1347" spans="1:28" s="15" customFormat="1" x14ac:dyDescent="0.2">
      <c r="A1347" s="21">
        <v>288</v>
      </c>
      <c r="B1347" s="22" t="s">
        <v>26</v>
      </c>
      <c r="C1347" s="22" t="s">
        <v>34</v>
      </c>
      <c r="D1347" s="22" t="s">
        <v>28</v>
      </c>
      <c r="E1347" s="23">
        <v>43154</v>
      </c>
      <c r="F1347" s="22">
        <v>28.8</v>
      </c>
      <c r="G1347" s="22">
        <v>37.1</v>
      </c>
      <c r="H1347" s="22">
        <v>17.513200000000001</v>
      </c>
      <c r="I1347" s="24">
        <v>7.5434999999999999</v>
      </c>
      <c r="J1347" s="22"/>
      <c r="K1347" s="25">
        <f t="shared" si="456"/>
        <v>996.03408926421082</v>
      </c>
      <c r="L1347" s="25">
        <f t="shared" si="457"/>
        <v>0.75409768612300809</v>
      </c>
      <c r="M1347" s="25">
        <f t="shared" si="458"/>
        <v>-4.1510154240000001E-3</v>
      </c>
      <c r="N1347" s="25">
        <f t="shared" si="459"/>
        <v>1023.7380854225776</v>
      </c>
      <c r="O1347" s="121">
        <f t="shared" ref="O1347:O1410" si="471">(999.842594+0.06793952*(F1347)-0.00909529*(F1347)^2+0.0001001685*(F1347)^3-0.000001120083*(F1347)^4+0.000000006536332*(F1347)^5+(0.824493-0.0040899*(F1347)+0.000076438*(F1347)^2-0.00000082467*(F1347)^3+0.0000000053875*(F1347)^4)*(G1347)+(-0.00572466+0.00010227*(F1347)-0.0000016546*(F1347)^2)*(G1347)^1.5+0.00048314*(G1347)^2)*0.001</f>
        <v>1.0237113483167284</v>
      </c>
      <c r="P1347" s="26">
        <f t="shared" si="460"/>
        <v>17.004394976807998</v>
      </c>
      <c r="Q1347" s="120">
        <f t="shared" ref="Q1347:Q1410" si="472">(I1347)*(1/(1-(O1347)/1.84))</f>
        <v>17.003838006785859</v>
      </c>
      <c r="R1347" s="4">
        <f t="shared" si="455"/>
        <v>23.53717583015414</v>
      </c>
      <c r="S1347" s="27">
        <f t="shared" si="461"/>
        <v>36.209249999999997</v>
      </c>
      <c r="T1347" s="28">
        <f t="shared" si="462"/>
        <v>9</v>
      </c>
      <c r="U1347" s="29">
        <f t="shared" si="463"/>
        <v>-3.2899999999999707E-2</v>
      </c>
      <c r="V1347" s="29">
        <f t="shared" si="464"/>
        <v>-0.43424317617865615</v>
      </c>
      <c r="W1347" s="29">
        <f t="shared" si="465"/>
        <v>-0.48249241797628467</v>
      </c>
      <c r="X1347" s="30">
        <f t="shared" si="466"/>
        <v>-3.7719182898005243E-2</v>
      </c>
      <c r="Y1347" s="30">
        <f t="shared" si="467"/>
        <v>-0.22132924673857451</v>
      </c>
      <c r="Z1347" s="30">
        <f t="shared" si="468"/>
        <v>-0.24592138526508278</v>
      </c>
      <c r="AA1347" s="31">
        <f t="shared" si="469"/>
        <v>-0.11516892795314627</v>
      </c>
      <c r="AB1347" s="32">
        <f t="shared" si="470"/>
        <v>0.23657103271120189</v>
      </c>
    </row>
    <row r="1348" spans="1:28" s="15" customFormat="1" x14ac:dyDescent="0.2">
      <c r="A1348" s="21">
        <v>117</v>
      </c>
      <c r="B1348" s="22" t="s">
        <v>29</v>
      </c>
      <c r="C1348" s="22" t="s">
        <v>34</v>
      </c>
      <c r="D1348" s="22" t="s">
        <v>28</v>
      </c>
      <c r="E1348" s="23">
        <v>43154</v>
      </c>
      <c r="F1348" s="22">
        <v>28.8</v>
      </c>
      <c r="G1348" s="22">
        <v>37.1</v>
      </c>
      <c r="H1348" s="22">
        <v>17.513200000000001</v>
      </c>
      <c r="I1348" s="24">
        <v>3.4710000000000001</v>
      </c>
      <c r="J1348" s="22"/>
      <c r="K1348" s="25">
        <f t="shared" si="456"/>
        <v>996.03408926421082</v>
      </c>
      <c r="L1348" s="25">
        <f t="shared" si="457"/>
        <v>0.75409768612300809</v>
      </c>
      <c r="M1348" s="25">
        <f t="shared" si="458"/>
        <v>-4.1510154240000001E-3</v>
      </c>
      <c r="N1348" s="25">
        <f t="shared" si="459"/>
        <v>1023.7380854225776</v>
      </c>
      <c r="O1348" s="121">
        <f t="shared" si="471"/>
        <v>1.0237113483167284</v>
      </c>
      <c r="P1348" s="26">
        <f t="shared" si="460"/>
        <v>7.8242533259760796</v>
      </c>
      <c r="Q1348" s="120">
        <f t="shared" si="472"/>
        <v>7.8239970466698114</v>
      </c>
      <c r="R1348" s="4">
        <f t="shared" si="455"/>
        <v>23.53717583015414</v>
      </c>
      <c r="S1348" s="27">
        <f t="shared" si="461"/>
        <v>13.810499999999998</v>
      </c>
      <c r="T1348" s="28">
        <f t="shared" si="462"/>
        <v>9</v>
      </c>
      <c r="U1348" s="29">
        <f t="shared" si="463"/>
        <v>-1.6899999999999693E-2</v>
      </c>
      <c r="V1348" s="29">
        <f t="shared" si="464"/>
        <v>-0.48453224002980866</v>
      </c>
      <c r="W1348" s="29">
        <f t="shared" si="465"/>
        <v>-0.53836915558867615</v>
      </c>
      <c r="X1348" s="30">
        <f t="shared" si="466"/>
        <v>-2.1318446585897988E-2</v>
      </c>
      <c r="Y1348" s="30">
        <f t="shared" si="467"/>
        <v>-0.27172584999418636</v>
      </c>
      <c r="Z1348" s="30">
        <f t="shared" si="468"/>
        <v>-0.30191761110465154</v>
      </c>
      <c r="AA1348" s="31">
        <f t="shared" si="469"/>
        <v>-0.17036895787175116</v>
      </c>
      <c r="AB1348" s="32">
        <f t="shared" si="470"/>
        <v>0.23645154448402461</v>
      </c>
    </row>
    <row r="1349" spans="1:28" s="15" customFormat="1" x14ac:dyDescent="0.2">
      <c r="A1349" s="21">
        <v>123</v>
      </c>
      <c r="B1349" s="22" t="s">
        <v>29</v>
      </c>
      <c r="C1349" s="22" t="s">
        <v>34</v>
      </c>
      <c r="D1349" s="22" t="s">
        <v>28</v>
      </c>
      <c r="E1349" s="23">
        <v>43154</v>
      </c>
      <c r="F1349" s="22">
        <v>28.8</v>
      </c>
      <c r="G1349" s="22">
        <v>37.1</v>
      </c>
      <c r="H1349" s="22">
        <v>17.513200000000001</v>
      </c>
      <c r="I1349" s="24">
        <v>6.2704000000000004</v>
      </c>
      <c r="J1349" s="22"/>
      <c r="K1349" s="25">
        <f t="shared" si="456"/>
        <v>996.03408926421082</v>
      </c>
      <c r="L1349" s="25">
        <f t="shared" si="457"/>
        <v>0.75409768612300809</v>
      </c>
      <c r="M1349" s="25">
        <f t="shared" si="458"/>
        <v>-4.1510154240000001E-3</v>
      </c>
      <c r="N1349" s="25">
        <f t="shared" si="459"/>
        <v>1023.7380854225776</v>
      </c>
      <c r="O1349" s="121">
        <f t="shared" si="471"/>
        <v>1.0237113483167284</v>
      </c>
      <c r="P1349" s="26">
        <f t="shared" si="460"/>
        <v>14.134600419245293</v>
      </c>
      <c r="Q1349" s="120">
        <f t="shared" si="472"/>
        <v>14.134137447835894</v>
      </c>
      <c r="R1349" s="4">
        <f t="shared" si="455"/>
        <v>23.53717583015414</v>
      </c>
      <c r="S1349" s="27">
        <f t="shared" si="461"/>
        <v>29.2072</v>
      </c>
      <c r="T1349" s="28">
        <f t="shared" si="462"/>
        <v>9</v>
      </c>
      <c r="U1349" s="29">
        <f t="shared" si="463"/>
        <v>-1.9999999999999574E-2</v>
      </c>
      <c r="V1349" s="29">
        <f t="shared" si="464"/>
        <v>-0.31794480478188308</v>
      </c>
      <c r="W1349" s="29">
        <f t="shared" si="465"/>
        <v>-0.35327200531320346</v>
      </c>
      <c r="X1349" s="30">
        <f t="shared" si="466"/>
        <v>-1.4826077536111981E-2</v>
      </c>
      <c r="Y1349" s="30">
        <f t="shared" si="467"/>
        <v>-0.10478217996668979</v>
      </c>
      <c r="Z1349" s="30">
        <f t="shared" si="468"/>
        <v>-0.11642464440743309</v>
      </c>
      <c r="AA1349" s="31">
        <f t="shared" si="469"/>
        <v>-5.6190289265580853E-2</v>
      </c>
      <c r="AB1349" s="32">
        <f t="shared" si="470"/>
        <v>0.23684736090577035</v>
      </c>
    </row>
    <row r="1350" spans="1:28" s="15" customFormat="1" x14ac:dyDescent="0.2">
      <c r="A1350" s="21">
        <v>130</v>
      </c>
      <c r="B1350" s="22" t="s">
        <v>29</v>
      </c>
      <c r="C1350" s="22" t="s">
        <v>34</v>
      </c>
      <c r="D1350" s="22" t="s">
        <v>28</v>
      </c>
      <c r="E1350" s="23">
        <v>43154</v>
      </c>
      <c r="F1350" s="22">
        <v>28.8</v>
      </c>
      <c r="G1350" s="22">
        <v>37.1</v>
      </c>
      <c r="H1350" s="22">
        <v>17.513200000000001</v>
      </c>
      <c r="I1350" s="24">
        <v>5.2126000000000001</v>
      </c>
      <c r="J1350" s="22"/>
      <c r="K1350" s="25">
        <f t="shared" si="456"/>
        <v>996.03408926421082</v>
      </c>
      <c r="L1350" s="25">
        <f t="shared" si="457"/>
        <v>0.75409768612300809</v>
      </c>
      <c r="M1350" s="25">
        <f t="shared" si="458"/>
        <v>-4.1510154240000001E-3</v>
      </c>
      <c r="N1350" s="25">
        <f t="shared" si="459"/>
        <v>1023.7380854225776</v>
      </c>
      <c r="O1350" s="121">
        <f t="shared" si="471"/>
        <v>1.0237113483167284</v>
      </c>
      <c r="P1350" s="26">
        <f t="shared" si="460"/>
        <v>11.750130477379116</v>
      </c>
      <c r="Q1350" s="120">
        <f t="shared" si="472"/>
        <v>11.749745608029691</v>
      </c>
      <c r="R1350" s="4">
        <f t="shared" si="455"/>
        <v>23.53717583015414</v>
      </c>
      <c r="S1350" s="27">
        <f t="shared" si="461"/>
        <v>23.389299999999999</v>
      </c>
      <c r="T1350" s="28">
        <f t="shared" si="462"/>
        <v>9</v>
      </c>
      <c r="U1350" s="29">
        <f t="shared" si="463"/>
        <v>-2.1300000000000097E-2</v>
      </c>
      <c r="V1350" s="29">
        <f t="shared" si="464"/>
        <v>-0.40696230344485174</v>
      </c>
      <c r="W1350" s="29">
        <f t="shared" si="465"/>
        <v>-0.45218033716094641</v>
      </c>
      <c r="X1350" s="30">
        <f t="shared" si="466"/>
        <v>-2.2838386525277699E-2</v>
      </c>
      <c r="Y1350" s="30">
        <f t="shared" si="467"/>
        <v>-0.19399003589739863</v>
      </c>
      <c r="Z1350" s="30">
        <f t="shared" si="468"/>
        <v>-0.2155444843304429</v>
      </c>
      <c r="AA1350" s="31">
        <f t="shared" si="469"/>
        <v>-0.10795328528164112</v>
      </c>
      <c r="AB1350" s="32">
        <f t="shared" si="470"/>
        <v>0.23663585283050351</v>
      </c>
    </row>
    <row r="1351" spans="1:28" s="15" customFormat="1" x14ac:dyDescent="0.2">
      <c r="A1351" s="21">
        <v>221</v>
      </c>
      <c r="B1351" s="22" t="s">
        <v>29</v>
      </c>
      <c r="C1351" s="22" t="s">
        <v>34</v>
      </c>
      <c r="D1351" s="22" t="s">
        <v>28</v>
      </c>
      <c r="E1351" s="23">
        <v>43154</v>
      </c>
      <c r="F1351" s="22">
        <v>28.8</v>
      </c>
      <c r="G1351" s="22">
        <v>37.1</v>
      </c>
      <c r="H1351" s="22">
        <v>17.513200000000001</v>
      </c>
      <c r="I1351" s="24">
        <v>5.3853999999999997</v>
      </c>
      <c r="J1351" s="22"/>
      <c r="K1351" s="25">
        <f t="shared" si="456"/>
        <v>996.03408926421082</v>
      </c>
      <c r="L1351" s="25">
        <f t="shared" si="457"/>
        <v>0.75409768612300809</v>
      </c>
      <c r="M1351" s="25">
        <f t="shared" si="458"/>
        <v>-4.1510154240000001E-3</v>
      </c>
      <c r="N1351" s="25">
        <f t="shared" si="459"/>
        <v>1023.7380854225776</v>
      </c>
      <c r="O1351" s="121">
        <f t="shared" si="471"/>
        <v>1.0237113483167284</v>
      </c>
      <c r="P1351" s="26">
        <f t="shared" si="460"/>
        <v>12.139652509856404</v>
      </c>
      <c r="Q1351" s="120">
        <f t="shared" si="472"/>
        <v>12.139254881917488</v>
      </c>
      <c r="R1351" s="4">
        <f t="shared" si="455"/>
        <v>23.53717583015414</v>
      </c>
      <c r="S1351" s="27">
        <f t="shared" si="461"/>
        <v>24.339699999999997</v>
      </c>
      <c r="T1351" s="28">
        <f t="shared" si="462"/>
        <v>9</v>
      </c>
      <c r="U1351" s="29">
        <f t="shared" si="463"/>
        <v>-3.4999999999998366E-3</v>
      </c>
      <c r="V1351" s="29">
        <f t="shared" si="464"/>
        <v>-6.4948319694183174E-2</v>
      </c>
      <c r="W1351" s="29">
        <f t="shared" si="465"/>
        <v>-7.2164799660203519E-2</v>
      </c>
      <c r="X1351" s="30">
        <f t="shared" si="466"/>
        <v>1.8031555941659505E-2</v>
      </c>
      <c r="Y1351" s="30">
        <f t="shared" si="467"/>
        <v>0.14875531919545887</v>
      </c>
      <c r="Z1351" s="30">
        <f t="shared" si="468"/>
        <v>0.1652836879949543</v>
      </c>
      <c r="AA1351" s="31">
        <f t="shared" si="469"/>
        <v>8.2249284790187796E-2</v>
      </c>
      <c r="AB1351" s="32">
        <f t="shared" si="470"/>
        <v>0.2374484876551578</v>
      </c>
    </row>
    <row r="1352" spans="1:28" s="15" customFormat="1" x14ac:dyDescent="0.2">
      <c r="A1352" s="21">
        <v>227</v>
      </c>
      <c r="B1352" s="22" t="s">
        <v>29</v>
      </c>
      <c r="C1352" s="22" t="s">
        <v>34</v>
      </c>
      <c r="D1352" s="22" t="s">
        <v>28</v>
      </c>
      <c r="E1352" s="22" t="s">
        <v>38</v>
      </c>
      <c r="F1352" s="22" t="s">
        <v>38</v>
      </c>
      <c r="G1352" s="22" t="s">
        <v>38</v>
      </c>
      <c r="H1352" s="22" t="s">
        <v>38</v>
      </c>
      <c r="I1352" s="24" t="s">
        <v>38</v>
      </c>
      <c r="J1352" s="22" t="s">
        <v>38</v>
      </c>
      <c r="K1352" s="81" t="s">
        <v>38</v>
      </c>
      <c r="L1352" s="81" t="s">
        <v>38</v>
      </c>
      <c r="M1352" s="81" t="s">
        <v>38</v>
      </c>
      <c r="N1352" s="81" t="s">
        <v>38</v>
      </c>
      <c r="O1352" s="121" t="e">
        <f t="shared" si="471"/>
        <v>#VALUE!</v>
      </c>
      <c r="P1352" s="30" t="s">
        <v>38</v>
      </c>
      <c r="Q1352" s="120" t="e">
        <f t="shared" si="472"/>
        <v>#VALUE!</v>
      </c>
      <c r="R1352" s="4" t="e">
        <f t="shared" si="455"/>
        <v>#VALUE!</v>
      </c>
      <c r="S1352" s="27" t="s">
        <v>38</v>
      </c>
      <c r="T1352" s="82" t="s">
        <v>38</v>
      </c>
      <c r="U1352" s="83" t="s">
        <v>38</v>
      </c>
      <c r="V1352" s="83" t="s">
        <v>38</v>
      </c>
      <c r="W1352" s="83" t="s">
        <v>38</v>
      </c>
      <c r="X1352" s="27" t="s">
        <v>38</v>
      </c>
      <c r="Y1352" s="27" t="s">
        <v>38</v>
      </c>
      <c r="Z1352" s="27" t="s">
        <v>38</v>
      </c>
      <c r="AA1352" s="27" t="s">
        <v>38</v>
      </c>
      <c r="AB1352" s="84" t="s">
        <v>38</v>
      </c>
    </row>
    <row r="1353" spans="1:28" s="15" customFormat="1" x14ac:dyDescent="0.2">
      <c r="A1353" s="21">
        <v>150</v>
      </c>
      <c r="B1353" s="22" t="s">
        <v>30</v>
      </c>
      <c r="C1353" s="22" t="s">
        <v>34</v>
      </c>
      <c r="D1353" s="22" t="s">
        <v>28</v>
      </c>
      <c r="E1353" s="23">
        <v>43154</v>
      </c>
      <c r="F1353" s="22">
        <v>28.8</v>
      </c>
      <c r="G1353" s="22">
        <v>37.1</v>
      </c>
      <c r="H1353" s="22">
        <v>17.513200000000001</v>
      </c>
      <c r="I1353" s="24">
        <v>1.9375</v>
      </c>
      <c r="J1353" s="22" t="s">
        <v>56</v>
      </c>
      <c r="K1353" s="25">
        <f>1000*(1-(F1353+288.9414)/(508929.2*(F1353+68.12963))*(F1353-3.9863)^2)</f>
        <v>996.03408926421082</v>
      </c>
      <c r="L1353" s="25">
        <f>0.824493 - 0.0040899*F1353 + 0.000076438*F1353^2 -0.00000082467*F1353^3 + 0.0000000053675*F1353^4</f>
        <v>0.75409768612300809</v>
      </c>
      <c r="M1353" s="25">
        <f>-0.005724 + 0.00010227*F1353 - 0.0000016546*F1353^2</f>
        <v>-4.1510154240000001E-3</v>
      </c>
      <c r="N1353" s="25">
        <f>K1353 + (L1353*G1353) + M1353*G1353^(3/2) + 0.00048314*G1353^2</f>
        <v>1023.7380854225776</v>
      </c>
      <c r="O1353" s="121">
        <f t="shared" si="471"/>
        <v>1.0237113483167284</v>
      </c>
      <c r="P1353" s="26">
        <f>I1353*(1/     (1-   (0.001*N1353/1.84)))</f>
        <v>4.3674707055830178</v>
      </c>
      <c r="Q1353" s="120">
        <f t="shared" si="472"/>
        <v>4.3673276513750388</v>
      </c>
      <c r="R1353" s="4">
        <f t="shared" si="455"/>
        <v>23.53717583015414</v>
      </c>
      <c r="S1353" s="27">
        <f>-5.28+5.5*I1353</f>
        <v>5.3762499999999998</v>
      </c>
      <c r="T1353" s="28">
        <f>E1353-E1233</f>
        <v>9</v>
      </c>
      <c r="U1353" s="29">
        <f>I1353-I1233</f>
        <v>-2.9500000000000082E-2</v>
      </c>
      <c r="V1353" s="29">
        <f>(U1353/I1233)*100</f>
        <v>-1.4997458057956321</v>
      </c>
      <c r="W1353" s="29">
        <f>(U1353/T1353)/I1233*1000</f>
        <v>-1.6663842286618133</v>
      </c>
      <c r="X1353" s="30">
        <f>P1353-P1233</f>
        <v>-5.7036785064481066E-2</v>
      </c>
      <c r="Y1353" s="30">
        <f>(X1353/P1233)*100</f>
        <v>-1.2891103740935037</v>
      </c>
      <c r="Z1353" s="30">
        <f>1000*(X1353/T1353)/P1233</f>
        <v>-1.4323448601038931</v>
      </c>
      <c r="AA1353" s="31">
        <f>1000*(X1353/T1353)/S1233</f>
        <v>-1.1442485443206858</v>
      </c>
      <c r="AB1353" s="32">
        <f>Z1353-W1353</f>
        <v>0.23403936855792029</v>
      </c>
    </row>
    <row r="1354" spans="1:28" s="15" customFormat="1" x14ac:dyDescent="0.2">
      <c r="A1354" s="21">
        <v>158</v>
      </c>
      <c r="B1354" s="22" t="s">
        <v>30</v>
      </c>
      <c r="C1354" s="22" t="s">
        <v>34</v>
      </c>
      <c r="D1354" s="22" t="s">
        <v>28</v>
      </c>
      <c r="E1354" s="22" t="s">
        <v>38</v>
      </c>
      <c r="F1354" s="22" t="s">
        <v>38</v>
      </c>
      <c r="G1354" s="22" t="s">
        <v>38</v>
      </c>
      <c r="H1354" s="22" t="s">
        <v>38</v>
      </c>
      <c r="I1354" s="24" t="s">
        <v>38</v>
      </c>
      <c r="J1354" s="22" t="s">
        <v>38</v>
      </c>
      <c r="K1354" s="81" t="s">
        <v>38</v>
      </c>
      <c r="L1354" s="81" t="s">
        <v>38</v>
      </c>
      <c r="M1354" s="81" t="s">
        <v>38</v>
      </c>
      <c r="N1354" s="81" t="s">
        <v>38</v>
      </c>
      <c r="O1354" s="121" t="e">
        <f t="shared" si="471"/>
        <v>#VALUE!</v>
      </c>
      <c r="P1354" s="30" t="s">
        <v>38</v>
      </c>
      <c r="Q1354" s="120" t="e">
        <f t="shared" si="472"/>
        <v>#VALUE!</v>
      </c>
      <c r="R1354" s="4" t="e">
        <f t="shared" si="455"/>
        <v>#VALUE!</v>
      </c>
      <c r="S1354" s="27" t="s">
        <v>38</v>
      </c>
      <c r="T1354" s="82" t="s">
        <v>38</v>
      </c>
      <c r="U1354" s="83" t="s">
        <v>38</v>
      </c>
      <c r="V1354" s="83" t="s">
        <v>38</v>
      </c>
      <c r="W1354" s="83" t="s">
        <v>38</v>
      </c>
      <c r="X1354" s="27" t="s">
        <v>38</v>
      </c>
      <c r="Y1354" s="27" t="s">
        <v>38</v>
      </c>
      <c r="Z1354" s="27" t="s">
        <v>38</v>
      </c>
      <c r="AA1354" s="27" t="s">
        <v>38</v>
      </c>
      <c r="AB1354" s="84" t="s">
        <v>38</v>
      </c>
    </row>
    <row r="1355" spans="1:28" s="15" customFormat="1" x14ac:dyDescent="0.2">
      <c r="A1355" s="21">
        <v>249</v>
      </c>
      <c r="B1355" s="22" t="s">
        <v>30</v>
      </c>
      <c r="C1355" s="22" t="s">
        <v>34</v>
      </c>
      <c r="D1355" s="22" t="s">
        <v>28</v>
      </c>
      <c r="E1355" s="23">
        <v>43154</v>
      </c>
      <c r="F1355" s="22">
        <v>28.8</v>
      </c>
      <c r="G1355" s="22">
        <v>37.1</v>
      </c>
      <c r="H1355" s="22">
        <v>17.513200000000001</v>
      </c>
      <c r="I1355" s="24" t="s">
        <v>41</v>
      </c>
      <c r="J1355" s="22"/>
      <c r="K1355" s="25">
        <f>1000*(1-(F1355+288.9414)/(508929.2*(F1355+68.12963))*(F1355-3.9863)^2)</f>
        <v>996.03408926421082</v>
      </c>
      <c r="L1355" s="25">
        <f>0.824493 - 0.0040899*F1355 + 0.000076438*F1355^2 -0.00000082467*F1355^3 + 0.0000000053675*F1355^4</f>
        <v>0.75409768612300809</v>
      </c>
      <c r="M1355" s="25">
        <f>-0.005724 + 0.00010227*F1355 - 0.0000016546*F1355^2</f>
        <v>-4.1510154240000001E-3</v>
      </c>
      <c r="N1355" s="25">
        <f>K1355 + (L1355*G1355) + M1355*G1355^(3/2) + 0.00048314*G1355^2</f>
        <v>1023.7380854225776</v>
      </c>
      <c r="O1355" s="121">
        <f t="shared" si="471"/>
        <v>1.0237113483167284</v>
      </c>
      <c r="P1355" s="30" t="s">
        <v>38</v>
      </c>
      <c r="Q1355" s="120" t="e">
        <f t="shared" si="472"/>
        <v>#VALUE!</v>
      </c>
      <c r="R1355" s="4">
        <f t="shared" si="455"/>
        <v>23.53717583015414</v>
      </c>
      <c r="S1355" s="27" t="s">
        <v>38</v>
      </c>
      <c r="T1355" s="82" t="s">
        <v>38</v>
      </c>
      <c r="U1355" s="83" t="s">
        <v>38</v>
      </c>
      <c r="V1355" s="83" t="s">
        <v>38</v>
      </c>
      <c r="W1355" s="83" t="s">
        <v>38</v>
      </c>
      <c r="X1355" s="27" t="s">
        <v>38</v>
      </c>
      <c r="Y1355" s="27" t="s">
        <v>38</v>
      </c>
      <c r="Z1355" s="27" t="s">
        <v>38</v>
      </c>
      <c r="AA1355" s="27" t="s">
        <v>38</v>
      </c>
      <c r="AB1355" s="84" t="s">
        <v>38</v>
      </c>
    </row>
    <row r="1356" spans="1:28" s="15" customFormat="1" x14ac:dyDescent="0.2">
      <c r="A1356" s="21">
        <v>164</v>
      </c>
      <c r="B1356" s="22" t="s">
        <v>31</v>
      </c>
      <c r="C1356" s="22" t="s">
        <v>34</v>
      </c>
      <c r="D1356" s="22" t="s">
        <v>28</v>
      </c>
      <c r="E1356" s="23">
        <v>43154</v>
      </c>
      <c r="F1356" s="22"/>
      <c r="G1356" s="22"/>
      <c r="H1356" s="22"/>
      <c r="I1356" s="24"/>
      <c r="J1356" s="22"/>
      <c r="K1356" s="25">
        <f>1000*(1-(F1356+288.9414)/(508929.2*(F1356+68.12963))*(F1356-3.9863)^2)</f>
        <v>999.86757916190493</v>
      </c>
      <c r="L1356" s="25">
        <f>0.824493 - 0.0040899*F1356 + 0.000076438*F1356^2 -0.00000082467*F1356^3 + 0.0000000053675*F1356^4</f>
        <v>0.82449300000000003</v>
      </c>
      <c r="M1356" s="25">
        <f>-0.005724 + 0.00010227*F1356 - 0.0000016546*F1356^2</f>
        <v>-5.7239999999999999E-3</v>
      </c>
      <c r="N1356" s="25">
        <f>K1356 + (L1356*G1356) + M1356*G1356^(3/2) + 0.00048314*G1356^2</f>
        <v>999.86757916190493</v>
      </c>
      <c r="O1356" s="121">
        <f t="shared" si="471"/>
        <v>0.99984259399999997</v>
      </c>
      <c r="P1356" s="30" t="s">
        <v>38</v>
      </c>
      <c r="Q1356" s="120">
        <f t="shared" si="472"/>
        <v>0</v>
      </c>
      <c r="R1356" s="4">
        <f t="shared" si="455"/>
        <v>0</v>
      </c>
      <c r="S1356" s="27" t="s">
        <v>38</v>
      </c>
      <c r="T1356" s="82" t="s">
        <v>38</v>
      </c>
      <c r="U1356" s="83" t="s">
        <v>38</v>
      </c>
      <c r="V1356" s="83" t="s">
        <v>38</v>
      </c>
      <c r="W1356" s="83" t="s">
        <v>38</v>
      </c>
      <c r="X1356" s="27" t="s">
        <v>38</v>
      </c>
      <c r="Y1356" s="27" t="s">
        <v>38</v>
      </c>
      <c r="Z1356" s="27" t="s">
        <v>38</v>
      </c>
      <c r="AA1356" s="27" t="s">
        <v>38</v>
      </c>
      <c r="AB1356" s="84" t="s">
        <v>38</v>
      </c>
    </row>
    <row r="1357" spans="1:28" s="15" customFormat="1" x14ac:dyDescent="0.2">
      <c r="A1357" s="21">
        <v>170</v>
      </c>
      <c r="B1357" s="22" t="s">
        <v>31</v>
      </c>
      <c r="C1357" s="22" t="s">
        <v>34</v>
      </c>
      <c r="D1357" s="22" t="s">
        <v>28</v>
      </c>
      <c r="E1357" s="23">
        <v>43154</v>
      </c>
      <c r="F1357" s="22"/>
      <c r="G1357" s="22"/>
      <c r="H1357" s="22"/>
      <c r="I1357" s="24"/>
      <c r="J1357" s="22"/>
      <c r="K1357" s="25">
        <f>1000*(1-(F1357+288.9414)/(508929.2*(F1357+68.12963))*(F1357-3.9863)^2)</f>
        <v>999.86757916190493</v>
      </c>
      <c r="L1357" s="25">
        <f>0.824493 - 0.0040899*F1357 + 0.000076438*F1357^2 -0.00000082467*F1357^3 + 0.0000000053675*F1357^4</f>
        <v>0.82449300000000003</v>
      </c>
      <c r="M1357" s="25">
        <f>-0.005724 + 0.00010227*F1357 - 0.0000016546*F1357^2</f>
        <v>-5.7239999999999999E-3</v>
      </c>
      <c r="N1357" s="25">
        <f>K1357 + (L1357*G1357) + M1357*G1357^(3/2) + 0.00048314*G1357^2</f>
        <v>999.86757916190493</v>
      </c>
      <c r="O1357" s="121">
        <f t="shared" si="471"/>
        <v>0.99984259399999997</v>
      </c>
      <c r="P1357" s="30" t="s">
        <v>38</v>
      </c>
      <c r="Q1357" s="120">
        <f t="shared" si="472"/>
        <v>0</v>
      </c>
      <c r="R1357" s="4">
        <f t="shared" si="455"/>
        <v>0</v>
      </c>
      <c r="S1357" s="27" t="s">
        <v>38</v>
      </c>
      <c r="T1357" s="82" t="s">
        <v>38</v>
      </c>
      <c r="U1357" s="83" t="s">
        <v>38</v>
      </c>
      <c r="V1357" s="83" t="s">
        <v>38</v>
      </c>
      <c r="W1357" s="83" t="s">
        <v>38</v>
      </c>
      <c r="X1357" s="27" t="s">
        <v>38</v>
      </c>
      <c r="Y1357" s="27" t="s">
        <v>38</v>
      </c>
      <c r="Z1357" s="27" t="s">
        <v>38</v>
      </c>
      <c r="AA1357" s="27" t="s">
        <v>38</v>
      </c>
      <c r="AB1357" s="84" t="s">
        <v>38</v>
      </c>
    </row>
    <row r="1358" spans="1:28" s="15" customFormat="1" x14ac:dyDescent="0.2">
      <c r="A1358" s="21">
        <v>262</v>
      </c>
      <c r="B1358" s="22" t="s">
        <v>31</v>
      </c>
      <c r="C1358" s="22" t="s">
        <v>34</v>
      </c>
      <c r="D1358" s="22" t="s">
        <v>28</v>
      </c>
      <c r="E1358" s="23">
        <v>43154</v>
      </c>
      <c r="F1358" s="22"/>
      <c r="G1358" s="22"/>
      <c r="H1358" s="22"/>
      <c r="I1358" s="24"/>
      <c r="J1358" s="22"/>
      <c r="K1358" s="25">
        <f>1000*(1-(F1358+288.9414)/(508929.2*(F1358+68.12963))*(F1358-3.9863)^2)</f>
        <v>999.86757916190493</v>
      </c>
      <c r="L1358" s="25">
        <f>0.824493 - 0.0040899*F1358 + 0.000076438*F1358^2 -0.00000082467*F1358^3 + 0.0000000053675*F1358^4</f>
        <v>0.82449300000000003</v>
      </c>
      <c r="M1358" s="25">
        <f>-0.005724 + 0.00010227*F1358 - 0.0000016546*F1358^2</f>
        <v>-5.7239999999999999E-3</v>
      </c>
      <c r="N1358" s="25">
        <f>K1358 + (L1358*G1358) + M1358*G1358^(3/2) + 0.00048314*G1358^2</f>
        <v>999.86757916190493</v>
      </c>
      <c r="O1358" s="121">
        <f t="shared" si="471"/>
        <v>0.99984259399999997</v>
      </c>
      <c r="P1358" s="30" t="s">
        <v>38</v>
      </c>
      <c r="Q1358" s="120">
        <f t="shared" si="472"/>
        <v>0</v>
      </c>
      <c r="R1358" s="4">
        <f t="shared" si="455"/>
        <v>0</v>
      </c>
      <c r="S1358" s="27" t="s">
        <v>38</v>
      </c>
      <c r="T1358" s="82" t="s">
        <v>38</v>
      </c>
      <c r="U1358" s="83" t="s">
        <v>38</v>
      </c>
      <c r="V1358" s="83" t="s">
        <v>38</v>
      </c>
      <c r="W1358" s="83" t="s">
        <v>38</v>
      </c>
      <c r="X1358" s="27" t="s">
        <v>38</v>
      </c>
      <c r="Y1358" s="27" t="s">
        <v>38</v>
      </c>
      <c r="Z1358" s="27" t="s">
        <v>38</v>
      </c>
      <c r="AA1358" s="27" t="s">
        <v>38</v>
      </c>
      <c r="AB1358" s="84" t="s">
        <v>38</v>
      </c>
    </row>
    <row r="1359" spans="1:28" s="15" customFormat="1" x14ac:dyDescent="0.2">
      <c r="A1359" s="21">
        <v>268</v>
      </c>
      <c r="B1359" s="22" t="s">
        <v>31</v>
      </c>
      <c r="C1359" s="22" t="s">
        <v>34</v>
      </c>
      <c r="D1359" s="22" t="s">
        <v>28</v>
      </c>
      <c r="E1359" s="22" t="s">
        <v>38</v>
      </c>
      <c r="F1359" s="22" t="s">
        <v>38</v>
      </c>
      <c r="G1359" s="22" t="s">
        <v>38</v>
      </c>
      <c r="H1359" s="22" t="s">
        <v>38</v>
      </c>
      <c r="I1359" s="24" t="s">
        <v>38</v>
      </c>
      <c r="J1359" s="22" t="s">
        <v>38</v>
      </c>
      <c r="K1359" s="81" t="s">
        <v>38</v>
      </c>
      <c r="L1359" s="81" t="s">
        <v>38</v>
      </c>
      <c r="M1359" s="81" t="s">
        <v>38</v>
      </c>
      <c r="N1359" s="81" t="s">
        <v>38</v>
      </c>
      <c r="O1359" s="121" t="e">
        <f t="shared" si="471"/>
        <v>#VALUE!</v>
      </c>
      <c r="P1359" s="30" t="s">
        <v>38</v>
      </c>
      <c r="Q1359" s="120" t="e">
        <f t="shared" si="472"/>
        <v>#VALUE!</v>
      </c>
      <c r="R1359" s="4" t="e">
        <f t="shared" si="455"/>
        <v>#VALUE!</v>
      </c>
      <c r="S1359" s="27" t="s">
        <v>38</v>
      </c>
      <c r="T1359" s="82" t="s">
        <v>38</v>
      </c>
      <c r="U1359" s="83" t="s">
        <v>38</v>
      </c>
      <c r="V1359" s="83" t="s">
        <v>38</v>
      </c>
      <c r="W1359" s="83" t="s">
        <v>38</v>
      </c>
      <c r="X1359" s="27" t="s">
        <v>38</v>
      </c>
      <c r="Y1359" s="27" t="s">
        <v>38</v>
      </c>
      <c r="Z1359" s="27" t="s">
        <v>38</v>
      </c>
      <c r="AA1359" s="27" t="s">
        <v>38</v>
      </c>
      <c r="AB1359" s="84" t="s">
        <v>38</v>
      </c>
    </row>
    <row r="1360" spans="1:28" s="15" customFormat="1" x14ac:dyDescent="0.2">
      <c r="A1360" s="21">
        <v>274</v>
      </c>
      <c r="B1360" s="22" t="s">
        <v>31</v>
      </c>
      <c r="C1360" s="22" t="s">
        <v>34</v>
      </c>
      <c r="D1360" s="22" t="s">
        <v>28</v>
      </c>
      <c r="E1360" s="23">
        <v>43154</v>
      </c>
      <c r="F1360" s="22"/>
      <c r="G1360" s="22"/>
      <c r="H1360" s="22"/>
      <c r="I1360" s="24"/>
      <c r="J1360" s="22"/>
      <c r="K1360" s="25">
        <f>1000*(1-(F1360+288.9414)/(508929.2*(F1360+68.12963))*(F1360-3.9863)^2)</f>
        <v>999.86757916190493</v>
      </c>
      <c r="L1360" s="25">
        <f>0.824493 - 0.0040899*F1360 + 0.000076438*F1360^2 -0.00000082467*F1360^3 + 0.0000000053675*F1360^4</f>
        <v>0.82449300000000003</v>
      </c>
      <c r="M1360" s="25">
        <f>-0.005724 + 0.00010227*F1360 - 0.0000016546*F1360^2</f>
        <v>-5.7239999999999999E-3</v>
      </c>
      <c r="N1360" s="25">
        <f>K1360 + (L1360*G1360) + M1360*G1360^(3/2) + 0.00048314*G1360^2</f>
        <v>999.86757916190493</v>
      </c>
      <c r="O1360" s="121">
        <f t="shared" si="471"/>
        <v>0.99984259399999997</v>
      </c>
      <c r="P1360" s="30" t="s">
        <v>38</v>
      </c>
      <c r="Q1360" s="120">
        <f t="shared" si="472"/>
        <v>0</v>
      </c>
      <c r="R1360" s="4">
        <f t="shared" si="455"/>
        <v>0</v>
      </c>
      <c r="S1360" s="27" t="s">
        <v>38</v>
      </c>
      <c r="T1360" s="82" t="s">
        <v>38</v>
      </c>
      <c r="U1360" s="83" t="s">
        <v>38</v>
      </c>
      <c r="V1360" s="83" t="s">
        <v>38</v>
      </c>
      <c r="W1360" s="83" t="s">
        <v>38</v>
      </c>
      <c r="X1360" s="27" t="s">
        <v>38</v>
      </c>
      <c r="Y1360" s="27" t="s">
        <v>38</v>
      </c>
      <c r="Z1360" s="27" t="s">
        <v>38</v>
      </c>
      <c r="AA1360" s="27" t="s">
        <v>38</v>
      </c>
      <c r="AB1360" s="84" t="s">
        <v>38</v>
      </c>
    </row>
    <row r="1361" spans="1:28" s="15" customFormat="1" x14ac:dyDescent="0.2">
      <c r="A1361" s="21">
        <v>106</v>
      </c>
      <c r="B1361" s="22" t="s">
        <v>32</v>
      </c>
      <c r="C1361" s="22" t="s">
        <v>34</v>
      </c>
      <c r="D1361" s="22" t="s">
        <v>28</v>
      </c>
      <c r="E1361" s="23">
        <v>43154</v>
      </c>
      <c r="F1361" s="22"/>
      <c r="G1361" s="22"/>
      <c r="H1361" s="22"/>
      <c r="I1361" s="24"/>
      <c r="J1361" s="22"/>
      <c r="K1361" s="25">
        <f>1000*(1-(F1361+288.9414)/(508929.2*(F1361+68.12963))*(F1361-3.9863)^2)</f>
        <v>999.86757916190493</v>
      </c>
      <c r="L1361" s="25">
        <f>0.824493 - 0.0040899*F1361 + 0.000076438*F1361^2 -0.00000082467*F1361^3 + 0.0000000053675*F1361^4</f>
        <v>0.82449300000000003</v>
      </c>
      <c r="M1361" s="25">
        <f>-0.005724 + 0.00010227*F1361 - 0.0000016546*F1361^2</f>
        <v>-5.7239999999999999E-3</v>
      </c>
      <c r="N1361" s="25">
        <f>K1361 + (L1361*G1361) + M1361*G1361^(3/2) + 0.00048314*G1361^2</f>
        <v>999.86757916190493</v>
      </c>
      <c r="O1361" s="121">
        <f t="shared" si="471"/>
        <v>0.99984259399999997</v>
      </c>
      <c r="P1361" s="30" t="s">
        <v>38</v>
      </c>
      <c r="Q1361" s="120">
        <f t="shared" si="472"/>
        <v>0</v>
      </c>
      <c r="R1361" s="4">
        <f t="shared" si="455"/>
        <v>0</v>
      </c>
      <c r="S1361" s="27" t="s">
        <v>38</v>
      </c>
      <c r="T1361" s="82" t="s">
        <v>38</v>
      </c>
      <c r="U1361" s="83" t="s">
        <v>38</v>
      </c>
      <c r="V1361" s="83" t="s">
        <v>38</v>
      </c>
      <c r="W1361" s="83" t="s">
        <v>38</v>
      </c>
      <c r="X1361" s="27" t="s">
        <v>38</v>
      </c>
      <c r="Y1361" s="27" t="s">
        <v>38</v>
      </c>
      <c r="Z1361" s="27" t="s">
        <v>38</v>
      </c>
      <c r="AA1361" s="27" t="s">
        <v>38</v>
      </c>
      <c r="AB1361" s="84" t="s">
        <v>38</v>
      </c>
    </row>
    <row r="1362" spans="1:28" s="15" customFormat="1" x14ac:dyDescent="0.2">
      <c r="A1362" s="21">
        <v>206</v>
      </c>
      <c r="B1362" s="22" t="s">
        <v>32</v>
      </c>
      <c r="C1362" s="22" t="s">
        <v>34</v>
      </c>
      <c r="D1362" s="22" t="s">
        <v>28</v>
      </c>
      <c r="E1362" s="22" t="s">
        <v>38</v>
      </c>
      <c r="F1362" s="22" t="s">
        <v>38</v>
      </c>
      <c r="G1362" s="22" t="s">
        <v>38</v>
      </c>
      <c r="H1362" s="22" t="s">
        <v>38</v>
      </c>
      <c r="I1362" s="24" t="s">
        <v>38</v>
      </c>
      <c r="J1362" s="22" t="s">
        <v>41</v>
      </c>
      <c r="K1362" s="81" t="s">
        <v>38</v>
      </c>
      <c r="L1362" s="81" t="s">
        <v>38</v>
      </c>
      <c r="M1362" s="81" t="s">
        <v>38</v>
      </c>
      <c r="N1362" s="81" t="s">
        <v>38</v>
      </c>
      <c r="O1362" s="121" t="e">
        <f t="shared" si="471"/>
        <v>#VALUE!</v>
      </c>
      <c r="P1362" s="30" t="s">
        <v>38</v>
      </c>
      <c r="Q1362" s="120" t="e">
        <f t="shared" si="472"/>
        <v>#VALUE!</v>
      </c>
      <c r="R1362" s="4" t="e">
        <f t="shared" si="455"/>
        <v>#VALUE!</v>
      </c>
      <c r="S1362" s="27" t="s">
        <v>38</v>
      </c>
      <c r="T1362" s="82" t="s">
        <v>38</v>
      </c>
      <c r="U1362" s="83" t="s">
        <v>38</v>
      </c>
      <c r="V1362" s="83" t="s">
        <v>38</v>
      </c>
      <c r="W1362" s="83" t="s">
        <v>38</v>
      </c>
      <c r="X1362" s="27" t="s">
        <v>38</v>
      </c>
      <c r="Y1362" s="27" t="s">
        <v>38</v>
      </c>
      <c r="Z1362" s="27" t="s">
        <v>38</v>
      </c>
      <c r="AA1362" s="27" t="s">
        <v>38</v>
      </c>
      <c r="AB1362" s="84" t="s">
        <v>38</v>
      </c>
    </row>
    <row r="1363" spans="1:28" s="15" customFormat="1" x14ac:dyDescent="0.2">
      <c r="A1363" s="21">
        <v>144</v>
      </c>
      <c r="B1363" s="22" t="s">
        <v>33</v>
      </c>
      <c r="C1363" s="22" t="s">
        <v>34</v>
      </c>
      <c r="D1363" s="22" t="s">
        <v>28</v>
      </c>
      <c r="E1363" s="23">
        <v>43154</v>
      </c>
      <c r="F1363" s="22"/>
      <c r="G1363" s="22"/>
      <c r="H1363" s="22"/>
      <c r="I1363" s="24"/>
      <c r="J1363" s="22"/>
      <c r="K1363" s="25">
        <f>1000*(1-(F1363+288.9414)/(508929.2*(F1363+68.12963))*(F1363-3.9863)^2)</f>
        <v>999.86757916190493</v>
      </c>
      <c r="L1363" s="25">
        <f>0.824493 - 0.0040899*F1363 + 0.000076438*F1363^2 -0.00000082467*F1363^3 + 0.0000000053675*F1363^4</f>
        <v>0.82449300000000003</v>
      </c>
      <c r="M1363" s="25">
        <f>-0.005724 + 0.00010227*F1363 - 0.0000016546*F1363^2</f>
        <v>-5.7239999999999999E-3</v>
      </c>
      <c r="N1363" s="25">
        <f>K1363 + (L1363*G1363) + M1363*G1363^(3/2) + 0.00048314*G1363^2</f>
        <v>999.86757916190493</v>
      </c>
      <c r="O1363" s="121">
        <f t="shared" si="471"/>
        <v>0.99984259399999997</v>
      </c>
      <c r="P1363" s="30" t="s">
        <v>38</v>
      </c>
      <c r="Q1363" s="120">
        <f t="shared" si="472"/>
        <v>0</v>
      </c>
      <c r="R1363" s="4">
        <f t="shared" si="455"/>
        <v>0</v>
      </c>
      <c r="S1363" s="27" t="s">
        <v>38</v>
      </c>
      <c r="T1363" s="82" t="s">
        <v>38</v>
      </c>
      <c r="U1363" s="83" t="s">
        <v>38</v>
      </c>
      <c r="V1363" s="83" t="s">
        <v>38</v>
      </c>
      <c r="W1363" s="83" t="s">
        <v>38</v>
      </c>
      <c r="X1363" s="27" t="s">
        <v>38</v>
      </c>
      <c r="Y1363" s="27" t="s">
        <v>38</v>
      </c>
      <c r="Z1363" s="27" t="s">
        <v>38</v>
      </c>
      <c r="AA1363" s="27" t="s">
        <v>38</v>
      </c>
      <c r="AB1363" s="84" t="s">
        <v>38</v>
      </c>
    </row>
    <row r="1364" spans="1:28" s="15" customFormat="1" x14ac:dyDescent="0.2">
      <c r="A1364" s="21">
        <v>178</v>
      </c>
      <c r="B1364" s="22" t="s">
        <v>26</v>
      </c>
      <c r="C1364" s="22" t="s">
        <v>36</v>
      </c>
      <c r="D1364" s="22" t="s">
        <v>28</v>
      </c>
      <c r="E1364" s="23">
        <v>43154</v>
      </c>
      <c r="F1364" s="22">
        <v>28.4</v>
      </c>
      <c r="G1364" s="22">
        <v>37.5</v>
      </c>
      <c r="H1364" s="22">
        <v>17.5121</v>
      </c>
      <c r="I1364" s="24">
        <v>6.5366</v>
      </c>
      <c r="J1364" s="22"/>
      <c r="K1364" s="25">
        <f>1000*(1-(F1364+288.9414)/(508929.2*(F1364+68.12963))*(F1364-3.9863)^2)</f>
        <v>996.14986524959227</v>
      </c>
      <c r="L1364" s="25">
        <f>0.824493 - 0.0040899*F1364 + 0.000076438*F1364^2 -0.00000082467*F1364^3 + 0.0000000053675*F1364^4</f>
        <v>0.75459329982316814</v>
      </c>
      <c r="M1364" s="25">
        <f>-0.005724 + 0.00010227*F1364 - 0.0000016546*F1364^2</f>
        <v>-4.1540661759999998E-3</v>
      </c>
      <c r="N1364" s="25">
        <f>K1364 + (L1364*G1364) + M1364*G1364^(3/2) + 0.00048314*G1364^2</f>
        <v>1024.1725912596214</v>
      </c>
      <c r="O1364" s="121">
        <f t="shared" si="471"/>
        <v>1.0241458347680918</v>
      </c>
      <c r="P1364" s="26">
        <f>I1364*(1/     (1-   (0.001*N1364/1.84)))</f>
        <v>14.74251032895546</v>
      </c>
      <c r="Q1364" s="120">
        <f t="shared" si="472"/>
        <v>14.742026838315159</v>
      </c>
      <c r="R1364" s="4">
        <f t="shared" si="455"/>
        <v>23.539133954563042</v>
      </c>
      <c r="S1364" s="27">
        <f>-5.28+5.5*I1364</f>
        <v>30.671300000000002</v>
      </c>
      <c r="T1364" s="28">
        <f>E1364-E1244</f>
        <v>9</v>
      </c>
      <c r="U1364" s="29">
        <f>I1364-I1244</f>
        <v>-1.9899999999999807E-2</v>
      </c>
      <c r="V1364" s="29">
        <f>(U1364/I1244)*100</f>
        <v>-0.30351559521085653</v>
      </c>
      <c r="W1364" s="29">
        <f>(U1364/T1364)/I1244*1000</f>
        <v>-0.33723955023428498</v>
      </c>
      <c r="X1364" s="30">
        <f>P1364-P1244</f>
        <v>-1.1301673994315919E-2</v>
      </c>
      <c r="Y1364" s="30">
        <f>(X1364/P1244)*100</f>
        <v>-7.6601721589351551E-2</v>
      </c>
      <c r="Z1364" s="30">
        <f>1000*(X1364/T1364)/P1244</f>
        <v>-8.511302398816839E-2</v>
      </c>
      <c r="AA1364" s="31">
        <f>1000*(X1364/T1364)/S1244</f>
        <v>-4.0796327409955604E-2</v>
      </c>
      <c r="AB1364" s="32">
        <f>Z1364-W1364</f>
        <v>0.25212652624611659</v>
      </c>
    </row>
    <row r="1365" spans="1:28" s="15" customFormat="1" x14ac:dyDescent="0.2">
      <c r="A1365" s="21">
        <v>184</v>
      </c>
      <c r="B1365" s="22" t="s">
        <v>26</v>
      </c>
      <c r="C1365" s="22" t="s">
        <v>36</v>
      </c>
      <c r="D1365" s="22" t="s">
        <v>28</v>
      </c>
      <c r="E1365" s="23">
        <v>43154</v>
      </c>
      <c r="F1365" s="22">
        <v>28.4</v>
      </c>
      <c r="G1365" s="22">
        <v>37.5</v>
      </c>
      <c r="H1365" s="22">
        <v>17.5121</v>
      </c>
      <c r="I1365" s="24">
        <v>3.1714000000000002</v>
      </c>
      <c r="J1365" s="22"/>
      <c r="K1365" s="25">
        <f>1000*(1-(F1365+288.9414)/(508929.2*(F1365+68.12963))*(F1365-3.9863)^2)</f>
        <v>996.14986524959227</v>
      </c>
      <c r="L1365" s="25">
        <f>0.824493 - 0.0040899*F1365 + 0.000076438*F1365^2 -0.00000082467*F1365^3 + 0.0000000053675*F1365^4</f>
        <v>0.75459329982316814</v>
      </c>
      <c r="M1365" s="25">
        <f>-0.005724 + 0.00010227*F1365 - 0.0000016546*F1365^2</f>
        <v>-4.1540661759999998E-3</v>
      </c>
      <c r="N1365" s="25">
        <f>K1365 + (L1365*G1365) + M1365*G1365^(3/2) + 0.00048314*G1365^2</f>
        <v>1024.1725912596214</v>
      </c>
      <c r="O1365" s="121">
        <f t="shared" si="471"/>
        <v>1.0241458347680918</v>
      </c>
      <c r="P1365" s="26">
        <f>I1365*(1/     (1-   (0.001*N1365/1.84)))</f>
        <v>7.1527089400069377</v>
      </c>
      <c r="Q1365" s="120">
        <f t="shared" si="472"/>
        <v>7.152474362058669</v>
      </c>
      <c r="R1365" s="4">
        <f t="shared" si="455"/>
        <v>23.539133954563042</v>
      </c>
      <c r="S1365" s="27">
        <f>-5.28+5.5*I1365</f>
        <v>12.162700000000001</v>
      </c>
      <c r="T1365" s="28">
        <f>E1365-E1245</f>
        <v>9</v>
      </c>
      <c r="U1365" s="29">
        <f>I1365-I1245</f>
        <v>-2.0999999999999908E-2</v>
      </c>
      <c r="V1365" s="29">
        <f>(U1365/I1245)*100</f>
        <v>-0.65781230422252568</v>
      </c>
      <c r="W1365" s="29">
        <f>(U1365/T1365)/I1245*1000</f>
        <v>-0.73090256024725064</v>
      </c>
      <c r="X1365" s="30">
        <f>P1365-P1245</f>
        <v>-3.1012472059998686E-2</v>
      </c>
      <c r="Y1365" s="30">
        <f>(X1365/P1245)*100</f>
        <v>-0.43170482652494208</v>
      </c>
      <c r="Z1365" s="30">
        <f>1000*(X1365/T1365)/P1245</f>
        <v>-0.47967202947215787</v>
      </c>
      <c r="AA1365" s="31">
        <f>1000*(X1365/T1365)/S1245</f>
        <v>-0.28064620456489903</v>
      </c>
      <c r="AB1365" s="32">
        <f>Z1365-W1365</f>
        <v>0.25123053077509278</v>
      </c>
    </row>
    <row r="1366" spans="1:28" s="15" customFormat="1" x14ac:dyDescent="0.2">
      <c r="A1366" s="21">
        <v>276</v>
      </c>
      <c r="B1366" s="22" t="s">
        <v>26</v>
      </c>
      <c r="C1366" s="22" t="s">
        <v>36</v>
      </c>
      <c r="D1366" s="22" t="s">
        <v>28</v>
      </c>
      <c r="E1366" s="23">
        <v>43154</v>
      </c>
      <c r="F1366" s="22">
        <v>28.4</v>
      </c>
      <c r="G1366" s="22">
        <v>37.5</v>
      </c>
      <c r="H1366" s="22">
        <v>17.5121</v>
      </c>
      <c r="I1366" s="24">
        <v>5.1113999999999997</v>
      </c>
      <c r="J1366" s="22"/>
      <c r="K1366" s="25">
        <f>1000*(1-(F1366+288.9414)/(508929.2*(F1366+68.12963))*(F1366-3.9863)^2)</f>
        <v>996.14986524959227</v>
      </c>
      <c r="L1366" s="25">
        <f>0.824493 - 0.0040899*F1366 + 0.000076438*F1366^2 -0.00000082467*F1366^3 + 0.0000000053675*F1366^4</f>
        <v>0.75459329982316814</v>
      </c>
      <c r="M1366" s="25">
        <f>-0.005724 + 0.00010227*F1366 - 0.0000016546*F1366^2</f>
        <v>-4.1540661759999998E-3</v>
      </c>
      <c r="N1366" s="25">
        <f>K1366 + (L1366*G1366) + M1366*G1366^(3/2) + 0.00048314*G1366^2</f>
        <v>1024.1725912596214</v>
      </c>
      <c r="O1366" s="121">
        <f t="shared" si="471"/>
        <v>1.0241458347680918</v>
      </c>
      <c r="P1366" s="26">
        <f>I1366*(1/     (1-   (0.001*N1366/1.84)))</f>
        <v>11.528144187409804</v>
      </c>
      <c r="Q1366" s="120">
        <f t="shared" si="472"/>
        <v>11.52776611409052</v>
      </c>
      <c r="R1366" s="4">
        <f t="shared" si="455"/>
        <v>23.539133954563042</v>
      </c>
      <c r="S1366" s="27">
        <f>-5.28+5.5*I1366</f>
        <v>22.832699999999996</v>
      </c>
      <c r="T1366" s="28">
        <f>E1366-E1246</f>
        <v>9</v>
      </c>
      <c r="U1366" s="29">
        <f>I1366-I1246</f>
        <v>-1.6000000000000014E-2</v>
      </c>
      <c r="V1366" s="29">
        <f>(U1366/I1246)*100</f>
        <v>-0.31204899169169587</v>
      </c>
      <c r="W1366" s="29">
        <f>(U1366/T1366)/I1246*1000</f>
        <v>-0.34672110187966215</v>
      </c>
      <c r="X1366" s="30">
        <f>P1366-P1246</f>
        <v>-9.8251047315329743E-3</v>
      </c>
      <c r="Y1366" s="30">
        <f>(X1366/P1246)*100</f>
        <v>-8.5154540480749788E-2</v>
      </c>
      <c r="Z1366" s="30">
        <f>1000*(X1366/T1366)/P1246</f>
        <v>-9.4616156089721987E-2</v>
      </c>
      <c r="AA1366" s="31">
        <f>1000*(X1366/T1366)/S1246</f>
        <v>-4.7628488811583596E-2</v>
      </c>
      <c r="AB1366" s="32">
        <f>Z1366-W1366</f>
        <v>0.25210494578994014</v>
      </c>
    </row>
    <row r="1367" spans="1:28" s="15" customFormat="1" x14ac:dyDescent="0.2">
      <c r="A1367" s="21">
        <v>283</v>
      </c>
      <c r="B1367" s="22" t="s">
        <v>26</v>
      </c>
      <c r="C1367" s="22" t="s">
        <v>36</v>
      </c>
      <c r="D1367" s="22" t="s">
        <v>28</v>
      </c>
      <c r="E1367" s="22" t="s">
        <v>38</v>
      </c>
      <c r="F1367" s="22" t="s">
        <v>38</v>
      </c>
      <c r="G1367" s="22" t="s">
        <v>38</v>
      </c>
      <c r="H1367" s="22" t="s">
        <v>38</v>
      </c>
      <c r="I1367" s="24" t="s">
        <v>38</v>
      </c>
      <c r="J1367" s="22" t="s">
        <v>38</v>
      </c>
      <c r="K1367" s="81" t="s">
        <v>38</v>
      </c>
      <c r="L1367" s="81" t="s">
        <v>38</v>
      </c>
      <c r="M1367" s="81" t="s">
        <v>38</v>
      </c>
      <c r="N1367" s="81" t="s">
        <v>38</v>
      </c>
      <c r="O1367" s="121" t="e">
        <f t="shared" si="471"/>
        <v>#VALUE!</v>
      </c>
      <c r="P1367" s="30" t="s">
        <v>38</v>
      </c>
      <c r="Q1367" s="120" t="e">
        <f t="shared" si="472"/>
        <v>#VALUE!</v>
      </c>
      <c r="R1367" s="4" t="e">
        <f t="shared" si="455"/>
        <v>#VALUE!</v>
      </c>
      <c r="S1367" s="27" t="s">
        <v>38</v>
      </c>
      <c r="T1367" s="82" t="s">
        <v>38</v>
      </c>
      <c r="U1367" s="83" t="s">
        <v>38</v>
      </c>
      <c r="V1367" s="83" t="s">
        <v>38</v>
      </c>
      <c r="W1367" s="83" t="s">
        <v>38</v>
      </c>
      <c r="X1367" s="27" t="s">
        <v>38</v>
      </c>
      <c r="Y1367" s="27" t="s">
        <v>38</v>
      </c>
      <c r="Z1367" s="27" t="s">
        <v>38</v>
      </c>
      <c r="AA1367" s="27" t="s">
        <v>38</v>
      </c>
      <c r="AB1367" s="84" t="s">
        <v>38</v>
      </c>
    </row>
    <row r="1368" spans="1:28" s="15" customFormat="1" x14ac:dyDescent="0.2">
      <c r="A1368" s="21">
        <v>289</v>
      </c>
      <c r="B1368" s="22" t="s">
        <v>26</v>
      </c>
      <c r="C1368" s="22" t="s">
        <v>36</v>
      </c>
      <c r="D1368" s="22" t="s">
        <v>28</v>
      </c>
      <c r="E1368" s="23">
        <v>43154</v>
      </c>
      <c r="F1368" s="22">
        <v>28.4</v>
      </c>
      <c r="G1368" s="22">
        <v>37.5</v>
      </c>
      <c r="H1368" s="22">
        <v>17.5121</v>
      </c>
      <c r="I1368" s="24">
        <v>5.5585000000000004</v>
      </c>
      <c r="J1368" s="22"/>
      <c r="K1368" s="25">
        <f>1000*(1-(F1368+288.9414)/(508929.2*(F1368+68.12963))*(F1368-3.9863)^2)</f>
        <v>996.14986524959227</v>
      </c>
      <c r="L1368" s="25">
        <f>0.824493 - 0.0040899*F1368 + 0.000076438*F1368^2 -0.00000082467*F1368^3 + 0.0000000053675*F1368^4</f>
        <v>0.75459329982316814</v>
      </c>
      <c r="M1368" s="25">
        <f>-0.005724 + 0.00010227*F1368 - 0.0000016546*F1368^2</f>
        <v>-4.1540661759999998E-3</v>
      </c>
      <c r="N1368" s="25">
        <f>K1368 + (L1368*G1368) + M1368*G1368^(3/2) + 0.00048314*G1368^2</f>
        <v>1024.1725912596214</v>
      </c>
      <c r="O1368" s="121">
        <f t="shared" si="471"/>
        <v>1.0241458347680918</v>
      </c>
      <c r="P1368" s="26">
        <f>I1368*(1/     (1-   (0.001*N1368/1.84)))</f>
        <v>12.536524135406623</v>
      </c>
      <c r="Q1368" s="120">
        <f t="shared" si="472"/>
        <v>12.536112991581987</v>
      </c>
      <c r="R1368" s="4">
        <f t="shared" si="455"/>
        <v>23.539133954563042</v>
      </c>
      <c r="S1368" s="27">
        <f>-5.28+5.5*I1368</f>
        <v>25.29175</v>
      </c>
      <c r="T1368" s="28">
        <f>E1368-E1248</f>
        <v>9</v>
      </c>
      <c r="U1368" s="29">
        <f>I1368-I1248</f>
        <v>-2.209999999999912E-2</v>
      </c>
      <c r="V1368" s="29">
        <f>(U1368/I1248)*100</f>
        <v>-0.39601476543739245</v>
      </c>
      <c r="W1368" s="29">
        <f>(U1368/T1368)/I1248*1000</f>
        <v>-0.44001640604154718</v>
      </c>
      <c r="X1368" s="30">
        <f>P1368-P1248</f>
        <v>-2.126176616609321E-2</v>
      </c>
      <c r="Y1368" s="30">
        <f>(X1368/P1248)*100</f>
        <v>-0.16931142426492893</v>
      </c>
      <c r="Z1368" s="30">
        <f>1000*(X1368/T1368)/P1248</f>
        <v>-0.18812380473880991</v>
      </c>
      <c r="AA1368" s="31">
        <f>1000*(X1368/T1368)/S1248</f>
        <v>-9.2959925035286481E-2</v>
      </c>
      <c r="AB1368" s="32">
        <f>Z1368-W1368</f>
        <v>0.25189260130273727</v>
      </c>
    </row>
    <row r="1369" spans="1:28" s="15" customFormat="1" x14ac:dyDescent="0.2">
      <c r="A1369" s="21">
        <v>118</v>
      </c>
      <c r="B1369" s="22" t="s">
        <v>29</v>
      </c>
      <c r="C1369" s="22" t="s">
        <v>36</v>
      </c>
      <c r="D1369" s="22" t="s">
        <v>28</v>
      </c>
      <c r="E1369" s="23">
        <v>43154</v>
      </c>
      <c r="F1369" s="22">
        <v>28.4</v>
      </c>
      <c r="G1369" s="22">
        <v>37.5</v>
      </c>
      <c r="H1369" s="22">
        <v>17.5121</v>
      </c>
      <c r="I1369" s="24">
        <v>5.8784999999999998</v>
      </c>
      <c r="J1369" s="22"/>
      <c r="K1369" s="25">
        <f>1000*(1-(F1369+288.9414)/(508929.2*(F1369+68.12963))*(F1369-3.9863)^2)</f>
        <v>996.14986524959227</v>
      </c>
      <c r="L1369" s="25">
        <f>0.824493 - 0.0040899*F1369 + 0.000076438*F1369^2 -0.00000082467*F1369^3 + 0.0000000053675*F1369^4</f>
        <v>0.75459329982316814</v>
      </c>
      <c r="M1369" s="25">
        <f>-0.005724 + 0.00010227*F1369 - 0.0000016546*F1369^2</f>
        <v>-4.1540661759999998E-3</v>
      </c>
      <c r="N1369" s="25">
        <f>K1369 + (L1369*G1369) + M1369*G1369^(3/2) + 0.00048314*G1369^2</f>
        <v>1024.1725912596214</v>
      </c>
      <c r="O1369" s="121">
        <f t="shared" si="471"/>
        <v>1.0241458347680918</v>
      </c>
      <c r="P1369" s="26">
        <f>I1369*(1/     (1-   (0.001*N1369/1.84)))</f>
        <v>13.258245413328744</v>
      </c>
      <c r="Q1369" s="120">
        <f t="shared" si="472"/>
        <v>13.257810600164559</v>
      </c>
      <c r="R1369" s="4">
        <f t="shared" si="455"/>
        <v>23.539133954563042</v>
      </c>
      <c r="S1369" s="27">
        <f>-5.28+5.5*I1369</f>
        <v>27.051749999999998</v>
      </c>
      <c r="T1369" s="28">
        <f>E1369-E1249</f>
        <v>9</v>
      </c>
      <c r="U1369" s="29">
        <f>I1369-I1249</f>
        <v>-2.0000000000000462E-2</v>
      </c>
      <c r="V1369" s="29">
        <f>(U1369/I1249)*100</f>
        <v>-0.33906925489532019</v>
      </c>
      <c r="W1369" s="29">
        <f>(U1369/T1369)/I1249*1000</f>
        <v>-0.37674361655035571</v>
      </c>
      <c r="X1369" s="30">
        <f>P1369-P1249</f>
        <v>-1.4897284665499555E-2</v>
      </c>
      <c r="Y1369" s="30">
        <f>(X1369/P1249)*100</f>
        <v>-0.11223630307049093</v>
      </c>
      <c r="Z1369" s="30">
        <f>1000*(X1369/T1369)/P1249</f>
        <v>-0.12470700341165658</v>
      </c>
      <c r="AA1369" s="31">
        <f>1000*(X1369/T1369)/S1249</f>
        <v>-6.0940618764334882E-2</v>
      </c>
      <c r="AB1369" s="32">
        <f>Z1369-W1369</f>
        <v>0.25203661313869913</v>
      </c>
    </row>
    <row r="1370" spans="1:28" s="15" customFormat="1" x14ac:dyDescent="0.2">
      <c r="A1370" s="21">
        <v>124</v>
      </c>
      <c r="B1370" s="22" t="s">
        <v>29</v>
      </c>
      <c r="C1370" s="22" t="s">
        <v>36</v>
      </c>
      <c r="D1370" s="22" t="s">
        <v>28</v>
      </c>
      <c r="E1370" s="23">
        <v>43154</v>
      </c>
      <c r="F1370" s="22">
        <v>28.4</v>
      </c>
      <c r="G1370" s="22">
        <v>37.5</v>
      </c>
      <c r="H1370" s="22">
        <v>17.5121</v>
      </c>
      <c r="I1370" s="24">
        <v>4.5529000000000002</v>
      </c>
      <c r="J1370" s="22"/>
      <c r="K1370" s="25">
        <f>1000*(1-(F1370+288.9414)/(508929.2*(F1370+68.12963))*(F1370-3.9863)^2)</f>
        <v>996.14986524959227</v>
      </c>
      <c r="L1370" s="25">
        <f>0.824493 - 0.0040899*F1370 + 0.000076438*F1370^2 -0.00000082467*F1370^3 + 0.0000000053675*F1370^4</f>
        <v>0.75459329982316814</v>
      </c>
      <c r="M1370" s="25">
        <f>-0.005724 + 0.00010227*F1370 - 0.0000016546*F1370^2</f>
        <v>-4.1540661759999998E-3</v>
      </c>
      <c r="N1370" s="25">
        <f>K1370 + (L1370*G1370) + M1370*G1370^(3/2) + 0.00048314*G1370^2</f>
        <v>1024.1725912596214</v>
      </c>
      <c r="O1370" s="121">
        <f t="shared" si="471"/>
        <v>1.0241458347680918</v>
      </c>
      <c r="P1370" s="26">
        <f>I1370*(1/     (1-   (0.001*N1370/1.84)))</f>
        <v>10.268515019536352</v>
      </c>
      <c r="Q1370" s="120">
        <f t="shared" si="472"/>
        <v>10.268178256611249</v>
      </c>
      <c r="R1370" s="4">
        <f t="shared" si="455"/>
        <v>23.539133954563042</v>
      </c>
      <c r="S1370" s="27">
        <f>-5.28+5.5*I1370</f>
        <v>19.760950000000001</v>
      </c>
      <c r="T1370" s="28">
        <f>E1370-E1250</f>
        <v>9</v>
      </c>
      <c r="U1370" s="29">
        <f>I1370-I1250</f>
        <v>-1.1499999999999844E-2</v>
      </c>
      <c r="V1370" s="29">
        <f>(U1370/I1250)*100</f>
        <v>-0.25194987292962584</v>
      </c>
      <c r="W1370" s="29">
        <f>(U1370/T1370)/I1250*1000</f>
        <v>-0.27994430325513986</v>
      </c>
      <c r="X1370" s="30">
        <f>P1370-P1250</f>
        <v>-2.5594113740350366E-3</v>
      </c>
      <c r="Y1370" s="30">
        <f>(X1370/P1250)*100</f>
        <v>-2.4918633306098833E-2</v>
      </c>
      <c r="Z1370" s="30">
        <f>1000*(X1370/T1370)/P1250</f>
        <v>-2.7687370340109808E-2</v>
      </c>
      <c r="AA1370" s="31">
        <f>1000*(X1370/T1370)/S1250</f>
        <v>-1.4345045023731021E-2</v>
      </c>
      <c r="AB1370" s="32">
        <f>Z1370-W1370</f>
        <v>0.25225693291503004</v>
      </c>
    </row>
    <row r="1371" spans="1:28" s="15" customFormat="1" x14ac:dyDescent="0.2">
      <c r="A1371" s="21">
        <v>216</v>
      </c>
      <c r="B1371" s="22" t="s">
        <v>29</v>
      </c>
      <c r="C1371" s="22" t="s">
        <v>36</v>
      </c>
      <c r="D1371" s="22" t="s">
        <v>28</v>
      </c>
      <c r="E1371" s="22" t="s">
        <v>38</v>
      </c>
      <c r="F1371" s="22" t="s">
        <v>38</v>
      </c>
      <c r="G1371" s="22" t="s">
        <v>38</v>
      </c>
      <c r="H1371" s="22" t="s">
        <v>38</v>
      </c>
      <c r="I1371" s="24" t="s">
        <v>38</v>
      </c>
      <c r="J1371" s="22" t="s">
        <v>38</v>
      </c>
      <c r="K1371" s="81" t="s">
        <v>38</v>
      </c>
      <c r="L1371" s="81" t="s">
        <v>38</v>
      </c>
      <c r="M1371" s="81" t="s">
        <v>38</v>
      </c>
      <c r="N1371" s="81" t="s">
        <v>38</v>
      </c>
      <c r="O1371" s="121" t="e">
        <f t="shared" si="471"/>
        <v>#VALUE!</v>
      </c>
      <c r="P1371" s="30" t="s">
        <v>38</v>
      </c>
      <c r="Q1371" s="120" t="e">
        <f t="shared" si="472"/>
        <v>#VALUE!</v>
      </c>
      <c r="R1371" s="4" t="e">
        <f t="shared" si="455"/>
        <v>#VALUE!</v>
      </c>
      <c r="S1371" s="27" t="s">
        <v>38</v>
      </c>
      <c r="T1371" s="82" t="s">
        <v>38</v>
      </c>
      <c r="U1371" s="83" t="s">
        <v>38</v>
      </c>
      <c r="V1371" s="83" t="s">
        <v>38</v>
      </c>
      <c r="W1371" s="83" t="s">
        <v>38</v>
      </c>
      <c r="X1371" s="27" t="s">
        <v>38</v>
      </c>
      <c r="Y1371" s="27" t="s">
        <v>38</v>
      </c>
      <c r="Z1371" s="27" t="s">
        <v>38</v>
      </c>
      <c r="AA1371" s="27" t="s">
        <v>38</v>
      </c>
      <c r="AB1371" s="84" t="s">
        <v>38</v>
      </c>
    </row>
    <row r="1372" spans="1:28" s="15" customFormat="1" x14ac:dyDescent="0.2">
      <c r="A1372" s="21">
        <v>222</v>
      </c>
      <c r="B1372" s="22" t="s">
        <v>29</v>
      </c>
      <c r="C1372" s="22" t="s">
        <v>36</v>
      </c>
      <c r="D1372" s="22" t="s">
        <v>28</v>
      </c>
      <c r="E1372" s="23">
        <v>43154</v>
      </c>
      <c r="F1372" s="22">
        <v>28.4</v>
      </c>
      <c r="G1372" s="22">
        <v>37.5</v>
      </c>
      <c r="H1372" s="22">
        <v>17.5121</v>
      </c>
      <c r="I1372" s="24">
        <v>2.4125999999999999</v>
      </c>
      <c r="J1372" s="22"/>
      <c r="K1372" s="25">
        <f>1000*(1-(F1372+288.9414)/(508929.2*(F1372+68.12963))*(F1372-3.9863)^2)</f>
        <v>996.14986524959227</v>
      </c>
      <c r="L1372" s="25">
        <f>0.824493 - 0.0040899*F1372 + 0.000076438*F1372^2 -0.00000082467*F1372^3 + 0.0000000053675*F1372^4</f>
        <v>0.75459329982316814</v>
      </c>
      <c r="M1372" s="25">
        <f>-0.005724 + 0.00010227*F1372 - 0.0000016546*F1372^2</f>
        <v>-4.1540661759999998E-3</v>
      </c>
      <c r="N1372" s="25">
        <f>K1372 + (L1372*G1372) + M1372*G1372^(3/2) + 0.00048314*G1372^2</f>
        <v>1024.1725912596214</v>
      </c>
      <c r="O1372" s="121">
        <f t="shared" si="471"/>
        <v>1.0241458347680918</v>
      </c>
      <c r="P1372" s="26">
        <f>I1372*(1/     (1-   (0.001*N1372/1.84)))</f>
        <v>5.4413273597341032</v>
      </c>
      <c r="Q1372" s="120">
        <f t="shared" si="472"/>
        <v>5.441148907707241</v>
      </c>
      <c r="R1372" s="4">
        <f t="shared" si="455"/>
        <v>23.539133954563042</v>
      </c>
      <c r="S1372" s="27">
        <f>-5.28+5.5*I1372</f>
        <v>7.9892999999999992</v>
      </c>
      <c r="T1372" s="28">
        <f>E1372-E1252</f>
        <v>9</v>
      </c>
      <c r="U1372" s="29">
        <f>I1372-I1252</f>
        <v>-2.0700000000000163E-2</v>
      </c>
      <c r="V1372" s="29">
        <f>(U1372/I1252)*100</f>
        <v>-0.85069658488473121</v>
      </c>
      <c r="W1372" s="29">
        <f>(U1372/T1372)/I1252*1000</f>
        <v>-0.94521842764970132</v>
      </c>
      <c r="X1372" s="30">
        <f>P1372-P1252</f>
        <v>-3.4223734108295822E-2</v>
      </c>
      <c r="Y1372" s="30">
        <f>(X1372/P1252)*100</f>
        <v>-0.6250281208549503</v>
      </c>
      <c r="Z1372" s="30">
        <f>1000*(X1372/T1372)/P1252</f>
        <v>-0.69447568983883368</v>
      </c>
      <c r="AA1372" s="31">
        <f>1000*(X1372/T1372)/S1252</f>
        <v>-0.46927887588702921</v>
      </c>
      <c r="AB1372" s="32">
        <f>Z1372-W1372</f>
        <v>0.25074273781086764</v>
      </c>
    </row>
    <row r="1373" spans="1:28" s="15" customFormat="1" x14ac:dyDescent="0.2">
      <c r="A1373" s="21">
        <v>228</v>
      </c>
      <c r="B1373" s="22" t="s">
        <v>29</v>
      </c>
      <c r="C1373" s="22" t="s">
        <v>36</v>
      </c>
      <c r="D1373" s="22" t="s">
        <v>28</v>
      </c>
      <c r="E1373" s="23">
        <v>43154</v>
      </c>
      <c r="F1373" s="22">
        <v>28.4</v>
      </c>
      <c r="G1373" s="22">
        <v>37.5</v>
      </c>
      <c r="H1373" s="22">
        <v>17.5121</v>
      </c>
      <c r="I1373" s="24">
        <v>3.6006999999999998</v>
      </c>
      <c r="J1373" s="22"/>
      <c r="K1373" s="25">
        <f>1000*(1-(F1373+288.9414)/(508929.2*(F1373+68.12963))*(F1373-3.9863)^2)</f>
        <v>996.14986524959227</v>
      </c>
      <c r="L1373" s="25">
        <f>0.824493 - 0.0040899*F1373 + 0.000076438*F1373^2 -0.00000082467*F1373^3 + 0.0000000053675*F1373^4</f>
        <v>0.75459329982316814</v>
      </c>
      <c r="M1373" s="25">
        <f>-0.005724 + 0.00010227*F1373 - 0.0000016546*F1373^2</f>
        <v>-4.1540661759999998E-3</v>
      </c>
      <c r="N1373" s="25">
        <f>K1373 + (L1373*G1373) + M1373*G1373^(3/2) + 0.00048314*G1373^2</f>
        <v>1024.1725912596214</v>
      </c>
      <c r="O1373" s="121">
        <f t="shared" si="471"/>
        <v>1.0241458347680918</v>
      </c>
      <c r="P1373" s="26">
        <f>I1373*(1/     (1-   (0.001*N1373/1.84)))</f>
        <v>8.1209431419193336</v>
      </c>
      <c r="Q1373" s="120">
        <f t="shared" si="472"/>
        <v>8.1206768100727267</v>
      </c>
      <c r="R1373" s="4">
        <f t="shared" si="455"/>
        <v>23.539133954563042</v>
      </c>
      <c r="S1373" s="27">
        <f>-5.28+5.5*I1373</f>
        <v>14.523849999999996</v>
      </c>
      <c r="T1373" s="28">
        <f>E1373-E1253</f>
        <v>9</v>
      </c>
      <c r="U1373" s="29">
        <f>I1373-I1253</f>
        <v>-9.200000000000319E-3</v>
      </c>
      <c r="V1373" s="29">
        <f>(U1373/I1253)*100</f>
        <v>-0.25485470511649405</v>
      </c>
      <c r="W1373" s="29">
        <f>(U1373/T1373)/I1253*1000</f>
        <v>-0.28317189457388231</v>
      </c>
      <c r="X1373" s="30">
        <f>P1373-P1253</f>
        <v>-2.2606938845850522E-3</v>
      </c>
      <c r="Y1373" s="30">
        <f>(X1373/P1253)*100</f>
        <v>-2.7830077027253635E-2</v>
      </c>
      <c r="Z1373" s="30">
        <f>1000*(X1373/T1373)/P1253</f>
        <v>-3.0922307808059591E-2</v>
      </c>
      <c r="AA1373" s="31">
        <f>1000*(X1373/T1373)/S1253</f>
        <v>-1.7234832834058175E-2</v>
      </c>
      <c r="AB1373" s="32">
        <f>Z1373-W1373</f>
        <v>0.25224958676582271</v>
      </c>
    </row>
    <row r="1374" spans="1:28" s="15" customFormat="1" x14ac:dyDescent="0.2">
      <c r="A1374" s="21">
        <v>151</v>
      </c>
      <c r="B1374" s="22" t="s">
        <v>30</v>
      </c>
      <c r="C1374" s="22" t="s">
        <v>36</v>
      </c>
      <c r="D1374" s="22" t="s">
        <v>28</v>
      </c>
      <c r="E1374" s="23">
        <v>43154</v>
      </c>
      <c r="F1374" s="22">
        <v>28.4</v>
      </c>
      <c r="G1374" s="22">
        <v>37.5</v>
      </c>
      <c r="H1374" s="22">
        <v>17.5121</v>
      </c>
      <c r="I1374" t="s">
        <v>38</v>
      </c>
      <c r="J1374" s="22" t="s">
        <v>41</v>
      </c>
      <c r="K1374" s="25">
        <f>1000*(1-(F1374+288.9414)/(508929.2*(F1374+68.12963))*(F1374-3.9863)^2)</f>
        <v>996.14986524959227</v>
      </c>
      <c r="L1374" s="25">
        <f>0.824493 - 0.0040899*F1374 + 0.000076438*F1374^2 -0.00000082467*F1374^3 + 0.0000000053675*F1374^4</f>
        <v>0.75459329982316814</v>
      </c>
      <c r="M1374" s="25">
        <f>-0.005724 + 0.00010227*F1374 - 0.0000016546*F1374^2</f>
        <v>-4.1540661759999998E-3</v>
      </c>
      <c r="N1374" s="25">
        <f>K1374 + (L1374*G1374) + M1374*G1374^(3/2) + 0.00048314*G1374^2</f>
        <v>1024.1725912596214</v>
      </c>
      <c r="O1374" s="121">
        <f t="shared" si="471"/>
        <v>1.0241458347680918</v>
      </c>
      <c r="P1374" s="26" t="e">
        <f>J1374*(1/     (1-   (0.001*N1374/1.84)))</f>
        <v>#VALUE!</v>
      </c>
      <c r="Q1374" s="120" t="e">
        <f t="shared" si="472"/>
        <v>#VALUE!</v>
      </c>
      <c r="R1374" s="4">
        <f t="shared" si="455"/>
        <v>23.539133954563042</v>
      </c>
      <c r="S1374" s="27" t="e">
        <f>-5.28+5.5*J1374</f>
        <v>#VALUE!</v>
      </c>
      <c r="T1374" s="28">
        <f>E1374-E1254</f>
        <v>9</v>
      </c>
      <c r="U1374" s="83" t="s">
        <v>38</v>
      </c>
      <c r="V1374" s="83" t="s">
        <v>38</v>
      </c>
      <c r="W1374" s="83" t="s">
        <v>38</v>
      </c>
      <c r="X1374" s="27" t="s">
        <v>38</v>
      </c>
      <c r="Y1374" s="27" t="s">
        <v>38</v>
      </c>
      <c r="Z1374" s="27" t="s">
        <v>38</v>
      </c>
      <c r="AA1374" s="27" t="s">
        <v>38</v>
      </c>
      <c r="AB1374" s="84" t="s">
        <v>38</v>
      </c>
    </row>
    <row r="1375" spans="1:28" s="15" customFormat="1" x14ac:dyDescent="0.2">
      <c r="A1375" s="21">
        <v>159</v>
      </c>
      <c r="B1375" s="22" t="s">
        <v>30</v>
      </c>
      <c r="C1375" s="22" t="s">
        <v>36</v>
      </c>
      <c r="D1375" s="22" t="s">
        <v>28</v>
      </c>
      <c r="E1375" s="22" t="s">
        <v>38</v>
      </c>
      <c r="F1375" s="22" t="s">
        <v>38</v>
      </c>
      <c r="G1375" s="22" t="s">
        <v>38</v>
      </c>
      <c r="H1375" s="22" t="s">
        <v>38</v>
      </c>
      <c r="I1375" s="24" t="s">
        <v>38</v>
      </c>
      <c r="J1375" s="22" t="s">
        <v>38</v>
      </c>
      <c r="K1375" s="81" t="s">
        <v>38</v>
      </c>
      <c r="L1375" s="81" t="s">
        <v>38</v>
      </c>
      <c r="M1375" s="81" t="s">
        <v>38</v>
      </c>
      <c r="N1375" s="81" t="s">
        <v>38</v>
      </c>
      <c r="O1375" s="121" t="e">
        <f t="shared" si="471"/>
        <v>#VALUE!</v>
      </c>
      <c r="P1375" s="30" t="s">
        <v>38</v>
      </c>
      <c r="Q1375" s="120" t="e">
        <f t="shared" si="472"/>
        <v>#VALUE!</v>
      </c>
      <c r="R1375" s="4" t="e">
        <f t="shared" si="455"/>
        <v>#VALUE!</v>
      </c>
      <c r="S1375" s="27" t="s">
        <v>38</v>
      </c>
      <c r="T1375" s="82" t="s">
        <v>38</v>
      </c>
      <c r="U1375" s="83" t="s">
        <v>38</v>
      </c>
      <c r="V1375" s="83" t="s">
        <v>38</v>
      </c>
      <c r="W1375" s="83" t="s">
        <v>38</v>
      </c>
      <c r="X1375" s="27" t="s">
        <v>38</v>
      </c>
      <c r="Y1375" s="27" t="s">
        <v>38</v>
      </c>
      <c r="Z1375" s="27" t="s">
        <v>38</v>
      </c>
      <c r="AA1375" s="27" t="s">
        <v>38</v>
      </c>
      <c r="AB1375" s="84" t="s">
        <v>38</v>
      </c>
    </row>
    <row r="1376" spans="1:28" s="15" customFormat="1" x14ac:dyDescent="0.2">
      <c r="A1376" s="21">
        <v>250</v>
      </c>
      <c r="B1376" s="22" t="s">
        <v>30</v>
      </c>
      <c r="C1376" s="22" t="s">
        <v>36</v>
      </c>
      <c r="D1376" s="22" t="s">
        <v>28</v>
      </c>
      <c r="E1376" s="23">
        <v>43154</v>
      </c>
      <c r="F1376" s="22">
        <v>28.4</v>
      </c>
      <c r="G1376" s="22">
        <v>37.5</v>
      </c>
      <c r="H1376" s="22">
        <v>17.5121</v>
      </c>
      <c r="I1376" s="24">
        <v>5.0705</v>
      </c>
      <c r="J1376" s="22"/>
      <c r="K1376" s="25">
        <f>1000*(1-(F1376+288.9414)/(508929.2*(F1376+68.12963))*(F1376-3.9863)^2)</f>
        <v>996.14986524959227</v>
      </c>
      <c r="L1376" s="25">
        <f>0.824493 - 0.0040899*F1376 + 0.000076438*F1376^2 -0.00000082467*F1376^3 + 0.0000000053675*F1376^4</f>
        <v>0.75459329982316814</v>
      </c>
      <c r="M1376" s="25">
        <f>-0.005724 + 0.00010227*F1376 - 0.0000016546*F1376^2</f>
        <v>-4.1540661759999998E-3</v>
      </c>
      <c r="N1376" s="25">
        <f>K1376 + (L1376*G1376) + M1376*G1376^(3/2) + 0.00048314*G1376^2</f>
        <v>1024.1725912596214</v>
      </c>
      <c r="O1376" s="121">
        <f t="shared" si="471"/>
        <v>1.0241458347680918</v>
      </c>
      <c r="P1376" s="26">
        <f>I1376*(1/     (1-   (0.001*N1376/1.84)))</f>
        <v>11.435899186575384</v>
      </c>
      <c r="Q1376" s="120">
        <f t="shared" si="472"/>
        <v>11.435524138493561</v>
      </c>
      <c r="R1376" s="4">
        <f t="shared" si="455"/>
        <v>23.539133954563042</v>
      </c>
      <c r="S1376" s="27">
        <f>-5.28+5.5*I1376</f>
        <v>22.607749999999999</v>
      </c>
      <c r="T1376" s="28">
        <f>E1376-E1256</f>
        <v>9</v>
      </c>
      <c r="U1376" s="29">
        <f>I1376-I1256</f>
        <v>-2.1499999999999631E-2</v>
      </c>
      <c r="V1376" s="29">
        <f>(U1376/I1256)*100</f>
        <v>-0.42223095051059767</v>
      </c>
      <c r="W1376" s="29">
        <f>(U1376/T1376)/I1256*1000</f>
        <v>-0.46914550056733073</v>
      </c>
      <c r="X1376" s="30">
        <f>P1376-P1256</f>
        <v>-2.2410997062266347E-2</v>
      </c>
      <c r="Y1376" s="30">
        <f>(X1376/P1256)*100</f>
        <v>-0.19558727860473721</v>
      </c>
      <c r="Z1376" s="30">
        <f>1000*(X1376/T1376)/P1256</f>
        <v>-0.21731919844970804</v>
      </c>
      <c r="AA1376" s="31">
        <f>1000*(X1376/T1376)/S1256</f>
        <v>-0.10957101050322368</v>
      </c>
      <c r="AB1376" s="32">
        <f>Z1376-W1376</f>
        <v>0.25182630211762269</v>
      </c>
    </row>
    <row r="1377" spans="1:28" s="15" customFormat="1" x14ac:dyDescent="0.2">
      <c r="A1377" s="21">
        <v>165</v>
      </c>
      <c r="B1377" s="22" t="s">
        <v>31</v>
      </c>
      <c r="C1377" s="22" t="s">
        <v>36</v>
      </c>
      <c r="D1377" s="22" t="s">
        <v>28</v>
      </c>
      <c r="E1377" s="23">
        <v>43154</v>
      </c>
      <c r="F1377" s="22">
        <v>28.4</v>
      </c>
      <c r="G1377" s="22">
        <v>37.5</v>
      </c>
      <c r="H1377" s="22">
        <v>17.5121</v>
      </c>
      <c r="I1377" t="s">
        <v>38</v>
      </c>
      <c r="J1377" s="22" t="s">
        <v>41</v>
      </c>
      <c r="K1377" s="25">
        <f>1000*(1-(F1377+288.9414)/(508929.2*(F1377+68.12963))*(F1377-3.9863)^2)</f>
        <v>996.14986524959227</v>
      </c>
      <c r="L1377" s="25">
        <f>0.824493 - 0.0040899*F1377 + 0.000076438*F1377^2 -0.00000082467*F1377^3 + 0.0000000053675*F1377^4</f>
        <v>0.75459329982316814</v>
      </c>
      <c r="M1377" s="25">
        <f>-0.005724 + 0.00010227*F1377 - 0.0000016546*F1377^2</f>
        <v>-4.1540661759999998E-3</v>
      </c>
      <c r="N1377" s="25">
        <f>K1377 + (L1377*G1377) + M1377*G1377^(3/2) + 0.00048314*G1377^2</f>
        <v>1024.1725912596214</v>
      </c>
      <c r="O1377" s="121">
        <f t="shared" si="471"/>
        <v>1.0241458347680918</v>
      </c>
      <c r="P1377" s="26" t="e">
        <f>I1377*(1/     (1-   (0.001*N1377/1.84)))</f>
        <v>#VALUE!</v>
      </c>
      <c r="Q1377" s="120" t="e">
        <f t="shared" si="472"/>
        <v>#VALUE!</v>
      </c>
      <c r="R1377" s="4">
        <f t="shared" si="455"/>
        <v>23.539133954563042</v>
      </c>
      <c r="S1377" s="27" t="e">
        <f>-5.28+5.5*I1377</f>
        <v>#VALUE!</v>
      </c>
      <c r="T1377" s="28">
        <f>E1377-E1257</f>
        <v>9</v>
      </c>
      <c r="U1377" s="83" t="s">
        <v>38</v>
      </c>
      <c r="V1377" s="83" t="s">
        <v>38</v>
      </c>
      <c r="W1377" s="83" t="s">
        <v>38</v>
      </c>
      <c r="X1377" s="27" t="s">
        <v>38</v>
      </c>
      <c r="Y1377" s="27" t="s">
        <v>38</v>
      </c>
      <c r="Z1377" s="27" t="s">
        <v>38</v>
      </c>
      <c r="AA1377" s="27" t="s">
        <v>38</v>
      </c>
      <c r="AB1377" s="84" t="s">
        <v>38</v>
      </c>
    </row>
    <row r="1378" spans="1:28" s="15" customFormat="1" x14ac:dyDescent="0.2">
      <c r="A1378" s="21">
        <v>171</v>
      </c>
      <c r="B1378" s="22" t="s">
        <v>31</v>
      </c>
      <c r="C1378" s="22" t="s">
        <v>36</v>
      </c>
      <c r="D1378" s="22" t="s">
        <v>28</v>
      </c>
      <c r="E1378" s="23">
        <v>43154</v>
      </c>
      <c r="F1378" s="22">
        <v>28.4</v>
      </c>
      <c r="G1378" s="22">
        <v>37.5</v>
      </c>
      <c r="H1378" s="22">
        <v>17.5121</v>
      </c>
      <c r="I1378" t="s">
        <v>38</v>
      </c>
      <c r="J1378" s="22" t="s">
        <v>41</v>
      </c>
      <c r="K1378" s="25">
        <f>1000*(1-(F1378+288.9414)/(508929.2*(F1378+68.12963))*(F1378-3.9863)^2)</f>
        <v>996.14986524959227</v>
      </c>
      <c r="L1378" s="25">
        <f>0.824493 - 0.0040899*F1378 + 0.000076438*F1378^2 -0.00000082467*F1378^3 + 0.0000000053675*F1378^4</f>
        <v>0.75459329982316814</v>
      </c>
      <c r="M1378" s="25">
        <f>-0.005724 + 0.00010227*F1378 - 0.0000016546*F1378^2</f>
        <v>-4.1540661759999998E-3</v>
      </c>
      <c r="N1378" s="25">
        <f>K1378 + (L1378*G1378) + M1378*G1378^(3/2) + 0.00048314*G1378^2</f>
        <v>1024.1725912596214</v>
      </c>
      <c r="O1378" s="121">
        <f t="shared" si="471"/>
        <v>1.0241458347680918</v>
      </c>
      <c r="P1378" s="26" t="e">
        <f>I1378*(1/     (1-   (0.001*N1378/1.84)))</f>
        <v>#VALUE!</v>
      </c>
      <c r="Q1378" s="120" t="e">
        <f t="shared" si="472"/>
        <v>#VALUE!</v>
      </c>
      <c r="R1378" s="4">
        <f t="shared" si="455"/>
        <v>23.539133954563042</v>
      </c>
      <c r="S1378" s="27" t="e">
        <f>-5.28+5.5*I1378</f>
        <v>#VALUE!</v>
      </c>
      <c r="T1378" s="28">
        <f>E1378-E1258</f>
        <v>9</v>
      </c>
      <c r="U1378" s="83" t="s">
        <v>38</v>
      </c>
      <c r="V1378" s="83" t="s">
        <v>38</v>
      </c>
      <c r="W1378" s="83" t="s">
        <v>38</v>
      </c>
      <c r="X1378" s="27" t="s">
        <v>38</v>
      </c>
      <c r="Y1378" s="27" t="s">
        <v>38</v>
      </c>
      <c r="Z1378" s="27" t="s">
        <v>38</v>
      </c>
      <c r="AA1378" s="27" t="s">
        <v>38</v>
      </c>
      <c r="AB1378" s="84" t="s">
        <v>38</v>
      </c>
    </row>
    <row r="1379" spans="1:28" s="15" customFormat="1" x14ac:dyDescent="0.2">
      <c r="A1379" s="21">
        <v>263</v>
      </c>
      <c r="B1379" s="22" t="s">
        <v>31</v>
      </c>
      <c r="C1379" s="22" t="s">
        <v>36</v>
      </c>
      <c r="D1379" s="22" t="s">
        <v>28</v>
      </c>
      <c r="E1379" s="23">
        <v>43154</v>
      </c>
      <c r="F1379" s="22">
        <v>28.4</v>
      </c>
      <c r="G1379" s="22">
        <v>37.5</v>
      </c>
      <c r="H1379" s="22">
        <v>17.5121</v>
      </c>
      <c r="I1379" t="s">
        <v>38</v>
      </c>
      <c r="J1379" s="22" t="s">
        <v>41</v>
      </c>
      <c r="K1379" s="25">
        <f>1000*(1-(F1379+288.9414)/(508929.2*(F1379+68.12963))*(F1379-3.9863)^2)</f>
        <v>996.14986524959227</v>
      </c>
      <c r="L1379" s="25">
        <f>0.824493 - 0.0040899*F1379 + 0.000076438*F1379^2 -0.00000082467*F1379^3 + 0.0000000053675*F1379^4</f>
        <v>0.75459329982316814</v>
      </c>
      <c r="M1379" s="25">
        <f>-0.005724 + 0.00010227*F1379 - 0.0000016546*F1379^2</f>
        <v>-4.1540661759999998E-3</v>
      </c>
      <c r="N1379" s="25">
        <f>K1379 + (L1379*G1379) + M1379*G1379^(3/2) + 0.00048314*G1379^2</f>
        <v>1024.1725912596214</v>
      </c>
      <c r="O1379" s="121">
        <f t="shared" si="471"/>
        <v>1.0241458347680918</v>
      </c>
      <c r="P1379" s="26" t="e">
        <f>I1379*(1/     (1-   (0.001*N1379/1.84)))</f>
        <v>#VALUE!</v>
      </c>
      <c r="Q1379" s="120" t="e">
        <f t="shared" si="472"/>
        <v>#VALUE!</v>
      </c>
      <c r="R1379" s="4">
        <f t="shared" si="455"/>
        <v>23.539133954563042</v>
      </c>
      <c r="S1379" s="27" t="e">
        <f>-5.28+5.5*I1379</f>
        <v>#VALUE!</v>
      </c>
      <c r="T1379" s="28">
        <f>E1379-E1259</f>
        <v>9</v>
      </c>
      <c r="U1379" s="83" t="s">
        <v>38</v>
      </c>
      <c r="V1379" s="83" t="s">
        <v>38</v>
      </c>
      <c r="W1379" s="83" t="s">
        <v>38</v>
      </c>
      <c r="X1379" s="27" t="s">
        <v>38</v>
      </c>
      <c r="Y1379" s="27" t="s">
        <v>38</v>
      </c>
      <c r="Z1379" s="27" t="s">
        <v>38</v>
      </c>
      <c r="AA1379" s="27" t="s">
        <v>38</v>
      </c>
      <c r="AB1379" s="84" t="s">
        <v>38</v>
      </c>
    </row>
    <row r="1380" spans="1:28" s="15" customFormat="1" x14ac:dyDescent="0.2">
      <c r="A1380" s="21">
        <v>269</v>
      </c>
      <c r="B1380" s="22" t="s">
        <v>31</v>
      </c>
      <c r="C1380" s="22" t="s">
        <v>36</v>
      </c>
      <c r="D1380" s="22" t="s">
        <v>28</v>
      </c>
      <c r="E1380" s="22" t="s">
        <v>38</v>
      </c>
      <c r="F1380" s="22" t="s">
        <v>38</v>
      </c>
      <c r="G1380" s="22" t="s">
        <v>38</v>
      </c>
      <c r="H1380" s="22" t="s">
        <v>38</v>
      </c>
      <c r="I1380" s="24" t="s">
        <v>38</v>
      </c>
      <c r="J1380" s="22" t="s">
        <v>38</v>
      </c>
      <c r="K1380" s="81" t="s">
        <v>38</v>
      </c>
      <c r="L1380" s="81" t="s">
        <v>38</v>
      </c>
      <c r="M1380" s="81" t="s">
        <v>38</v>
      </c>
      <c r="N1380" s="81" t="s">
        <v>38</v>
      </c>
      <c r="O1380" s="121" t="e">
        <f t="shared" si="471"/>
        <v>#VALUE!</v>
      </c>
      <c r="P1380" s="30" t="s">
        <v>38</v>
      </c>
      <c r="Q1380" s="120" t="e">
        <f t="shared" si="472"/>
        <v>#VALUE!</v>
      </c>
      <c r="R1380" s="4" t="e">
        <f t="shared" si="455"/>
        <v>#VALUE!</v>
      </c>
      <c r="S1380" s="27" t="s">
        <v>38</v>
      </c>
      <c r="T1380" s="82" t="s">
        <v>38</v>
      </c>
      <c r="U1380" s="83" t="s">
        <v>38</v>
      </c>
      <c r="V1380" s="83" t="s">
        <v>38</v>
      </c>
      <c r="W1380" s="83" t="s">
        <v>38</v>
      </c>
      <c r="X1380" s="27" t="s">
        <v>38</v>
      </c>
      <c r="Y1380" s="27" t="s">
        <v>38</v>
      </c>
      <c r="Z1380" s="27" t="s">
        <v>38</v>
      </c>
      <c r="AA1380" s="27" t="s">
        <v>38</v>
      </c>
      <c r="AB1380" s="84" t="s">
        <v>38</v>
      </c>
    </row>
    <row r="1381" spans="1:28" s="15" customFormat="1" x14ac:dyDescent="0.2">
      <c r="A1381" s="21">
        <v>101</v>
      </c>
      <c r="B1381" s="22" t="s">
        <v>32</v>
      </c>
      <c r="C1381" s="22" t="s">
        <v>36</v>
      </c>
      <c r="D1381" s="22" t="s">
        <v>28</v>
      </c>
      <c r="E1381" s="23">
        <v>43154</v>
      </c>
      <c r="F1381" s="22">
        <v>28.4</v>
      </c>
      <c r="G1381" s="22">
        <v>37.5</v>
      </c>
      <c r="H1381" s="22">
        <v>17.5121</v>
      </c>
      <c r="I1381" t="s">
        <v>38</v>
      </c>
      <c r="J1381" s="22" t="s">
        <v>41</v>
      </c>
      <c r="K1381" s="25">
        <f>1000*(1-(F1381+288.9414)/(508929.2*(F1381+68.12963))*(F1381-3.9863)^2)</f>
        <v>996.14986524959227</v>
      </c>
      <c r="L1381" s="25">
        <f>0.824493 - 0.0040899*F1381 + 0.000076438*F1381^2 -0.00000082467*F1381^3 + 0.0000000053675*F1381^4</f>
        <v>0.75459329982316814</v>
      </c>
      <c r="M1381" s="25">
        <f>-0.005724 + 0.00010227*F1381 - 0.0000016546*F1381^2</f>
        <v>-4.1540661759999998E-3</v>
      </c>
      <c r="N1381" s="25">
        <f>K1381 + (L1381*G1381) + M1381*G1381^(3/2) + 0.00048314*G1381^2</f>
        <v>1024.1725912596214</v>
      </c>
      <c r="O1381" s="121">
        <f t="shared" si="471"/>
        <v>1.0241458347680918</v>
      </c>
      <c r="P1381" s="26" t="e">
        <f>I1381*(1/     (1-   (0.001*N1381/1.84)))</f>
        <v>#VALUE!</v>
      </c>
      <c r="Q1381" s="120" t="e">
        <f t="shared" si="472"/>
        <v>#VALUE!</v>
      </c>
      <c r="R1381" s="4">
        <f t="shared" si="455"/>
        <v>23.539133954563042</v>
      </c>
      <c r="S1381" s="27" t="e">
        <f>-5.28+5.5*I1381</f>
        <v>#VALUE!</v>
      </c>
      <c r="T1381" s="28">
        <f>E1381-E1261</f>
        <v>9</v>
      </c>
      <c r="U1381" s="83" t="s">
        <v>38</v>
      </c>
      <c r="V1381" s="83" t="s">
        <v>38</v>
      </c>
      <c r="W1381" s="83" t="s">
        <v>38</v>
      </c>
      <c r="X1381" s="27" t="s">
        <v>38</v>
      </c>
      <c r="Y1381" s="27" t="s">
        <v>38</v>
      </c>
      <c r="Z1381" s="27" t="s">
        <v>38</v>
      </c>
      <c r="AA1381" s="27" t="s">
        <v>38</v>
      </c>
      <c r="AB1381" s="84" t="s">
        <v>38</v>
      </c>
    </row>
    <row r="1382" spans="1:28" s="15" customFormat="1" x14ac:dyDescent="0.2">
      <c r="A1382" s="21">
        <v>107</v>
      </c>
      <c r="B1382" s="22" t="s">
        <v>32</v>
      </c>
      <c r="C1382" s="22" t="s">
        <v>36</v>
      </c>
      <c r="D1382" s="22" t="s">
        <v>28</v>
      </c>
      <c r="E1382" s="23">
        <v>43154</v>
      </c>
      <c r="F1382" s="22">
        <v>28.4</v>
      </c>
      <c r="G1382" s="22">
        <v>37.5</v>
      </c>
      <c r="H1382" s="22">
        <v>17.5121</v>
      </c>
      <c r="I1382" t="s">
        <v>38</v>
      </c>
      <c r="J1382" s="22" t="s">
        <v>41</v>
      </c>
      <c r="K1382" s="25">
        <f>1000*(1-(F1382+288.9414)/(508929.2*(F1382+68.12963))*(F1382-3.9863)^2)</f>
        <v>996.14986524959227</v>
      </c>
      <c r="L1382" s="25">
        <f>0.824493 - 0.0040899*F1382 + 0.000076438*F1382^2 -0.00000082467*F1382^3 + 0.0000000053675*F1382^4</f>
        <v>0.75459329982316814</v>
      </c>
      <c r="M1382" s="25">
        <f>-0.005724 + 0.00010227*F1382 - 0.0000016546*F1382^2</f>
        <v>-4.1540661759999998E-3</v>
      </c>
      <c r="N1382" s="25">
        <f>K1382 + (L1382*G1382) + M1382*G1382^(3/2) + 0.00048314*G1382^2</f>
        <v>1024.1725912596214</v>
      </c>
      <c r="O1382" s="121">
        <f t="shared" si="471"/>
        <v>1.0241458347680918</v>
      </c>
      <c r="P1382" s="26" t="e">
        <f>I1382*(1/     (1-   (0.001*N1382/1.84)))</f>
        <v>#VALUE!</v>
      </c>
      <c r="Q1382" s="120" t="e">
        <f t="shared" si="472"/>
        <v>#VALUE!</v>
      </c>
      <c r="R1382" s="4">
        <f t="shared" si="455"/>
        <v>23.539133954563042</v>
      </c>
      <c r="S1382" s="27" t="e">
        <f>-5.28+5.5*I1382</f>
        <v>#VALUE!</v>
      </c>
      <c r="T1382" s="28">
        <f>E1382-E1262</f>
        <v>9</v>
      </c>
      <c r="U1382" s="83" t="s">
        <v>38</v>
      </c>
      <c r="V1382" s="83" t="s">
        <v>38</v>
      </c>
      <c r="W1382" s="83" t="s">
        <v>38</v>
      </c>
      <c r="X1382" s="27" t="s">
        <v>38</v>
      </c>
      <c r="Y1382" s="27" t="s">
        <v>38</v>
      </c>
      <c r="Z1382" s="27" t="s">
        <v>38</v>
      </c>
      <c r="AA1382" s="27" t="s">
        <v>38</v>
      </c>
      <c r="AB1382" s="84" t="s">
        <v>38</v>
      </c>
    </row>
    <row r="1383" spans="1:28" s="15" customFormat="1" x14ac:dyDescent="0.2">
      <c r="A1383" s="21">
        <v>300</v>
      </c>
      <c r="B1383" s="22" t="s">
        <v>32</v>
      </c>
      <c r="C1383" s="22" t="s">
        <v>36</v>
      </c>
      <c r="D1383" s="22" t="s">
        <v>28</v>
      </c>
      <c r="E1383" s="22" t="s">
        <v>38</v>
      </c>
      <c r="F1383" s="22" t="s">
        <v>38</v>
      </c>
      <c r="G1383" s="22" t="s">
        <v>38</v>
      </c>
      <c r="H1383" s="22" t="s">
        <v>38</v>
      </c>
      <c r="I1383" s="24" t="s">
        <v>38</v>
      </c>
      <c r="J1383" s="22" t="s">
        <v>41</v>
      </c>
      <c r="K1383" s="81" t="s">
        <v>38</v>
      </c>
      <c r="L1383" s="81" t="s">
        <v>38</v>
      </c>
      <c r="M1383" s="81" t="s">
        <v>38</v>
      </c>
      <c r="N1383" s="81" t="s">
        <v>38</v>
      </c>
      <c r="O1383" s="121" t="e">
        <f t="shared" si="471"/>
        <v>#VALUE!</v>
      </c>
      <c r="P1383" s="30" t="s">
        <v>38</v>
      </c>
      <c r="Q1383" s="120" t="e">
        <f t="shared" si="472"/>
        <v>#VALUE!</v>
      </c>
      <c r="R1383" s="4" t="e">
        <f t="shared" si="455"/>
        <v>#VALUE!</v>
      </c>
      <c r="S1383" s="27" t="s">
        <v>38</v>
      </c>
      <c r="T1383" s="82" t="s">
        <v>38</v>
      </c>
      <c r="U1383" s="83" t="s">
        <v>38</v>
      </c>
      <c r="V1383" s="83" t="s">
        <v>38</v>
      </c>
      <c r="W1383" s="83" t="s">
        <v>38</v>
      </c>
      <c r="X1383" s="27" t="s">
        <v>38</v>
      </c>
      <c r="Y1383" s="27" t="s">
        <v>38</v>
      </c>
      <c r="Z1383" s="27" t="s">
        <v>38</v>
      </c>
      <c r="AA1383" s="27" t="s">
        <v>38</v>
      </c>
      <c r="AB1383" s="84" t="s">
        <v>38</v>
      </c>
    </row>
    <row r="1384" spans="1:28" s="15" customFormat="1" x14ac:dyDescent="0.2">
      <c r="A1384" s="21">
        <v>145</v>
      </c>
      <c r="B1384" s="22" t="s">
        <v>33</v>
      </c>
      <c r="C1384" s="22" t="s">
        <v>36</v>
      </c>
      <c r="D1384" s="22" t="s">
        <v>28</v>
      </c>
      <c r="E1384" s="23">
        <v>43154</v>
      </c>
      <c r="F1384" s="22">
        <v>28.4</v>
      </c>
      <c r="G1384" s="22">
        <v>37.5</v>
      </c>
      <c r="H1384" s="22">
        <v>17.5121</v>
      </c>
      <c r="I1384" t="s">
        <v>38</v>
      </c>
      <c r="J1384" s="22" t="s">
        <v>41</v>
      </c>
      <c r="K1384" s="25">
        <f>1000*(1-(F1384+288.9414)/(508929.2*(F1384+68.12963))*(F1384-3.9863)^2)</f>
        <v>996.14986524959227</v>
      </c>
      <c r="L1384" s="25">
        <f>0.824493 - 0.0040899*F1384 + 0.000076438*F1384^2 -0.00000082467*F1384^3 + 0.0000000053675*F1384^4</f>
        <v>0.75459329982316814</v>
      </c>
      <c r="M1384" s="25">
        <f>-0.005724 + 0.00010227*F1384 - 0.0000016546*F1384^2</f>
        <v>-4.1540661759999998E-3</v>
      </c>
      <c r="N1384" s="25">
        <f>K1384 + (L1384*G1384) + M1384*G1384^(3/2) + 0.00048314*G1384^2</f>
        <v>1024.1725912596214</v>
      </c>
      <c r="O1384" s="121">
        <f t="shared" si="471"/>
        <v>1.0241458347680918</v>
      </c>
      <c r="P1384" s="26" t="e">
        <f>I1384*(1/     (1-   (0.001*N1384/1.84)))</f>
        <v>#VALUE!</v>
      </c>
      <c r="Q1384" s="120" t="e">
        <f t="shared" si="472"/>
        <v>#VALUE!</v>
      </c>
      <c r="R1384" s="4">
        <f t="shared" si="455"/>
        <v>23.539133954563042</v>
      </c>
      <c r="S1384" s="27" t="e">
        <f>-5.28+5.5*I1384</f>
        <v>#VALUE!</v>
      </c>
      <c r="T1384" s="28">
        <f>E1384-E1264</f>
        <v>9</v>
      </c>
      <c r="U1384" s="83" t="s">
        <v>38</v>
      </c>
      <c r="V1384" s="83" t="s">
        <v>38</v>
      </c>
      <c r="W1384" s="83" t="s">
        <v>38</v>
      </c>
      <c r="X1384" s="27" t="s">
        <v>38</v>
      </c>
      <c r="Y1384" s="27" t="s">
        <v>38</v>
      </c>
      <c r="Z1384" s="27" t="s">
        <v>38</v>
      </c>
      <c r="AA1384" s="27" t="s">
        <v>38</v>
      </c>
      <c r="AB1384" s="84" t="s">
        <v>38</v>
      </c>
    </row>
    <row r="1385" spans="1:28" s="15" customFormat="1" x14ac:dyDescent="0.2">
      <c r="A1385" s="21">
        <v>179</v>
      </c>
      <c r="B1385" s="22" t="s">
        <v>26</v>
      </c>
      <c r="C1385" s="22" t="s">
        <v>27</v>
      </c>
      <c r="D1385" s="22" t="s">
        <v>37</v>
      </c>
      <c r="E1385" s="23">
        <v>43154</v>
      </c>
      <c r="F1385" s="22">
        <v>29.8</v>
      </c>
      <c r="G1385" s="22">
        <v>37</v>
      </c>
      <c r="H1385" s="22">
        <v>17.5124</v>
      </c>
      <c r="I1385" s="24">
        <v>6.4730999999999996</v>
      </c>
      <c r="J1385" s="22"/>
      <c r="K1385" s="25">
        <f>1000*(1-(F1385+288.9414)/(508929.2*(F1385+68.12963))*(F1385-3.9863)^2)</f>
        <v>995.7384507704387</v>
      </c>
      <c r="L1385" s="25">
        <f>0.824493 - 0.0040899*F1385 + 0.000076438*F1385^2 -0.00000082467*F1385^3 + 0.0000000053675*F1385^4</f>
        <v>0.75290314234114797</v>
      </c>
      <c r="M1385" s="25">
        <f>-0.005724 + 0.00010227*F1385 - 0.0000016546*F1385^2</f>
        <v>-4.1457049840000005E-3</v>
      </c>
      <c r="N1385" s="25">
        <f>K1385 + (L1385*G1385) + M1385*G1385^(3/2) + 0.00048314*G1385^2</f>
        <v>1023.3242441563424</v>
      </c>
      <c r="O1385" s="121">
        <f t="shared" si="471"/>
        <v>1.0232975513600011</v>
      </c>
      <c r="P1385" s="26">
        <f>I1385*(1/     (1-   (0.001*N1385/1.84)))</f>
        <v>14.584128296665286</v>
      </c>
      <c r="Q1385" s="120">
        <f t="shared" si="472"/>
        <v>14.583651634489135</v>
      </c>
      <c r="R1385" s="4">
        <f t="shared" si="455"/>
        <v>23.532828479044856</v>
      </c>
      <c r="S1385" s="27">
        <f>-5.28+5.5*I1385</f>
        <v>30.322049999999997</v>
      </c>
      <c r="T1385" s="28">
        <f>E1385-E1265</f>
        <v>9</v>
      </c>
      <c r="U1385" s="29">
        <f>I1385-I1265</f>
        <v>9.6199999999999619E-2</v>
      </c>
      <c r="V1385" s="29">
        <f>(U1385/I1265)*100</f>
        <v>1.5085699948250657</v>
      </c>
      <c r="W1385" s="29">
        <f>(U1385/T1385)/I1265*1000</f>
        <v>1.676188883138962</v>
      </c>
      <c r="X1385" s="30">
        <f>P1385-P1265</f>
        <v>0.24013143997487774</v>
      </c>
      <c r="Y1385" s="30">
        <f>(X1385/P1265)*100</f>
        <v>1.674090160322883</v>
      </c>
      <c r="Z1385" s="30">
        <f>1000*(X1385/T1385)/P1265</f>
        <v>1.8601001781365365</v>
      </c>
      <c r="AA1385" s="31">
        <f>1000*(X1385/T1385)/S1265</f>
        <v>0.89555653630539278</v>
      </c>
      <c r="AB1385" s="32">
        <f>Z1385-W1385</f>
        <v>0.18391129499757453</v>
      </c>
    </row>
    <row r="1386" spans="1:28" s="15" customFormat="1" x14ac:dyDescent="0.2">
      <c r="A1386" s="21">
        <v>186</v>
      </c>
      <c r="B1386" s="22" t="s">
        <v>26</v>
      </c>
      <c r="C1386" s="22" t="s">
        <v>27</v>
      </c>
      <c r="D1386" s="22" t="s">
        <v>37</v>
      </c>
      <c r="E1386" s="23">
        <v>43154</v>
      </c>
      <c r="F1386" s="22">
        <v>29.8</v>
      </c>
      <c r="G1386" s="22">
        <v>37</v>
      </c>
      <c r="H1386" s="22">
        <v>17.5124</v>
      </c>
      <c r="I1386" s="24">
        <v>4.5373000000000001</v>
      </c>
      <c r="J1386" s="22"/>
      <c r="K1386" s="25">
        <f>1000*(1-(F1386+288.9414)/(508929.2*(F1386+68.12963))*(F1386-3.9863)^2)</f>
        <v>995.7384507704387</v>
      </c>
      <c r="L1386" s="25">
        <f>0.824493 - 0.0040899*F1386 + 0.000076438*F1386^2 -0.00000082467*F1386^3 + 0.0000000053675*F1386^4</f>
        <v>0.75290314234114797</v>
      </c>
      <c r="M1386" s="25">
        <f>-0.005724 + 0.00010227*F1386 - 0.0000016546*F1386^2</f>
        <v>-4.1457049840000005E-3</v>
      </c>
      <c r="N1386" s="25">
        <f>K1386 + (L1386*G1386) + M1386*G1386^(3/2) + 0.00048314*G1386^2</f>
        <v>1023.3242441563424</v>
      </c>
      <c r="O1386" s="121">
        <f t="shared" si="471"/>
        <v>1.0232975513600011</v>
      </c>
      <c r="P1386" s="26">
        <f>I1386*(1/     (1-   (0.001*N1386/1.84)))</f>
        <v>10.222700919259614</v>
      </c>
      <c r="Q1386" s="120">
        <f t="shared" si="472"/>
        <v>10.222366804339119</v>
      </c>
      <c r="R1386" s="4">
        <f t="shared" si="455"/>
        <v>23.532828479044856</v>
      </c>
      <c r="S1386" s="27">
        <f>-5.28+5.5*I1386</f>
        <v>19.675149999999999</v>
      </c>
      <c r="T1386" s="28">
        <f>E1386-E1266</f>
        <v>9</v>
      </c>
      <c r="U1386" s="29">
        <f>I1386-I1266</f>
        <v>6.1799999999999855E-2</v>
      </c>
      <c r="V1386" s="29">
        <f>(U1386/I1266)*100</f>
        <v>1.3808513015305519</v>
      </c>
      <c r="W1386" s="29">
        <f>(U1386/T1386)/I1266*1000</f>
        <v>1.5342792239228356</v>
      </c>
      <c r="X1386" s="30">
        <f>P1386-P1266</f>
        <v>0.15565299125103138</v>
      </c>
      <c r="Y1386" s="30">
        <f>(X1386/P1266)*100</f>
        <v>1.5461632085606047</v>
      </c>
      <c r="Z1386" s="30">
        <f>1000*(X1386/T1386)/P1266</f>
        <v>1.7179591206228941</v>
      </c>
      <c r="AA1386" s="31">
        <f>1000*(X1386/T1386)/S1266</f>
        <v>0.89446874520216457</v>
      </c>
      <c r="AB1386" s="32">
        <f>Z1386-W1386</f>
        <v>0.18367989670005858</v>
      </c>
    </row>
    <row r="1387" spans="1:28" s="15" customFormat="1" x14ac:dyDescent="0.2">
      <c r="A1387" s="21">
        <v>277</v>
      </c>
      <c r="B1387" s="22" t="s">
        <v>26</v>
      </c>
      <c r="C1387" s="22" t="s">
        <v>27</v>
      </c>
      <c r="D1387" s="22" t="s">
        <v>37</v>
      </c>
      <c r="E1387" s="23">
        <v>43154</v>
      </c>
      <c r="F1387" s="22">
        <v>29.8</v>
      </c>
      <c r="G1387" s="22">
        <v>37</v>
      </c>
      <c r="H1387" s="22">
        <v>17.5124</v>
      </c>
      <c r="I1387" s="24">
        <v>5.6910999999999996</v>
      </c>
      <c r="J1387" s="22"/>
      <c r="K1387" s="25">
        <f>1000*(1-(F1387+288.9414)/(508929.2*(F1387+68.12963))*(F1387-3.9863)^2)</f>
        <v>995.7384507704387</v>
      </c>
      <c r="L1387" s="25">
        <f>0.824493 - 0.0040899*F1387 + 0.000076438*F1387^2 -0.00000082467*F1387^3 + 0.0000000053675*F1387^4</f>
        <v>0.75290314234114797</v>
      </c>
      <c r="M1387" s="25">
        <f>-0.005724 + 0.00010227*F1387 - 0.0000016546*F1387^2</f>
        <v>-4.1457049840000005E-3</v>
      </c>
      <c r="N1387" s="25">
        <f>K1387 + (L1387*G1387) + M1387*G1387^(3/2) + 0.00048314*G1387^2</f>
        <v>1023.3242441563424</v>
      </c>
      <c r="O1387" s="121">
        <f t="shared" si="471"/>
        <v>1.0232975513600011</v>
      </c>
      <c r="P1387" s="26">
        <f>I1387*(1/     (1-   (0.001*N1387/1.84)))</f>
        <v>12.822254028078017</v>
      </c>
      <c r="Q1387" s="120">
        <f t="shared" si="472"/>
        <v>12.821834950339268</v>
      </c>
      <c r="R1387" s="4">
        <f t="shared" si="455"/>
        <v>23.532828479044856</v>
      </c>
      <c r="S1387" s="27">
        <f>-5.28+5.5*I1387</f>
        <v>26.021049999999995</v>
      </c>
      <c r="T1387" s="28">
        <f>E1387-E1267</f>
        <v>9</v>
      </c>
      <c r="U1387" s="29">
        <f>I1387-I1267</f>
        <v>7.6499999999999346E-2</v>
      </c>
      <c r="V1387" s="29">
        <f>(U1387/I1267)*100</f>
        <v>1.3625191465108706</v>
      </c>
      <c r="W1387" s="29">
        <f>(U1387/T1387)/I1267*1000</f>
        <v>1.5139101627898564</v>
      </c>
      <c r="X1387" s="30">
        <f>P1387-P1267</f>
        <v>0.19295064374174586</v>
      </c>
      <c r="Y1387" s="30">
        <f>(X1387/P1267)*100</f>
        <v>1.5278011610763622</v>
      </c>
      <c r="Z1387" s="30">
        <f>1000*(X1387/T1387)/P1267</f>
        <v>1.6975568456404022</v>
      </c>
      <c r="AA1387" s="31">
        <f>1000*(X1387/T1387)/S1267</f>
        <v>0.83744957737798142</v>
      </c>
      <c r="AB1387" s="32">
        <f>Z1387-W1387</f>
        <v>0.18364668285054586</v>
      </c>
    </row>
    <row r="1388" spans="1:28" s="15" customFormat="1" x14ac:dyDescent="0.2">
      <c r="A1388" s="21">
        <v>284</v>
      </c>
      <c r="B1388" s="22" t="s">
        <v>26</v>
      </c>
      <c r="C1388" s="22" t="s">
        <v>27</v>
      </c>
      <c r="D1388" s="22" t="s">
        <v>37</v>
      </c>
      <c r="E1388" s="23">
        <v>43154</v>
      </c>
      <c r="F1388" s="22">
        <v>29.8</v>
      </c>
      <c r="G1388" s="22">
        <v>37</v>
      </c>
      <c r="H1388" s="22">
        <v>17.5124</v>
      </c>
      <c r="I1388" s="24">
        <v>6.0273000000000003</v>
      </c>
      <c r="J1388" s="22"/>
      <c r="K1388" s="25">
        <f>1000*(1-(F1388+288.9414)/(508929.2*(F1388+68.12963))*(F1388-3.9863)^2)</f>
        <v>995.7384507704387</v>
      </c>
      <c r="L1388" s="25">
        <f>0.824493 - 0.0040899*F1388 + 0.000076438*F1388^2 -0.00000082467*F1388^3 + 0.0000000053675*F1388^4</f>
        <v>0.75290314234114797</v>
      </c>
      <c r="M1388" s="25">
        <f>-0.005724 + 0.00010227*F1388 - 0.0000016546*F1388^2</f>
        <v>-4.1457049840000005E-3</v>
      </c>
      <c r="N1388" s="25">
        <f>K1388 + (L1388*G1388) + M1388*G1388^(3/2) + 0.00048314*G1388^2</f>
        <v>1023.3242441563424</v>
      </c>
      <c r="O1388" s="121">
        <f t="shared" si="471"/>
        <v>1.0232975513600011</v>
      </c>
      <c r="P1388" s="26">
        <f>I1388*(1/     (1-   (0.001*N1388/1.84)))</f>
        <v>13.579724781401598</v>
      </c>
      <c r="Q1388" s="120">
        <f t="shared" si="472"/>
        <v>13.579280946773009</v>
      </c>
      <c r="R1388" s="4">
        <f t="shared" si="455"/>
        <v>23.532828479044856</v>
      </c>
      <c r="S1388" s="27">
        <f>-5.28+5.5*I1388</f>
        <v>27.870150000000002</v>
      </c>
      <c r="T1388" s="28">
        <f>E1388-E1268</f>
        <v>9</v>
      </c>
      <c r="U1388" s="29">
        <f>I1388-I1268</f>
        <v>8.879999999999999E-2</v>
      </c>
      <c r="V1388" s="29">
        <f>(U1388/I1268)*100</f>
        <v>1.495327102803738</v>
      </c>
      <c r="W1388" s="29">
        <f>(U1388/T1388)/I1268*1000</f>
        <v>1.6614745586708202</v>
      </c>
      <c r="X1388" s="30">
        <f>P1388-P1268</f>
        <v>0.22185099735982305</v>
      </c>
      <c r="Y1388" s="30">
        <f>(X1388/P1268)*100</f>
        <v>1.6608256744038212</v>
      </c>
      <c r="Z1388" s="30">
        <f>1000*(X1388/T1388)/P1268</f>
        <v>1.8453618604486903</v>
      </c>
      <c r="AA1388" s="31">
        <f>1000*(X1388/T1388)/S1268</f>
        <v>0.9002386924779503</v>
      </c>
      <c r="AB1388" s="32">
        <f>Z1388-W1388</f>
        <v>0.18388730177787016</v>
      </c>
    </row>
    <row r="1389" spans="1:28" s="15" customFormat="1" x14ac:dyDescent="0.2">
      <c r="A1389" s="21">
        <v>290</v>
      </c>
      <c r="B1389" s="22" t="s">
        <v>26</v>
      </c>
      <c r="C1389" s="22" t="s">
        <v>27</v>
      </c>
      <c r="D1389" s="22" t="s">
        <v>37</v>
      </c>
      <c r="E1389" s="22" t="s">
        <v>38</v>
      </c>
      <c r="F1389" s="22" t="s">
        <v>38</v>
      </c>
      <c r="G1389" s="22" t="s">
        <v>38</v>
      </c>
      <c r="H1389" s="22" t="s">
        <v>38</v>
      </c>
      <c r="I1389" s="24" t="s">
        <v>38</v>
      </c>
      <c r="J1389" s="22" t="s">
        <v>38</v>
      </c>
      <c r="K1389" s="81" t="s">
        <v>38</v>
      </c>
      <c r="L1389" s="81" t="s">
        <v>38</v>
      </c>
      <c r="M1389" s="81" t="s">
        <v>38</v>
      </c>
      <c r="N1389" s="81" t="s">
        <v>38</v>
      </c>
      <c r="O1389" s="121" t="e">
        <f t="shared" si="471"/>
        <v>#VALUE!</v>
      </c>
      <c r="P1389" s="30" t="s">
        <v>38</v>
      </c>
      <c r="Q1389" s="120" t="e">
        <f t="shared" si="472"/>
        <v>#VALUE!</v>
      </c>
      <c r="R1389" s="4" t="e">
        <f t="shared" si="455"/>
        <v>#VALUE!</v>
      </c>
      <c r="S1389" s="27" t="s">
        <v>38</v>
      </c>
      <c r="T1389" s="82" t="s">
        <v>38</v>
      </c>
      <c r="U1389" s="83" t="s">
        <v>38</v>
      </c>
      <c r="V1389" s="83" t="s">
        <v>38</v>
      </c>
      <c r="W1389" s="83" t="s">
        <v>38</v>
      </c>
      <c r="X1389" s="27" t="s">
        <v>38</v>
      </c>
      <c r="Y1389" s="27" t="s">
        <v>38</v>
      </c>
      <c r="Z1389" s="27" t="s">
        <v>38</v>
      </c>
      <c r="AA1389" s="27" t="s">
        <v>38</v>
      </c>
      <c r="AB1389" s="84" t="s">
        <v>38</v>
      </c>
    </row>
    <row r="1390" spans="1:28" s="15" customFormat="1" x14ac:dyDescent="0.2">
      <c r="A1390" s="21">
        <v>119</v>
      </c>
      <c r="B1390" s="22" t="s">
        <v>29</v>
      </c>
      <c r="C1390" s="22" t="s">
        <v>27</v>
      </c>
      <c r="D1390" s="22" t="s">
        <v>37</v>
      </c>
      <c r="E1390" s="23">
        <v>43154</v>
      </c>
      <c r="F1390" s="22">
        <v>29.8</v>
      </c>
      <c r="G1390" s="22">
        <v>37</v>
      </c>
      <c r="H1390" s="22">
        <v>17.5124</v>
      </c>
      <c r="I1390" s="24">
        <v>5.1626000000000003</v>
      </c>
      <c r="J1390" s="22"/>
      <c r="K1390" s="25">
        <f>1000*(1-(F1390+288.9414)/(508929.2*(F1390+68.12963))*(F1390-3.9863)^2)</f>
        <v>995.7384507704387</v>
      </c>
      <c r="L1390" s="25">
        <f>0.824493 - 0.0040899*F1390 + 0.000076438*F1390^2 -0.00000082467*F1390^3 + 0.0000000053675*F1390^4</f>
        <v>0.75290314234114797</v>
      </c>
      <c r="M1390" s="25">
        <f>-0.005724 + 0.00010227*F1390 - 0.0000016546*F1390^2</f>
        <v>-4.1457049840000005E-3</v>
      </c>
      <c r="N1390" s="25">
        <f>K1390 + (L1390*G1390) + M1390*G1390^(3/2) + 0.00048314*G1390^2</f>
        <v>1023.3242441563424</v>
      </c>
      <c r="O1390" s="121">
        <f t="shared" si="471"/>
        <v>1.0232975513600011</v>
      </c>
      <c r="P1390" s="26">
        <f>I1390*(1/     (1-   (0.001*N1390/1.84)))</f>
        <v>11.631524423284704</v>
      </c>
      <c r="Q1390" s="120">
        <f t="shared" si="472"/>
        <v>11.631144262905503</v>
      </c>
      <c r="R1390" s="4">
        <f t="shared" si="455"/>
        <v>23.532828479044856</v>
      </c>
      <c r="S1390" s="27">
        <f>-5.28+5.5*I1390</f>
        <v>23.1143</v>
      </c>
      <c r="T1390" s="28">
        <f>E1390-E1270</f>
        <v>9</v>
      </c>
      <c r="U1390" s="29">
        <f>I1390-I1270</f>
        <v>4.9500000000000099E-2</v>
      </c>
      <c r="V1390" s="29">
        <f>(U1390/I1270)*100</f>
        <v>0.96810154309518881</v>
      </c>
      <c r="W1390" s="29">
        <f>(U1390/T1390)/I1270*1000</f>
        <v>1.0756683812168764</v>
      </c>
      <c r="X1390" s="30">
        <f>P1390-P1270</f>
        <v>0.13027925275611985</v>
      </c>
      <c r="Y1390" s="30">
        <f>(X1390/P1270)*100</f>
        <v>1.1327404191848243</v>
      </c>
      <c r="Z1390" s="30">
        <f>1000*(X1390/T1390)/P1270</f>
        <v>1.2586004657609158</v>
      </c>
      <c r="AA1390" s="31">
        <f>1000*(X1390/T1390)/S1270</f>
        <v>0.63372037660620473</v>
      </c>
      <c r="AB1390" s="32">
        <f>Z1390-W1390</f>
        <v>0.18293208454403942</v>
      </c>
    </row>
    <row r="1391" spans="1:28" s="15" customFormat="1" x14ac:dyDescent="0.2">
      <c r="A1391" s="21">
        <v>125</v>
      </c>
      <c r="B1391" s="22" t="s">
        <v>29</v>
      </c>
      <c r="C1391" s="22" t="s">
        <v>27</v>
      </c>
      <c r="D1391" s="22" t="s">
        <v>37</v>
      </c>
      <c r="E1391" s="23">
        <v>43154</v>
      </c>
      <c r="F1391" s="22">
        <v>29.8</v>
      </c>
      <c r="G1391" s="22">
        <v>37</v>
      </c>
      <c r="H1391" s="22">
        <v>17.5124</v>
      </c>
      <c r="I1391" s="24">
        <v>4.3566000000000003</v>
      </c>
      <c r="J1391" s="22"/>
      <c r="K1391" s="25">
        <f>1000*(1-(F1391+288.9414)/(508929.2*(F1391+68.12963))*(F1391-3.9863)^2)</f>
        <v>995.7384507704387</v>
      </c>
      <c r="L1391" s="25">
        <f>0.824493 - 0.0040899*F1391 + 0.000076438*F1391^2 -0.00000082467*F1391^3 + 0.0000000053675*F1391^4</f>
        <v>0.75290314234114797</v>
      </c>
      <c r="M1391" s="25">
        <f>-0.005724 + 0.00010227*F1391 - 0.0000016546*F1391^2</f>
        <v>-4.1457049840000005E-3</v>
      </c>
      <c r="N1391" s="25">
        <f>K1391 + (L1391*G1391) + M1391*G1391^(3/2) + 0.00048314*G1391^2</f>
        <v>1023.3242441563424</v>
      </c>
      <c r="O1391" s="121">
        <f t="shared" si="471"/>
        <v>1.0232975513600011</v>
      </c>
      <c r="P1391" s="26">
        <f>I1391*(1/     (1-   (0.001*N1391/1.84)))</f>
        <v>9.8155772871193072</v>
      </c>
      <c r="Q1391" s="120">
        <f t="shared" si="472"/>
        <v>9.8152564784748222</v>
      </c>
      <c r="R1391" s="4">
        <f t="shared" si="455"/>
        <v>23.532828479044856</v>
      </c>
      <c r="S1391" s="27">
        <f>-5.28+5.5*I1391</f>
        <v>18.6813</v>
      </c>
      <c r="T1391" s="28">
        <f>E1391-E1271</f>
        <v>9</v>
      </c>
      <c r="U1391" s="29">
        <f>I1391-I1271</f>
        <v>6.1200000000000365E-2</v>
      </c>
      <c r="V1391" s="29">
        <f>(U1391/I1271)*100</f>
        <v>1.4247799972063224</v>
      </c>
      <c r="W1391" s="29">
        <f>(U1391/T1391)/I1271*1000</f>
        <v>1.5830888857848027</v>
      </c>
      <c r="X1391" s="30">
        <f>P1391-P1271</f>
        <v>0.15364059401952801</v>
      </c>
      <c r="Y1391" s="30">
        <f>(X1391/P1271)*100</f>
        <v>1.5901635344935845</v>
      </c>
      <c r="Z1391" s="30">
        <f>1000*(X1391/T1391)/P1271</f>
        <v>1.7668483716595387</v>
      </c>
      <c r="AA1391" s="31">
        <f>1000*(X1391/T1391)/S1271</f>
        <v>0.93057815681264311</v>
      </c>
      <c r="AB1391" s="32">
        <f>Z1391-W1391</f>
        <v>0.18375948587473601</v>
      </c>
    </row>
    <row r="1392" spans="1:28" s="15" customFormat="1" x14ac:dyDescent="0.2">
      <c r="A1392" s="21">
        <v>217</v>
      </c>
      <c r="B1392" s="22" t="s">
        <v>29</v>
      </c>
      <c r="C1392" s="22" t="s">
        <v>27</v>
      </c>
      <c r="D1392" s="22" t="s">
        <v>37</v>
      </c>
      <c r="E1392" s="23">
        <v>43154</v>
      </c>
      <c r="F1392" s="22">
        <v>29.8</v>
      </c>
      <c r="G1392" s="22">
        <v>37</v>
      </c>
      <c r="H1392" s="22">
        <v>17.5124</v>
      </c>
      <c r="I1392" s="24">
        <v>3.7988</v>
      </c>
      <c r="J1392" s="22"/>
      <c r="K1392" s="25">
        <f>1000*(1-(F1392+288.9414)/(508929.2*(F1392+68.12963))*(F1392-3.9863)^2)</f>
        <v>995.7384507704387</v>
      </c>
      <c r="L1392" s="25">
        <f>0.824493 - 0.0040899*F1392 + 0.000076438*F1392^2 -0.00000082467*F1392^3 + 0.0000000053675*F1392^4</f>
        <v>0.75290314234114797</v>
      </c>
      <c r="M1392" s="25">
        <f>-0.005724 + 0.00010227*F1392 - 0.0000016546*F1392^2</f>
        <v>-4.1457049840000005E-3</v>
      </c>
      <c r="N1392" s="25">
        <f>K1392 + (L1392*G1392) + M1392*G1392^(3/2) + 0.00048314*G1392^2</f>
        <v>1023.3242441563424</v>
      </c>
      <c r="O1392" s="121">
        <f t="shared" si="471"/>
        <v>1.0232975513600011</v>
      </c>
      <c r="P1392" s="26">
        <f>I1392*(1/     (1-   (0.001*N1392/1.84)))</f>
        <v>8.5588337231576972</v>
      </c>
      <c r="Q1392" s="120">
        <f t="shared" si="472"/>
        <v>8.5585539894482281</v>
      </c>
      <c r="R1392" s="4">
        <f t="shared" si="455"/>
        <v>23.532828479044856</v>
      </c>
      <c r="S1392" s="27">
        <f>-5.28+5.5*I1392</f>
        <v>15.613399999999999</v>
      </c>
      <c r="T1392" s="28">
        <f>E1392-E1272</f>
        <v>9</v>
      </c>
      <c r="U1392" s="29">
        <f>I1392-I1272</f>
        <v>2.1100000000000119E-2</v>
      </c>
      <c r="V1392" s="29">
        <f>(U1392/I1272)*100</f>
        <v>0.55854091113640891</v>
      </c>
      <c r="W1392" s="29">
        <f>(U1392/T1392)/I1272*1000</f>
        <v>0.62060101237378773</v>
      </c>
      <c r="X1392" s="30">
        <f>P1392-P1272</f>
        <v>6.1395010692493202E-2</v>
      </c>
      <c r="Y1392" s="30">
        <f>(X1392/P1272)*100</f>
        <v>0.72251195648437705</v>
      </c>
      <c r="Z1392" s="30">
        <f>1000*(X1392/T1392)/P1272</f>
        <v>0.80279106276041901</v>
      </c>
      <c r="AA1392" s="31">
        <f>1000*(X1392/T1392)/S1272</f>
        <v>0.44018286060013284</v>
      </c>
      <c r="AB1392" s="32">
        <f>Z1392-W1392</f>
        <v>0.18219005038663127</v>
      </c>
    </row>
    <row r="1393" spans="1:28" s="15" customFormat="1" x14ac:dyDescent="0.2">
      <c r="A1393" s="21">
        <v>223</v>
      </c>
      <c r="B1393" s="22" t="s">
        <v>29</v>
      </c>
      <c r="C1393" s="22" t="s">
        <v>27</v>
      </c>
      <c r="D1393" s="22" t="s">
        <v>37</v>
      </c>
      <c r="E1393" s="22" t="s">
        <v>38</v>
      </c>
      <c r="F1393" s="22" t="s">
        <v>38</v>
      </c>
      <c r="G1393" s="22" t="s">
        <v>38</v>
      </c>
      <c r="H1393" s="22" t="s">
        <v>38</v>
      </c>
      <c r="I1393" s="24" t="s">
        <v>38</v>
      </c>
      <c r="J1393" s="22" t="s">
        <v>38</v>
      </c>
      <c r="K1393" s="81" t="s">
        <v>38</v>
      </c>
      <c r="L1393" s="81" t="s">
        <v>38</v>
      </c>
      <c r="M1393" s="81" t="s">
        <v>38</v>
      </c>
      <c r="N1393" s="81" t="s">
        <v>38</v>
      </c>
      <c r="O1393" s="121" t="e">
        <f t="shared" si="471"/>
        <v>#VALUE!</v>
      </c>
      <c r="P1393" s="30" t="s">
        <v>38</v>
      </c>
      <c r="Q1393" s="120" t="e">
        <f t="shared" si="472"/>
        <v>#VALUE!</v>
      </c>
      <c r="R1393" s="4" t="e">
        <f t="shared" si="455"/>
        <v>#VALUE!</v>
      </c>
      <c r="S1393" s="27" t="s">
        <v>38</v>
      </c>
      <c r="T1393" s="82" t="s">
        <v>38</v>
      </c>
      <c r="U1393" s="83" t="s">
        <v>38</v>
      </c>
      <c r="V1393" s="83" t="s">
        <v>38</v>
      </c>
      <c r="W1393" s="83" t="s">
        <v>38</v>
      </c>
      <c r="X1393" s="27" t="s">
        <v>38</v>
      </c>
      <c r="Y1393" s="27" t="s">
        <v>38</v>
      </c>
      <c r="Z1393" s="27" t="s">
        <v>38</v>
      </c>
      <c r="AA1393" s="27" t="s">
        <v>38</v>
      </c>
      <c r="AB1393" s="84" t="s">
        <v>38</v>
      </c>
    </row>
    <row r="1394" spans="1:28" s="15" customFormat="1" x14ac:dyDescent="0.2">
      <c r="A1394" s="21">
        <v>152</v>
      </c>
      <c r="B1394" s="22" t="s">
        <v>30</v>
      </c>
      <c r="C1394" s="22" t="s">
        <v>27</v>
      </c>
      <c r="D1394" s="22" t="s">
        <v>37</v>
      </c>
      <c r="E1394" s="23">
        <v>43154</v>
      </c>
      <c r="F1394" s="22">
        <v>29.8</v>
      </c>
      <c r="G1394" s="22">
        <v>37</v>
      </c>
      <c r="H1394" s="22">
        <v>17.5124</v>
      </c>
      <c r="I1394" s="24">
        <v>7.1032999999999999</v>
      </c>
      <c r="J1394" s="22"/>
      <c r="K1394" s="25">
        <f>1000*(1-(F1394+288.9414)/(508929.2*(F1394+68.12963))*(F1394-3.9863)^2)</f>
        <v>995.7384507704387</v>
      </c>
      <c r="L1394" s="25">
        <f>0.824493 - 0.0040899*F1394 + 0.000076438*F1394^2 -0.00000082467*F1394^3 + 0.0000000053675*F1394^4</f>
        <v>0.75290314234114797</v>
      </c>
      <c r="M1394" s="25">
        <f>-0.005724 + 0.00010227*F1394 - 0.0000016546*F1394^2</f>
        <v>-4.1457049840000005E-3</v>
      </c>
      <c r="N1394" s="25">
        <f>K1394 + (L1394*G1394) + M1394*G1394^(3/2) + 0.00048314*G1394^2</f>
        <v>1023.3242441563424</v>
      </c>
      <c r="O1394" s="121">
        <f t="shared" si="471"/>
        <v>1.0232975513600011</v>
      </c>
      <c r="P1394" s="26">
        <f>I1394*(1/     (1-   (0.001*N1394/1.84)))</f>
        <v>16.00399167782091</v>
      </c>
      <c r="Q1394" s="120">
        <f t="shared" si="472"/>
        <v>16.003468609362852</v>
      </c>
      <c r="R1394" s="4">
        <f t="shared" si="455"/>
        <v>23.532828479044856</v>
      </c>
      <c r="S1394" s="27">
        <f>-5.28+5.5*I1394</f>
        <v>33.788150000000002</v>
      </c>
      <c r="T1394" s="28">
        <f>E1394-E1274</f>
        <v>9</v>
      </c>
      <c r="U1394" s="29">
        <f>I1394-I1274</f>
        <v>0.12199999999999989</v>
      </c>
      <c r="V1394" s="29">
        <f>(U1394/I1274)*100</f>
        <v>1.7475255324939467</v>
      </c>
      <c r="W1394" s="29">
        <f>(U1394/T1394)/I1274*1000</f>
        <v>1.941695036104385</v>
      </c>
      <c r="X1394" s="30">
        <f>P1394-P1274</f>
        <v>0.30047660692239297</v>
      </c>
      <c r="Y1394" s="30">
        <f>(X1394/P1274)*100</f>
        <v>1.9134353395771311</v>
      </c>
      <c r="Z1394" s="30">
        <f>1000*(X1394/T1394)/P1274</f>
        <v>2.1260392661968117</v>
      </c>
      <c r="AA1394" s="31">
        <f>1000*(X1394/T1394)/S1274</f>
        <v>1.0081268967300525</v>
      </c>
      <c r="AB1394" s="32">
        <f>Z1394-W1394</f>
        <v>0.18434423009242673</v>
      </c>
    </row>
    <row r="1395" spans="1:28" s="15" customFormat="1" x14ac:dyDescent="0.2">
      <c r="A1395" s="21">
        <v>160</v>
      </c>
      <c r="B1395" s="22" t="s">
        <v>30</v>
      </c>
      <c r="C1395" s="22" t="s">
        <v>27</v>
      </c>
      <c r="D1395" s="22" t="s">
        <v>37</v>
      </c>
      <c r="E1395" s="23">
        <v>43154</v>
      </c>
      <c r="F1395" s="22">
        <v>29.8</v>
      </c>
      <c r="G1395" s="22">
        <v>37</v>
      </c>
      <c r="H1395" s="22">
        <v>17.5124</v>
      </c>
      <c r="I1395" s="24">
        <v>5.8041</v>
      </c>
      <c r="J1395" s="22"/>
      <c r="K1395" s="25">
        <f>1000*(1-(F1395+288.9414)/(508929.2*(F1395+68.12963))*(F1395-3.9863)^2)</f>
        <v>995.7384507704387</v>
      </c>
      <c r="L1395" s="25">
        <f>0.824493 - 0.0040899*F1395 + 0.000076438*F1395^2 -0.00000082467*F1395^3 + 0.0000000053675*F1395^4</f>
        <v>0.75290314234114797</v>
      </c>
      <c r="M1395" s="25">
        <f>-0.005724 + 0.00010227*F1395 - 0.0000016546*F1395^2</f>
        <v>-4.1457049840000005E-3</v>
      </c>
      <c r="N1395" s="25">
        <f>K1395 + (L1395*G1395) + M1395*G1395^(3/2) + 0.00048314*G1395^2</f>
        <v>1023.3242441563424</v>
      </c>
      <c r="O1395" s="121">
        <f t="shared" si="471"/>
        <v>1.0232975513600011</v>
      </c>
      <c r="P1395" s="26">
        <f>I1395*(1/     (1-   (0.001*N1395/1.84)))</f>
        <v>13.076847112925027</v>
      </c>
      <c r="Q1395" s="120">
        <f t="shared" si="472"/>
        <v>13.076419714161435</v>
      </c>
      <c r="R1395" s="4">
        <f t="shared" si="455"/>
        <v>23.532828479044856</v>
      </c>
      <c r="S1395" s="27">
        <f>-5.28+5.5*I1395</f>
        <v>26.64255</v>
      </c>
      <c r="T1395" s="28">
        <f>E1395-E1275</f>
        <v>9</v>
      </c>
      <c r="U1395" s="29">
        <f>I1395-I1275</f>
        <v>0.1075999999999997</v>
      </c>
      <c r="V1395" s="29">
        <f>(U1395/I1275)*100</f>
        <v>1.888879136311765</v>
      </c>
      <c r="W1395" s="29">
        <f>(U1395/T1395)/I1275*1000</f>
        <v>2.0987545959019611</v>
      </c>
      <c r="X1395" s="30">
        <f>P1395-P1275</f>
        <v>0.26332046296393052</v>
      </c>
      <c r="Y1395" s="30">
        <f>(X1395/P1275)*100</f>
        <v>2.0550194349869324</v>
      </c>
      <c r="Z1395" s="30">
        <f>1000*(X1395/T1395)/P1275</f>
        <v>2.2833549277632579</v>
      </c>
      <c r="AA1395" s="31">
        <f>1000*(X1395/T1395)/S1275</f>
        <v>1.1231089015945606</v>
      </c>
      <c r="AB1395" s="32">
        <f>Z1395-W1395</f>
        <v>0.18460033186129676</v>
      </c>
    </row>
    <row r="1396" spans="1:28" s="15" customFormat="1" x14ac:dyDescent="0.2">
      <c r="A1396" s="21">
        <v>166</v>
      </c>
      <c r="B1396" s="22" t="s">
        <v>31</v>
      </c>
      <c r="C1396" s="22" t="s">
        <v>27</v>
      </c>
      <c r="D1396" s="22" t="s">
        <v>37</v>
      </c>
      <c r="E1396" s="23">
        <v>43154</v>
      </c>
      <c r="F1396" s="22">
        <v>29.8</v>
      </c>
      <c r="G1396" s="22">
        <v>37</v>
      </c>
      <c r="H1396" s="22">
        <v>17.5124</v>
      </c>
      <c r="I1396" s="24">
        <v>5.4280999999999997</v>
      </c>
      <c r="J1396" s="22"/>
      <c r="K1396" s="25">
        <f>1000*(1-(F1396+288.9414)/(508929.2*(F1396+68.12963))*(F1396-3.9863)^2)</f>
        <v>995.7384507704387</v>
      </c>
      <c r="L1396" s="25">
        <f>0.824493 - 0.0040899*F1396 + 0.000076438*F1396^2 -0.00000082467*F1396^3 + 0.0000000053675*F1396^4</f>
        <v>0.75290314234114797</v>
      </c>
      <c r="M1396" s="25">
        <f>-0.005724 + 0.00010227*F1396 - 0.0000016546*F1396^2</f>
        <v>-4.1457049840000005E-3</v>
      </c>
      <c r="N1396" s="25">
        <f>K1396 + (L1396*G1396) + M1396*G1396^(3/2) + 0.00048314*G1396^2</f>
        <v>1023.3242441563424</v>
      </c>
      <c r="O1396" s="121">
        <f t="shared" si="471"/>
        <v>1.0232975513600011</v>
      </c>
      <c r="P1396" s="26">
        <f>I1396*(1/     (1-   (0.001*N1396/1.84)))</f>
        <v>12.22970552086772</v>
      </c>
      <c r="Q1396" s="120">
        <f t="shared" si="472"/>
        <v>12.22930580976201</v>
      </c>
      <c r="R1396" s="4">
        <f t="shared" si="455"/>
        <v>23.532828479044856</v>
      </c>
      <c r="S1396" s="27">
        <f>-5.28+5.5*I1396</f>
        <v>24.574549999999999</v>
      </c>
      <c r="T1396" s="28">
        <f>E1396-E1276</f>
        <v>9</v>
      </c>
      <c r="U1396" s="29">
        <f>I1396-I1276</f>
        <v>3.1299999999999883E-2</v>
      </c>
      <c r="V1396" s="29">
        <f>(U1396/I1276)*100</f>
        <v>0.57997331752149217</v>
      </c>
      <c r="W1396" s="29">
        <f>(U1396/T1396)/I1276*1000</f>
        <v>0.64441479724610229</v>
      </c>
      <c r="X1396" s="30">
        <f>P1396-P1276</f>
        <v>9.0314557204060009E-2</v>
      </c>
      <c r="Y1396" s="30">
        <f>(X1396/P1276)*100</f>
        <v>0.74397931061282119</v>
      </c>
      <c r="Z1396" s="30">
        <f>1000*(X1396/T1396)/P1276</f>
        <v>0.82664367845869025</v>
      </c>
      <c r="AA1396" s="31">
        <f>1000*(X1396/T1396)/S1276</f>
        <v>0.41122802676995351</v>
      </c>
      <c r="AB1396" s="32">
        <f>Z1396-W1396</f>
        <v>0.18222888121258796</v>
      </c>
    </row>
    <row r="1397" spans="1:28" s="15" customFormat="1" x14ac:dyDescent="0.2">
      <c r="A1397" s="21">
        <v>173</v>
      </c>
      <c r="B1397" s="22" t="s">
        <v>31</v>
      </c>
      <c r="C1397" s="22" t="s">
        <v>27</v>
      </c>
      <c r="D1397" s="22" t="s">
        <v>37</v>
      </c>
      <c r="E1397" s="23">
        <v>43154</v>
      </c>
      <c r="F1397" s="22">
        <v>29.8</v>
      </c>
      <c r="G1397" s="22">
        <v>37</v>
      </c>
      <c r="H1397" s="22">
        <v>17.5124</v>
      </c>
      <c r="I1397" s="24">
        <v>5.6657000000000002</v>
      </c>
      <c r="J1397" s="22"/>
      <c r="K1397" s="25">
        <f>1000*(1-(F1397+288.9414)/(508929.2*(F1397+68.12963))*(F1397-3.9863)^2)</f>
        <v>995.7384507704387</v>
      </c>
      <c r="L1397" s="25">
        <f>0.824493 - 0.0040899*F1397 + 0.000076438*F1397^2 -0.00000082467*F1397^3 + 0.0000000053675*F1397^4</f>
        <v>0.75290314234114797</v>
      </c>
      <c r="M1397" s="25">
        <f>-0.005724 + 0.00010227*F1397 - 0.0000016546*F1397^2</f>
        <v>-4.1457049840000005E-3</v>
      </c>
      <c r="N1397" s="25">
        <f>K1397 + (L1397*G1397) + M1397*G1397^(3/2) + 0.00048314*G1397^2</f>
        <v>1023.3242441563424</v>
      </c>
      <c r="O1397" s="121">
        <f t="shared" si="471"/>
        <v>1.0232975513600011</v>
      </c>
      <c r="P1397" s="26">
        <f>I1397*(1/     (1-   (0.001*N1397/1.84)))</f>
        <v>12.765026909891168</v>
      </c>
      <c r="Q1397" s="120">
        <f t="shared" si="472"/>
        <v>12.764609702542074</v>
      </c>
      <c r="R1397" s="4">
        <f t="shared" si="455"/>
        <v>23.532828479044856</v>
      </c>
      <c r="S1397" s="27">
        <f>-5.28+5.5*I1397</f>
        <v>25.881350000000001</v>
      </c>
      <c r="T1397" s="28">
        <f>E1397-E1277</f>
        <v>9</v>
      </c>
      <c r="U1397" s="29">
        <f>I1397-I1277</f>
        <v>2.910000000000057E-2</v>
      </c>
      <c r="V1397" s="29">
        <f>(U1397/I1277)*100</f>
        <v>0.51626867260406217</v>
      </c>
      <c r="W1397" s="29">
        <f>(U1397/T1397)/I1277*1000</f>
        <v>0.57363185844895803</v>
      </c>
      <c r="X1397" s="30">
        <f>P1397-P1277</f>
        <v>8.6237422456653334E-2</v>
      </c>
      <c r="Y1397" s="30">
        <f>(X1397/P1277)*100</f>
        <v>0.6801707887185926</v>
      </c>
      <c r="Z1397" s="30">
        <f>1000*(X1397/T1397)/P1277</f>
        <v>0.75574532079843626</v>
      </c>
      <c r="AA1397" s="31">
        <f>1000*(X1397/T1397)/S1277</f>
        <v>0.37252922008285116</v>
      </c>
      <c r="AB1397" s="32">
        <f>Z1397-W1397</f>
        <v>0.18211346234947823</v>
      </c>
    </row>
    <row r="1398" spans="1:28" s="15" customFormat="1" x14ac:dyDescent="0.2">
      <c r="A1398" s="21">
        <v>264</v>
      </c>
      <c r="B1398" s="22" t="s">
        <v>31</v>
      </c>
      <c r="C1398" s="22" t="s">
        <v>27</v>
      </c>
      <c r="D1398" s="22" t="s">
        <v>37</v>
      </c>
      <c r="E1398" s="23">
        <v>43154</v>
      </c>
      <c r="F1398" s="22">
        <v>29.8</v>
      </c>
      <c r="G1398" s="22">
        <v>37</v>
      </c>
      <c r="H1398" s="22">
        <v>17.5124</v>
      </c>
      <c r="I1398" s="24">
        <v>5.3550000000000004</v>
      </c>
      <c r="J1398" s="22"/>
      <c r="K1398" s="25">
        <f>1000*(1-(F1398+288.9414)/(508929.2*(F1398+68.12963))*(F1398-3.9863)^2)</f>
        <v>995.7384507704387</v>
      </c>
      <c r="L1398" s="25">
        <f>0.824493 - 0.0040899*F1398 + 0.000076438*F1398^2 -0.00000082467*F1398^3 + 0.0000000053675*F1398^4</f>
        <v>0.75290314234114797</v>
      </c>
      <c r="M1398" s="25">
        <f>-0.005724 + 0.00010227*F1398 - 0.0000016546*F1398^2</f>
        <v>-4.1457049840000005E-3</v>
      </c>
      <c r="N1398" s="25">
        <f>K1398 + (L1398*G1398) + M1398*G1398^(3/2) + 0.00048314*G1398^2</f>
        <v>1023.3242441563424</v>
      </c>
      <c r="O1398" s="121">
        <f t="shared" si="471"/>
        <v>1.0232975513600011</v>
      </c>
      <c r="P1398" s="26">
        <f>I1398*(1/     (1-   (0.001*N1398/1.84)))</f>
        <v>12.065008578369346</v>
      </c>
      <c r="Q1398" s="120">
        <f t="shared" si="472"/>
        <v>12.064614250156698</v>
      </c>
      <c r="R1398" s="4">
        <f t="shared" si="455"/>
        <v>23.532828479044856</v>
      </c>
      <c r="S1398" s="27">
        <f>-5.28+5.5*I1398</f>
        <v>24.172499999999999</v>
      </c>
      <c r="T1398" s="28">
        <f>E1398-E1278</f>
        <v>9</v>
      </c>
      <c r="U1398" s="29">
        <f>I1398-I1278</f>
        <v>4.6000000000000263E-2</v>
      </c>
      <c r="V1398" s="29">
        <f>(U1398/I1278)*100</f>
        <v>0.86645319269166055</v>
      </c>
      <c r="W1398" s="29">
        <f>(U1398/T1398)/I1278*1000</f>
        <v>0.96272576965740064</v>
      </c>
      <c r="X1398" s="30">
        <f>P1398-P1278</f>
        <v>0.12311215343413018</v>
      </c>
      <c r="Y1398" s="30">
        <f>(X1398/P1278)*100</f>
        <v>1.030926320689455</v>
      </c>
      <c r="Z1398" s="30">
        <f>1000*(X1398/T1398)/P1278</f>
        <v>1.14547368965495</v>
      </c>
      <c r="AA1398" s="31">
        <f>1000*(X1398/T1398)/S1278</f>
        <v>0.5718818603795145</v>
      </c>
      <c r="AB1398" s="32">
        <f>Z1398-W1398</f>
        <v>0.18274791999754936</v>
      </c>
    </row>
    <row r="1399" spans="1:28" s="15" customFormat="1" x14ac:dyDescent="0.2">
      <c r="A1399" s="21">
        <v>270</v>
      </c>
      <c r="B1399" s="22" t="s">
        <v>31</v>
      </c>
      <c r="C1399" s="22" t="s">
        <v>27</v>
      </c>
      <c r="D1399" s="22" t="s">
        <v>37</v>
      </c>
      <c r="E1399" s="22" t="s">
        <v>38</v>
      </c>
      <c r="F1399" s="22" t="s">
        <v>38</v>
      </c>
      <c r="G1399" s="22" t="s">
        <v>38</v>
      </c>
      <c r="H1399" s="22" t="s">
        <v>38</v>
      </c>
      <c r="I1399" s="24" t="s">
        <v>38</v>
      </c>
      <c r="J1399" s="22" t="s">
        <v>38</v>
      </c>
      <c r="K1399" s="81" t="s">
        <v>38</v>
      </c>
      <c r="L1399" s="81" t="s">
        <v>38</v>
      </c>
      <c r="M1399" s="81" t="s">
        <v>38</v>
      </c>
      <c r="N1399" s="81" t="s">
        <v>38</v>
      </c>
      <c r="O1399" s="121" t="e">
        <f t="shared" si="471"/>
        <v>#VALUE!</v>
      </c>
      <c r="P1399" s="30" t="s">
        <v>38</v>
      </c>
      <c r="Q1399" s="120" t="e">
        <f t="shared" si="472"/>
        <v>#VALUE!</v>
      </c>
      <c r="R1399" s="4" t="e">
        <f t="shared" si="455"/>
        <v>#VALUE!</v>
      </c>
      <c r="S1399" s="27" t="s">
        <v>38</v>
      </c>
      <c r="T1399" s="82" t="s">
        <v>38</v>
      </c>
      <c r="U1399" s="83" t="s">
        <v>38</v>
      </c>
      <c r="V1399" s="83" t="s">
        <v>38</v>
      </c>
      <c r="W1399" s="83" t="s">
        <v>38</v>
      </c>
      <c r="X1399" s="27" t="s">
        <v>38</v>
      </c>
      <c r="Y1399" s="27" t="s">
        <v>38</v>
      </c>
      <c r="Z1399" s="27" t="s">
        <v>38</v>
      </c>
      <c r="AA1399" s="27" t="s">
        <v>38</v>
      </c>
      <c r="AB1399" s="84" t="s">
        <v>38</v>
      </c>
    </row>
    <row r="1400" spans="1:28" s="15" customFormat="1" x14ac:dyDescent="0.2">
      <c r="A1400" s="21">
        <v>102</v>
      </c>
      <c r="B1400" s="22" t="s">
        <v>32</v>
      </c>
      <c r="C1400" s="22" t="s">
        <v>27</v>
      </c>
      <c r="D1400" s="22" t="s">
        <v>37</v>
      </c>
      <c r="E1400" s="23">
        <v>43154</v>
      </c>
      <c r="F1400" s="22">
        <v>29.8</v>
      </c>
      <c r="G1400" s="22">
        <v>37</v>
      </c>
      <c r="H1400" s="22">
        <v>17.5124</v>
      </c>
      <c r="I1400" s="24">
        <v>4.5179999999999998</v>
      </c>
      <c r="J1400" s="22"/>
      <c r="K1400" s="25">
        <f>1000*(1-(F1400+288.9414)/(508929.2*(F1400+68.12963))*(F1400-3.9863)^2)</f>
        <v>995.7384507704387</v>
      </c>
      <c r="L1400" s="25">
        <f>0.824493 - 0.0040899*F1400 + 0.000076438*F1400^2 -0.00000082467*F1400^3 + 0.0000000053675*F1400^4</f>
        <v>0.75290314234114797</v>
      </c>
      <c r="M1400" s="25">
        <f>-0.005724 + 0.00010227*F1400 - 0.0000016546*F1400^2</f>
        <v>-4.1457049840000005E-3</v>
      </c>
      <c r="N1400" s="25">
        <f>K1400 + (L1400*G1400) + M1400*G1400^(3/2) + 0.00048314*G1400^2</f>
        <v>1023.3242441563424</v>
      </c>
      <c r="O1400" s="121">
        <f t="shared" si="471"/>
        <v>1.0232975513600011</v>
      </c>
      <c r="P1400" s="26">
        <f>I1400*(1/     (1-   (0.001*N1400/1.84)))</f>
        <v>10.179217321582204</v>
      </c>
      <c r="Q1400" s="120">
        <f t="shared" si="472"/>
        <v>10.178884627863297</v>
      </c>
      <c r="R1400" s="4">
        <f t="shared" ref="R1400:R1463" si="473">H1400*(1/     (1-   (0.001*N1400/4)))</f>
        <v>23.532828479044856</v>
      </c>
      <c r="S1400" s="27">
        <f>-5.28+5.5*I1400</f>
        <v>19.568999999999999</v>
      </c>
      <c r="T1400" s="28">
        <f>E1400-E1280</f>
        <v>9</v>
      </c>
      <c r="U1400" s="29">
        <f>I1400-I1280</f>
        <v>3.8999999999999702E-2</v>
      </c>
      <c r="V1400" s="29">
        <f>(U1400/I1280)*100</f>
        <v>0.87073007367715338</v>
      </c>
      <c r="W1400" s="29">
        <f>(U1400/T1400)/I1280*1000</f>
        <v>0.96747785964128152</v>
      </c>
      <c r="X1400" s="30">
        <f>P1400-P1280</f>
        <v>0.10429660444435562</v>
      </c>
      <c r="Y1400" s="30">
        <f>(X1400/P1280)*100</f>
        <v>1.0352101755693508</v>
      </c>
      <c r="Z1400" s="30">
        <f>1000*(X1400/T1400)/P1280</f>
        <v>1.1502335284103897</v>
      </c>
      <c r="AA1400" s="31">
        <f>1000*(X1400/T1400)/S1280</f>
        <v>0.59875024438391089</v>
      </c>
      <c r="AB1400" s="32">
        <f>Z1400-W1400</f>
        <v>0.1827556687691082</v>
      </c>
    </row>
    <row r="1401" spans="1:28" s="15" customFormat="1" x14ac:dyDescent="0.2">
      <c r="A1401" s="21">
        <v>108</v>
      </c>
      <c r="B1401" s="22" t="s">
        <v>32</v>
      </c>
      <c r="C1401" s="22" t="s">
        <v>27</v>
      </c>
      <c r="D1401" s="22" t="s">
        <v>37</v>
      </c>
      <c r="E1401" s="23">
        <v>43154</v>
      </c>
      <c r="F1401" s="22">
        <v>29.8</v>
      </c>
      <c r="G1401" s="22">
        <v>37</v>
      </c>
      <c r="H1401" s="22">
        <v>17.5124</v>
      </c>
      <c r="I1401" s="24">
        <v>4.9522000000000004</v>
      </c>
      <c r="J1401" s="22"/>
      <c r="K1401" s="25">
        <f>1000*(1-(F1401+288.9414)/(508929.2*(F1401+68.12963))*(F1401-3.9863)^2)</f>
        <v>995.7384507704387</v>
      </c>
      <c r="L1401" s="25">
        <f>0.824493 - 0.0040899*F1401 + 0.000076438*F1401^2 -0.00000082467*F1401^3 + 0.0000000053675*F1401^4</f>
        <v>0.75290314234114797</v>
      </c>
      <c r="M1401" s="25">
        <f>-0.005724 + 0.00010227*F1401 - 0.0000016546*F1401^2</f>
        <v>-4.1457049840000005E-3</v>
      </c>
      <c r="N1401" s="25">
        <f>K1401 + (L1401*G1401) + M1401*G1401^(3/2) + 0.00048314*G1401^2</f>
        <v>1023.3242441563424</v>
      </c>
      <c r="O1401" s="121">
        <f t="shared" si="471"/>
        <v>1.0232975513600011</v>
      </c>
      <c r="P1401" s="26">
        <f>I1401*(1/     (1-   (0.001*N1401/1.84)))</f>
        <v>11.157485617516466</v>
      </c>
      <c r="Q1401" s="120">
        <f t="shared" si="472"/>
        <v>11.157120950443698</v>
      </c>
      <c r="R1401" s="4">
        <f t="shared" si="473"/>
        <v>23.532828479044856</v>
      </c>
      <c r="S1401" s="27">
        <f>-5.28+5.5*I1401</f>
        <v>21.957100000000001</v>
      </c>
      <c r="T1401" s="28">
        <f>E1401-E1281</f>
        <v>9</v>
      </c>
      <c r="U1401" s="29">
        <f>I1401-I1281</f>
        <v>5.3300000000000125E-2</v>
      </c>
      <c r="V1401" s="29">
        <f>(U1401/I1281)*100</f>
        <v>1.0879993467921396</v>
      </c>
      <c r="W1401" s="29">
        <f>(U1401/T1401)/I1281*1000</f>
        <v>1.2088881631023771</v>
      </c>
      <c r="X1401" s="30">
        <f>P1401-P1281</f>
        <v>0.13805514169896149</v>
      </c>
      <c r="Y1401" s="30">
        <f>(X1401/P1281)*100</f>
        <v>1.252833728584503</v>
      </c>
      <c r="Z1401" s="30">
        <f>1000*(X1401/T1401)/P1281</f>
        <v>1.3920374762050034</v>
      </c>
      <c r="AA1401" s="31">
        <f>1000*(X1401/T1401)/S1281</f>
        <v>0.70806386595119997</v>
      </c>
      <c r="AB1401" s="32">
        <f>Z1401-W1401</f>
        <v>0.18314931310262628</v>
      </c>
    </row>
    <row r="1402" spans="1:28" s="15" customFormat="1" x14ac:dyDescent="0.2">
      <c r="A1402" s="21">
        <v>231</v>
      </c>
      <c r="B1402" s="22" t="s">
        <v>33</v>
      </c>
      <c r="C1402" s="22" t="s">
        <v>27</v>
      </c>
      <c r="D1402" s="22" t="s">
        <v>37</v>
      </c>
      <c r="E1402" s="23">
        <v>43154</v>
      </c>
      <c r="F1402" s="22">
        <v>29.8</v>
      </c>
      <c r="G1402" s="22">
        <v>37</v>
      </c>
      <c r="H1402" s="22">
        <v>17.5124</v>
      </c>
      <c r="I1402" s="24">
        <v>3.2353000000000001</v>
      </c>
      <c r="J1402" s="22"/>
      <c r="K1402" s="25">
        <f>1000*(1-(F1402+288.9414)/(508929.2*(F1402+68.12963))*(F1402-3.9863)^2)</f>
        <v>995.7384507704387</v>
      </c>
      <c r="L1402" s="25">
        <f>0.824493 - 0.0040899*F1402 + 0.000076438*F1402^2 -0.00000082467*F1402^3 + 0.0000000053675*F1402^4</f>
        <v>0.75290314234114797</v>
      </c>
      <c r="M1402" s="25">
        <f>-0.005724 + 0.00010227*F1402 - 0.0000016546*F1402^2</f>
        <v>-4.1457049840000005E-3</v>
      </c>
      <c r="N1402" s="25">
        <f>K1402 + (L1402*G1402) + M1402*G1402^(3/2) + 0.00048314*G1402^2</f>
        <v>1023.3242441563424</v>
      </c>
      <c r="O1402" s="121">
        <f t="shared" si="471"/>
        <v>1.0232975513600011</v>
      </c>
      <c r="P1402" s="26">
        <f>I1402*(1/     (1-   (0.001*N1402/1.84)))</f>
        <v>7.289247853146283</v>
      </c>
      <c r="Q1402" s="120">
        <f t="shared" si="472"/>
        <v>7.2890096141049421</v>
      </c>
      <c r="R1402" s="4">
        <f t="shared" si="473"/>
        <v>23.532828479044856</v>
      </c>
      <c r="S1402" s="27">
        <f>-5.28+5.5*I1402</f>
        <v>12.514150000000001</v>
      </c>
      <c r="T1402" s="28">
        <f>E1402-E1282</f>
        <v>9</v>
      </c>
      <c r="U1402" s="29">
        <f>I1402-I1282</f>
        <v>3.8200000000000234E-2</v>
      </c>
      <c r="V1402" s="29">
        <f>(U1402/I1282)*100</f>
        <v>1.1948328172406317</v>
      </c>
      <c r="W1402" s="29">
        <f>(U1402/T1402)/I1282*1000</f>
        <v>1.3275920191562576</v>
      </c>
      <c r="X1402" s="30">
        <f>P1402-P1282</f>
        <v>9.7792388810178821E-2</v>
      </c>
      <c r="Y1402" s="30">
        <f>(X1402/P1282)*100</f>
        <v>1.359841401996456</v>
      </c>
      <c r="Z1402" s="30">
        <f>1000*(X1402/T1402)/P1282</f>
        <v>1.5109348911071734</v>
      </c>
      <c r="AA1402" s="31">
        <f>1000*(X1402/T1402)/S1282</f>
        <v>0.88310929969471519</v>
      </c>
      <c r="AB1402" s="32">
        <f>Z1402-W1402</f>
        <v>0.18334287195091581</v>
      </c>
    </row>
    <row r="1403" spans="1:28" s="15" customFormat="1" x14ac:dyDescent="0.2">
      <c r="A1403" s="21">
        <v>180</v>
      </c>
      <c r="B1403" s="22" t="s">
        <v>26</v>
      </c>
      <c r="C1403" s="22" t="s">
        <v>34</v>
      </c>
      <c r="D1403" s="22" t="s">
        <v>37</v>
      </c>
      <c r="E1403" s="22" t="s">
        <v>38</v>
      </c>
      <c r="F1403" s="22" t="s">
        <v>38</v>
      </c>
      <c r="G1403" s="22" t="s">
        <v>38</v>
      </c>
      <c r="H1403" s="22" t="s">
        <v>38</v>
      </c>
      <c r="I1403" s="24" t="s">
        <v>38</v>
      </c>
      <c r="J1403" s="22" t="s">
        <v>38</v>
      </c>
      <c r="K1403" s="81" t="s">
        <v>38</v>
      </c>
      <c r="L1403" s="81" t="s">
        <v>38</v>
      </c>
      <c r="M1403" s="81" t="s">
        <v>38</v>
      </c>
      <c r="N1403" s="81" t="s">
        <v>38</v>
      </c>
      <c r="O1403" s="121" t="e">
        <f t="shared" si="471"/>
        <v>#VALUE!</v>
      </c>
      <c r="P1403" s="30" t="s">
        <v>38</v>
      </c>
      <c r="Q1403" s="120" t="e">
        <f t="shared" si="472"/>
        <v>#VALUE!</v>
      </c>
      <c r="R1403" s="4" t="e">
        <f t="shared" si="473"/>
        <v>#VALUE!</v>
      </c>
      <c r="S1403" s="27" t="s">
        <v>38</v>
      </c>
      <c r="T1403" s="82" t="s">
        <v>38</v>
      </c>
      <c r="U1403" s="83" t="s">
        <v>38</v>
      </c>
      <c r="V1403" s="83" t="s">
        <v>38</v>
      </c>
      <c r="W1403" s="83" t="s">
        <v>38</v>
      </c>
      <c r="X1403" s="27" t="s">
        <v>38</v>
      </c>
      <c r="Y1403" s="27" t="s">
        <v>38</v>
      </c>
      <c r="Z1403" s="27" t="s">
        <v>38</v>
      </c>
      <c r="AA1403" s="27" t="s">
        <v>38</v>
      </c>
      <c r="AB1403" s="84" t="s">
        <v>38</v>
      </c>
    </row>
    <row r="1404" spans="1:28" s="15" customFormat="1" x14ac:dyDescent="0.2">
      <c r="A1404" s="21">
        <v>187</v>
      </c>
      <c r="B1404" s="22" t="s">
        <v>26</v>
      </c>
      <c r="C1404" s="22" t="s">
        <v>34</v>
      </c>
      <c r="D1404" s="22" t="s">
        <v>37</v>
      </c>
      <c r="E1404" s="23">
        <v>43154</v>
      </c>
      <c r="F1404" s="22">
        <v>28</v>
      </c>
      <c r="G1404" s="22">
        <v>37.299999999999997</v>
      </c>
      <c r="H1404" s="22">
        <v>17.509699999999999</v>
      </c>
      <c r="I1404" s="24">
        <v>0.9667</v>
      </c>
      <c r="J1404" s="22"/>
      <c r="K1404" s="25">
        <f>1000*(1-(F1404+288.9414)/(508929.2*(F1404+68.12963))*(F1404-3.9863)^2)</f>
        <v>996.26420967229797</v>
      </c>
      <c r="L1404" s="25">
        <f>0.824493 - 0.0040899*F1404 + 0.000076438*F1404^2 -0.00000082467*F1404^3 + 0.0000000053675*F1404^4</f>
        <v>0.75509920224000004</v>
      </c>
      <c r="M1404" s="25">
        <f>-0.005724 + 0.00010227*F1404 - 0.0000016546*F1404^2</f>
        <v>-4.1576464000000002E-3</v>
      </c>
      <c r="N1404" s="25">
        <f>K1404 + (L1404*G1404) + M1404*G1404^(3/2) + 0.00048314*G1404^2</f>
        <v>1024.1544651376514</v>
      </c>
      <c r="O1404" s="121">
        <f t="shared" si="471"/>
        <v>1.0241276827020731</v>
      </c>
      <c r="P1404" s="26">
        <f>I1404*(1/     (1-   (0.001*N1404/1.84)))</f>
        <v>2.1802264325686496</v>
      </c>
      <c r="Q1404" s="120">
        <f t="shared" si="472"/>
        <v>2.1801548628233127</v>
      </c>
      <c r="R1404" s="4">
        <f t="shared" si="473"/>
        <v>23.535764601854485</v>
      </c>
      <c r="S1404" s="27">
        <f>-5.28+5.5*I1404</f>
        <v>3.6849999999999383E-2</v>
      </c>
      <c r="T1404" s="28">
        <f>E1404-E1284</f>
        <v>9</v>
      </c>
      <c r="U1404" s="29">
        <f>I1404-I1284</f>
        <v>4.9000000000000155E-3</v>
      </c>
      <c r="V1404" s="29">
        <f>(U1404/I1284)*100</f>
        <v>0.50946142649199588</v>
      </c>
      <c r="W1404" s="29">
        <f>(U1404/T1404)/I1284*1000</f>
        <v>0.56606825165777308</v>
      </c>
      <c r="X1404" s="30">
        <f>P1404-P1284</f>
        <v>1.592895915492365E-2</v>
      </c>
      <c r="Y1404" s="30">
        <f>(X1404/P1284)*100</f>
        <v>0.73598751329682299</v>
      </c>
      <c r="Z1404" s="30">
        <f>1000*(X1404/T1404)/P1284</f>
        <v>0.81776390366313667</v>
      </c>
      <c r="AA1404" s="31">
        <f>1000*(X1404/T1404)/S1284</f>
        <v>178.77619702495645</v>
      </c>
      <c r="AB1404" s="32">
        <f>Z1404-W1404</f>
        <v>0.25169565200536359</v>
      </c>
    </row>
    <row r="1405" spans="1:28" s="15" customFormat="1" x14ac:dyDescent="0.2">
      <c r="A1405" s="21">
        <v>278</v>
      </c>
      <c r="B1405" s="22" t="s">
        <v>26</v>
      </c>
      <c r="C1405" s="22" t="s">
        <v>34</v>
      </c>
      <c r="D1405" s="22" t="s">
        <v>37</v>
      </c>
      <c r="E1405" s="23">
        <v>43154</v>
      </c>
      <c r="F1405" s="22">
        <v>28</v>
      </c>
      <c r="G1405" s="22">
        <v>37.299999999999997</v>
      </c>
      <c r="H1405" s="22">
        <v>17.509699999999999</v>
      </c>
      <c r="I1405" s="24">
        <v>4.2984</v>
      </c>
      <c r="J1405" s="22"/>
      <c r="K1405" s="25">
        <f>1000*(1-(F1405+288.9414)/(508929.2*(F1405+68.12963))*(F1405-3.9863)^2)</f>
        <v>996.26420967229797</v>
      </c>
      <c r="L1405" s="25">
        <f>0.824493 - 0.0040899*F1405 + 0.000076438*F1405^2 -0.00000082467*F1405^3 + 0.0000000053675*F1405^4</f>
        <v>0.75509920224000004</v>
      </c>
      <c r="M1405" s="25">
        <f>-0.005724 + 0.00010227*F1405 - 0.0000016546*F1405^2</f>
        <v>-4.1576464000000002E-3</v>
      </c>
      <c r="N1405" s="25">
        <f>K1405 + (L1405*G1405) + M1405*G1405^(3/2) + 0.00048314*G1405^2</f>
        <v>1024.1544651376514</v>
      </c>
      <c r="O1405" s="121">
        <f t="shared" si="471"/>
        <v>1.0241276827020731</v>
      </c>
      <c r="P1405" s="26">
        <f>I1405*(1/     (1-   (0.001*N1405/1.84)))</f>
        <v>9.6943056767901972</v>
      </c>
      <c r="Q1405" s="120">
        <f t="shared" si="472"/>
        <v>9.6939874442533647</v>
      </c>
      <c r="R1405" s="4">
        <f t="shared" si="473"/>
        <v>23.535764601854485</v>
      </c>
      <c r="S1405" s="27">
        <f>-5.28+5.5*I1405</f>
        <v>18.3612</v>
      </c>
      <c r="T1405" s="28">
        <f>E1405-E1285</f>
        <v>9</v>
      </c>
      <c r="U1405" s="29">
        <f>I1405-I1285</f>
        <v>-2.2700000000000387E-2</v>
      </c>
      <c r="V1405" s="29">
        <f>(U1405/I1285)*100</f>
        <v>-0.52532919858370286</v>
      </c>
      <c r="W1405" s="29">
        <f>(U1405/T1405)/I1285*1000</f>
        <v>-0.58369910953744764</v>
      </c>
      <c r="X1405" s="30">
        <f>P1405-P1285</f>
        <v>-2.9281152455022053E-2</v>
      </c>
      <c r="Y1405" s="30">
        <f>(X1405/P1285)*100</f>
        <v>-0.30113530088459101</v>
      </c>
      <c r="Z1405" s="30">
        <f>1000*(X1405/T1405)/P1285</f>
        <v>-0.33459477876065669</v>
      </c>
      <c r="AA1405" s="31">
        <f>1000*(X1405/T1405)/S1285</f>
        <v>-0.17599548761857395</v>
      </c>
      <c r="AB1405" s="32">
        <f>Z1405-W1405</f>
        <v>0.24910433077679095</v>
      </c>
    </row>
    <row r="1406" spans="1:28" s="15" customFormat="1" x14ac:dyDescent="0.2">
      <c r="A1406" s="21">
        <v>285</v>
      </c>
      <c r="B1406" s="22" t="s">
        <v>26</v>
      </c>
      <c r="C1406" s="22" t="s">
        <v>34</v>
      </c>
      <c r="D1406" s="22" t="s">
        <v>37</v>
      </c>
      <c r="E1406" s="23">
        <v>43154</v>
      </c>
      <c r="F1406" s="22">
        <v>28</v>
      </c>
      <c r="G1406" s="22">
        <v>37.299999999999997</v>
      </c>
      <c r="H1406" s="22">
        <v>17.509699999999999</v>
      </c>
      <c r="I1406" s="24">
        <v>2.5903</v>
      </c>
      <c r="J1406" s="22"/>
      <c r="K1406" s="25">
        <f>1000*(1-(F1406+288.9414)/(508929.2*(F1406+68.12963))*(F1406-3.9863)^2)</f>
        <v>996.26420967229797</v>
      </c>
      <c r="L1406" s="25">
        <f>0.824493 - 0.0040899*F1406 + 0.000076438*F1406^2 -0.00000082467*F1406^3 + 0.0000000053675*F1406^4</f>
        <v>0.75509920224000004</v>
      </c>
      <c r="M1406" s="25">
        <f>-0.005724 + 0.00010227*F1406 - 0.0000016546*F1406^2</f>
        <v>-4.1576464000000002E-3</v>
      </c>
      <c r="N1406" s="25">
        <f>K1406 + (L1406*G1406) + M1406*G1406^(3/2) + 0.00048314*G1406^2</f>
        <v>1024.1544651376514</v>
      </c>
      <c r="O1406" s="121">
        <f t="shared" si="471"/>
        <v>1.0241276827020731</v>
      </c>
      <c r="P1406" s="26">
        <f>I1406*(1/     (1-   (0.001*N1406/1.84)))</f>
        <v>5.8419784093126852</v>
      </c>
      <c r="Q1406" s="120">
        <f t="shared" si="472"/>
        <v>5.8417866361551951</v>
      </c>
      <c r="R1406" s="4">
        <f t="shared" si="473"/>
        <v>23.535764601854485</v>
      </c>
      <c r="S1406" s="27">
        <f>-5.28+5.5*I1406</f>
        <v>8.9666500000000013</v>
      </c>
      <c r="T1406" s="28">
        <f>E1406-E1286</f>
        <v>9</v>
      </c>
      <c r="U1406" s="29">
        <f>I1406-I1286</f>
        <v>-2.9999999999999805E-2</v>
      </c>
      <c r="V1406" s="29">
        <f>(U1406/I1286)*100</f>
        <v>-1.1449070717093388</v>
      </c>
      <c r="W1406" s="29">
        <f>(U1406/T1406)/I1286*1000</f>
        <v>-1.272118968565932</v>
      </c>
      <c r="X1406" s="30">
        <f>P1406-P1286</f>
        <v>-5.4370800071787073E-2</v>
      </c>
      <c r="Y1406" s="30">
        <f>(X1406/P1286)*100</f>
        <v>-0.92210956544520728</v>
      </c>
      <c r="Z1406" s="30">
        <f>1000*(X1406/T1406)/P1286</f>
        <v>-1.0245661838280082</v>
      </c>
      <c r="AA1406" s="31">
        <f>1000*(X1406/T1406)/S1286</f>
        <v>-0.66156718752649757</v>
      </c>
      <c r="AB1406" s="32">
        <f>Z1406-W1406</f>
        <v>0.24755278473792375</v>
      </c>
    </row>
    <row r="1407" spans="1:28" s="15" customFormat="1" x14ac:dyDescent="0.2">
      <c r="A1407" s="21">
        <v>120</v>
      </c>
      <c r="B1407" s="22" t="s">
        <v>29</v>
      </c>
      <c r="C1407" s="22" t="s">
        <v>34</v>
      </c>
      <c r="D1407" s="22" t="s">
        <v>37</v>
      </c>
      <c r="E1407" s="23">
        <v>43154</v>
      </c>
      <c r="F1407" s="22">
        <v>28</v>
      </c>
      <c r="G1407" s="22">
        <v>37.299999999999997</v>
      </c>
      <c r="H1407" s="22">
        <v>17.509699999999999</v>
      </c>
      <c r="I1407" t="s">
        <v>38</v>
      </c>
      <c r="J1407" s="22" t="s">
        <v>41</v>
      </c>
      <c r="K1407" s="25">
        <f>1000*(1-(F1407+288.9414)/(508929.2*(F1407+68.12963))*(F1407-3.9863)^2)</f>
        <v>996.26420967229797</v>
      </c>
      <c r="L1407" s="25">
        <f>0.824493 - 0.0040899*F1407 + 0.000076438*F1407^2 -0.00000082467*F1407^3 + 0.0000000053675*F1407^4</f>
        <v>0.75509920224000004</v>
      </c>
      <c r="M1407" s="25">
        <f>-0.005724 + 0.00010227*F1407 - 0.0000016546*F1407^2</f>
        <v>-4.1576464000000002E-3</v>
      </c>
      <c r="N1407" s="25">
        <f>K1407 + (L1407*G1407) + M1407*G1407^(3/2) + 0.00048314*G1407^2</f>
        <v>1024.1544651376514</v>
      </c>
      <c r="O1407" s="121">
        <f t="shared" si="471"/>
        <v>1.0241276827020731</v>
      </c>
      <c r="P1407" s="26" t="e">
        <f>I1407*(1/     (1-   (0.001*N1407/1.84)))</f>
        <v>#VALUE!</v>
      </c>
      <c r="Q1407" s="120" t="e">
        <f t="shared" si="472"/>
        <v>#VALUE!</v>
      </c>
      <c r="R1407" s="4">
        <f t="shared" si="473"/>
        <v>23.535764601854485</v>
      </c>
      <c r="S1407" s="27" t="e">
        <f>-5.28+5.5*I1407</f>
        <v>#VALUE!</v>
      </c>
      <c r="T1407" s="28">
        <f>E1407-E1287</f>
        <v>9</v>
      </c>
      <c r="U1407" s="83" t="s">
        <v>38</v>
      </c>
      <c r="V1407" s="83" t="s">
        <v>38</v>
      </c>
      <c r="W1407" s="83" t="s">
        <v>38</v>
      </c>
      <c r="X1407" s="27" t="s">
        <v>38</v>
      </c>
      <c r="Y1407" s="27" t="s">
        <v>38</v>
      </c>
      <c r="Z1407" s="27" t="s">
        <v>38</v>
      </c>
      <c r="AA1407" s="27" t="s">
        <v>38</v>
      </c>
      <c r="AB1407" s="84" t="s">
        <v>38</v>
      </c>
    </row>
    <row r="1408" spans="1:28" s="15" customFormat="1" x14ac:dyDescent="0.2">
      <c r="A1408" s="21">
        <v>126</v>
      </c>
      <c r="B1408" s="22" t="s">
        <v>29</v>
      </c>
      <c r="C1408" s="22" t="s">
        <v>34</v>
      </c>
      <c r="D1408" s="22" t="s">
        <v>37</v>
      </c>
      <c r="E1408" s="23">
        <v>43154</v>
      </c>
      <c r="F1408" s="22">
        <v>28</v>
      </c>
      <c r="G1408" s="22">
        <v>37.299999999999997</v>
      </c>
      <c r="H1408" s="22">
        <v>17.509699999999999</v>
      </c>
      <c r="I1408" s="24">
        <v>2.1223000000000001</v>
      </c>
      <c r="J1408" s="22"/>
      <c r="K1408" s="25">
        <f>1000*(1-(F1408+288.9414)/(508929.2*(F1408+68.12963))*(F1408-3.9863)^2)</f>
        <v>996.26420967229797</v>
      </c>
      <c r="L1408" s="25">
        <f>0.824493 - 0.0040899*F1408 + 0.000076438*F1408^2 -0.00000082467*F1408^3 + 0.0000000053675*F1408^4</f>
        <v>0.75509920224000004</v>
      </c>
      <c r="M1408" s="25">
        <f>-0.005724 + 0.00010227*F1408 - 0.0000016546*F1408^2</f>
        <v>-4.1576464000000002E-3</v>
      </c>
      <c r="N1408" s="25">
        <f>K1408 + (L1408*G1408) + M1408*G1408^(3/2) + 0.00048314*G1408^2</f>
        <v>1024.1544651376514</v>
      </c>
      <c r="O1408" s="121">
        <f t="shared" si="471"/>
        <v>1.0241276827020731</v>
      </c>
      <c r="P1408" s="26">
        <f>I1408*(1/     (1-   (0.001*N1408/1.84)))</f>
        <v>4.7864844914042051</v>
      </c>
      <c r="Q1408" s="120">
        <f t="shared" si="472"/>
        <v>4.7863273666803732</v>
      </c>
      <c r="R1408" s="4">
        <f t="shared" si="473"/>
        <v>23.535764601854485</v>
      </c>
      <c r="S1408" s="27">
        <f>-5.28+5.5*I1408</f>
        <v>6.3926500000000006</v>
      </c>
      <c r="T1408" s="28">
        <f>E1408-E1288</f>
        <v>9</v>
      </c>
      <c r="U1408" s="29">
        <f>I1408-I1288</f>
        <v>-1.5200000000000102E-2</v>
      </c>
      <c r="V1408" s="29">
        <f>(U1408/I1288)*100</f>
        <v>-0.7111111111111158</v>
      </c>
      <c r="W1408" s="29">
        <f>(U1408/T1408)/I1288*1000</f>
        <v>-0.79012345679012874</v>
      </c>
      <c r="X1408" s="30">
        <f>P1408-P1288</f>
        <v>-2.3440492398913548E-2</v>
      </c>
      <c r="Y1408" s="30">
        <f>(X1408/P1288)*100</f>
        <v>-0.48733592473576548</v>
      </c>
      <c r="Z1408" s="30">
        <f>1000*(X1408/T1408)/P1288</f>
        <v>-0.54148436081751727</v>
      </c>
      <c r="AA1408" s="31">
        <f>1000*(X1408/T1408)/S1288</f>
        <v>-0.40216161442730569</v>
      </c>
      <c r="AB1408" s="32">
        <f>Z1408-W1408</f>
        <v>0.24863909597261147</v>
      </c>
    </row>
    <row r="1409" spans="1:28" s="15" customFormat="1" x14ac:dyDescent="0.2">
      <c r="A1409" s="21">
        <v>218</v>
      </c>
      <c r="B1409" s="22" t="s">
        <v>29</v>
      </c>
      <c r="C1409" s="22" t="s">
        <v>34</v>
      </c>
      <c r="D1409" s="22" t="s">
        <v>37</v>
      </c>
      <c r="E1409" s="22" t="s">
        <v>38</v>
      </c>
      <c r="F1409" s="22" t="s">
        <v>38</v>
      </c>
      <c r="G1409" s="22" t="s">
        <v>38</v>
      </c>
      <c r="H1409" s="22" t="s">
        <v>38</v>
      </c>
      <c r="I1409" s="24" t="s">
        <v>38</v>
      </c>
      <c r="J1409" s="22" t="s">
        <v>38</v>
      </c>
      <c r="K1409" s="81" t="s">
        <v>38</v>
      </c>
      <c r="L1409" s="81" t="s">
        <v>38</v>
      </c>
      <c r="M1409" s="81" t="s">
        <v>38</v>
      </c>
      <c r="N1409" s="81" t="s">
        <v>38</v>
      </c>
      <c r="O1409" s="121" t="e">
        <f t="shared" si="471"/>
        <v>#VALUE!</v>
      </c>
      <c r="P1409" s="30" t="s">
        <v>38</v>
      </c>
      <c r="Q1409" s="120" t="e">
        <f t="shared" si="472"/>
        <v>#VALUE!</v>
      </c>
      <c r="R1409" s="4" t="e">
        <f t="shared" si="473"/>
        <v>#VALUE!</v>
      </c>
      <c r="S1409" s="27" t="s">
        <v>38</v>
      </c>
      <c r="T1409" s="82" t="s">
        <v>38</v>
      </c>
      <c r="U1409" s="83" t="s">
        <v>38</v>
      </c>
      <c r="V1409" s="83" t="s">
        <v>38</v>
      </c>
      <c r="W1409" s="83" t="s">
        <v>38</v>
      </c>
      <c r="X1409" s="27" t="s">
        <v>38</v>
      </c>
      <c r="Y1409" s="27" t="s">
        <v>38</v>
      </c>
      <c r="Z1409" s="27" t="s">
        <v>38</v>
      </c>
      <c r="AA1409" s="27" t="s">
        <v>38</v>
      </c>
      <c r="AB1409" s="84" t="s">
        <v>38</v>
      </c>
    </row>
    <row r="1410" spans="1:28" s="15" customFormat="1" x14ac:dyDescent="0.2">
      <c r="A1410" s="21">
        <v>224</v>
      </c>
      <c r="B1410" s="22" t="s">
        <v>29</v>
      </c>
      <c r="C1410" s="22" t="s">
        <v>34</v>
      </c>
      <c r="D1410" s="22" t="s">
        <v>37</v>
      </c>
      <c r="E1410" s="23">
        <v>43154</v>
      </c>
      <c r="F1410" s="22">
        <v>28</v>
      </c>
      <c r="G1410" s="22">
        <v>37.299999999999997</v>
      </c>
      <c r="H1410" s="22">
        <v>17.509699999999999</v>
      </c>
      <c r="I1410" s="24">
        <v>4.4683999999999999</v>
      </c>
      <c r="J1410" s="22"/>
      <c r="K1410" s="25">
        <f>1000*(1-(F1410+288.9414)/(508929.2*(F1410+68.12963))*(F1410-3.9863)^2)</f>
        <v>996.26420967229797</v>
      </c>
      <c r="L1410" s="25">
        <f>0.824493 - 0.0040899*F1410 + 0.000076438*F1410^2 -0.00000082467*F1410^3 + 0.0000000053675*F1410^4</f>
        <v>0.75509920224000004</v>
      </c>
      <c r="M1410" s="25">
        <f>-0.005724 + 0.00010227*F1410 - 0.0000016546*F1410^2</f>
        <v>-4.1576464000000002E-3</v>
      </c>
      <c r="N1410" s="25">
        <f>K1410 + (L1410*G1410) + M1410*G1410^(3/2) + 0.00048314*G1410^2</f>
        <v>1024.1544651376514</v>
      </c>
      <c r="O1410" s="121">
        <f t="shared" si="471"/>
        <v>1.0241276827020731</v>
      </c>
      <c r="P1410" s="26">
        <f>I1410*(1/     (1-   (0.001*N1410/1.84)))</f>
        <v>10.077711587141568</v>
      </c>
      <c r="Q1410" s="120">
        <f t="shared" si="472"/>
        <v>10.077380768635244</v>
      </c>
      <c r="R1410" s="4">
        <f t="shared" si="473"/>
        <v>23.535764601854485</v>
      </c>
      <c r="S1410" s="27">
        <f>-5.28+5.5*I1410</f>
        <v>19.296199999999999</v>
      </c>
      <c r="T1410" s="28">
        <f>E1410-E1290</f>
        <v>9</v>
      </c>
      <c r="U1410" s="29">
        <f>I1410-I1290</f>
        <v>-2.5900000000000034E-2</v>
      </c>
      <c r="V1410" s="29">
        <f>(U1410/I1290)*100</f>
        <v>-0.57628551721068988</v>
      </c>
      <c r="W1410" s="29">
        <f>(U1410/T1410)/I1290*1000</f>
        <v>-0.64031724134521106</v>
      </c>
      <c r="X1410" s="30">
        <f>P1410-P1290</f>
        <v>-3.5619806873100401E-2</v>
      </c>
      <c r="Y1410" s="30">
        <f>(X1410/P1290)*100</f>
        <v>-0.35220646377890008</v>
      </c>
      <c r="Z1410" s="30">
        <f>1000*(X1410/T1410)/P1290</f>
        <v>-0.391340515309889</v>
      </c>
      <c r="AA1410" s="31">
        <f>1000*(X1410/T1410)/S1290</f>
        <v>-0.20360242708384474</v>
      </c>
      <c r="AB1410" s="32">
        <f>Z1410-W1410</f>
        <v>0.24897672603532206</v>
      </c>
    </row>
    <row r="1411" spans="1:28" s="15" customFormat="1" x14ac:dyDescent="0.2">
      <c r="A1411" s="21">
        <v>230</v>
      </c>
      <c r="B1411" s="22" t="s">
        <v>29</v>
      </c>
      <c r="C1411" s="22" t="s">
        <v>34</v>
      </c>
      <c r="D1411" s="22" t="s">
        <v>37</v>
      </c>
      <c r="E1411" s="23">
        <v>43154</v>
      </c>
      <c r="F1411" s="22">
        <v>28</v>
      </c>
      <c r="G1411" s="22">
        <v>37.299999999999997</v>
      </c>
      <c r="H1411" s="22">
        <v>17.509699999999999</v>
      </c>
      <c r="I1411" s="24">
        <v>2.6339999999999999</v>
      </c>
      <c r="J1411" s="22"/>
      <c r="K1411" s="25">
        <f>1000*(1-(F1411+288.9414)/(508929.2*(F1411+68.12963))*(F1411-3.9863)^2)</f>
        <v>996.26420967229797</v>
      </c>
      <c r="L1411" s="25">
        <f>0.824493 - 0.0040899*F1411 + 0.000076438*F1411^2 -0.00000082467*F1411^3 + 0.0000000053675*F1411^4</f>
        <v>0.75509920224000004</v>
      </c>
      <c r="M1411" s="25">
        <f>-0.005724 + 0.00010227*F1411 - 0.0000016546*F1411^2</f>
        <v>-4.1576464000000002E-3</v>
      </c>
      <c r="N1411" s="25">
        <f>K1411 + (L1411*G1411) + M1411*G1411^(3/2) + 0.00048314*G1411^2</f>
        <v>1024.1544651376514</v>
      </c>
      <c r="O1411" s="121">
        <f t="shared" ref="O1411:O1474" si="474">(999.842594+0.06793952*(F1411)-0.00909529*(F1411)^2+0.0001001685*(F1411)^3-0.000001120083*(F1411)^4+0.000000006536332*(F1411)^5+(0.824493-0.0040899*(F1411)+0.000076438*(F1411)^2-0.00000082467*(F1411)^3+0.0000000053875*(F1411)^4)*(G1411)+(-0.00572466+0.00010227*(F1411)-0.0000016546*(F1411)^2)*(G1411)^1.5+0.00048314*(G1411)^2)*0.001</f>
        <v>1.0241276827020731</v>
      </c>
      <c r="P1411" s="26">
        <f>I1411*(1/     (1-   (0.001*N1411/1.84)))</f>
        <v>5.9405362815618314</v>
      </c>
      <c r="Q1411" s="120">
        <f t="shared" ref="Q1411:Q1474" si="475">(I1411)*(1/(1-(O1411)/1.84))</f>
        <v>5.9403412730698308</v>
      </c>
      <c r="R1411" s="4">
        <f t="shared" si="473"/>
        <v>23.535764601854485</v>
      </c>
      <c r="S1411" s="27">
        <f>-5.28+5.5*I1411</f>
        <v>9.2070000000000007</v>
      </c>
      <c r="T1411" s="28">
        <f>E1411-E1291</f>
        <v>9</v>
      </c>
      <c r="U1411" s="29">
        <f>I1411-I1291</f>
        <v>-1.5900000000000247E-2</v>
      </c>
      <c r="V1411" s="29">
        <f>(U1411/I1291)*100</f>
        <v>-0.60002264236387204</v>
      </c>
      <c r="W1411" s="29">
        <f>(U1411/T1411)/I1291*1000</f>
        <v>-0.66669182484874678</v>
      </c>
      <c r="X1411" s="30">
        <f>P1411-P1291</f>
        <v>-2.2420543972617502E-2</v>
      </c>
      <c r="Y1411" s="30">
        <f>(X1411/P1291)*100</f>
        <v>-0.3759970871599928</v>
      </c>
      <c r="Z1411" s="30">
        <f>1000*(X1411/T1411)/P1291</f>
        <v>-0.41777454128888092</v>
      </c>
      <c r="AA1411" s="31">
        <f>1000*(X1411/T1411)/S1291</f>
        <v>-0.26802786098295817</v>
      </c>
      <c r="AB1411" s="32">
        <f>Z1411-W1411</f>
        <v>0.24891728355986587</v>
      </c>
    </row>
    <row r="1412" spans="1:28" s="15" customFormat="1" x14ac:dyDescent="0.2">
      <c r="A1412" s="21">
        <v>154</v>
      </c>
      <c r="B1412" s="22" t="s">
        <v>30</v>
      </c>
      <c r="C1412" s="22" t="s">
        <v>34</v>
      </c>
      <c r="D1412" s="22" t="s">
        <v>37</v>
      </c>
      <c r="E1412" s="23">
        <v>43154</v>
      </c>
      <c r="F1412" s="22">
        <v>28</v>
      </c>
      <c r="G1412" s="22">
        <v>37.299999999999997</v>
      </c>
      <c r="H1412" s="22">
        <v>17.509699999999999</v>
      </c>
      <c r="I1412" t="s">
        <v>38</v>
      </c>
      <c r="J1412" s="22" t="s">
        <v>41</v>
      </c>
      <c r="K1412" s="25">
        <f>1000*(1-(F1412+288.9414)/(508929.2*(F1412+68.12963))*(F1412-3.9863)^2)</f>
        <v>996.26420967229797</v>
      </c>
      <c r="L1412" s="25">
        <f>0.824493 - 0.0040899*F1412 + 0.000076438*F1412^2 -0.00000082467*F1412^3 + 0.0000000053675*F1412^4</f>
        <v>0.75509920224000004</v>
      </c>
      <c r="M1412" s="25">
        <f>-0.005724 + 0.00010227*F1412 - 0.0000016546*F1412^2</f>
        <v>-4.1576464000000002E-3</v>
      </c>
      <c r="N1412" s="25">
        <f>K1412 + (L1412*G1412) + M1412*G1412^(3/2) + 0.00048314*G1412^2</f>
        <v>1024.1544651376514</v>
      </c>
      <c r="O1412" s="121">
        <f t="shared" si="474"/>
        <v>1.0241276827020731</v>
      </c>
      <c r="P1412" s="26" t="s">
        <v>38</v>
      </c>
      <c r="Q1412" s="120" t="e">
        <f t="shared" si="475"/>
        <v>#VALUE!</v>
      </c>
      <c r="R1412" s="4">
        <f t="shared" si="473"/>
        <v>23.535764601854485</v>
      </c>
      <c r="S1412" s="33" t="s">
        <v>38</v>
      </c>
      <c r="T1412" s="28">
        <f>E1412-E1292</f>
        <v>9</v>
      </c>
      <c r="U1412" s="83" t="s">
        <v>38</v>
      </c>
      <c r="V1412" s="83" t="s">
        <v>38</v>
      </c>
      <c r="W1412" s="83" t="s">
        <v>38</v>
      </c>
      <c r="X1412" s="27" t="s">
        <v>38</v>
      </c>
      <c r="Y1412" s="27" t="s">
        <v>38</v>
      </c>
      <c r="Z1412" s="27" t="s">
        <v>38</v>
      </c>
      <c r="AA1412" s="27" t="s">
        <v>38</v>
      </c>
      <c r="AB1412" s="84" t="s">
        <v>38</v>
      </c>
    </row>
    <row r="1413" spans="1:28" s="15" customFormat="1" x14ac:dyDescent="0.2">
      <c r="A1413" s="21">
        <v>246</v>
      </c>
      <c r="B1413" s="22" t="s">
        <v>30</v>
      </c>
      <c r="C1413" s="22" t="s">
        <v>34</v>
      </c>
      <c r="D1413" s="22" t="s">
        <v>37</v>
      </c>
      <c r="E1413" s="22" t="s">
        <v>38</v>
      </c>
      <c r="F1413" s="22" t="s">
        <v>38</v>
      </c>
      <c r="G1413" s="22" t="s">
        <v>38</v>
      </c>
      <c r="H1413" s="22" t="s">
        <v>38</v>
      </c>
      <c r="I1413" s="24" t="s">
        <v>38</v>
      </c>
      <c r="J1413" s="22" t="s">
        <v>38</v>
      </c>
      <c r="K1413" s="81" t="s">
        <v>38</v>
      </c>
      <c r="L1413" s="81" t="s">
        <v>38</v>
      </c>
      <c r="M1413" s="81" t="s">
        <v>38</v>
      </c>
      <c r="N1413" s="81" t="s">
        <v>38</v>
      </c>
      <c r="O1413" s="121" t="e">
        <f t="shared" si="474"/>
        <v>#VALUE!</v>
      </c>
      <c r="P1413" s="30" t="s">
        <v>38</v>
      </c>
      <c r="Q1413" s="120" t="e">
        <f t="shared" si="475"/>
        <v>#VALUE!</v>
      </c>
      <c r="R1413" s="4" t="e">
        <f t="shared" si="473"/>
        <v>#VALUE!</v>
      </c>
      <c r="S1413" s="27" t="s">
        <v>38</v>
      </c>
      <c r="T1413" s="82" t="s">
        <v>38</v>
      </c>
      <c r="U1413" s="83" t="s">
        <v>38</v>
      </c>
      <c r="V1413" s="83" t="s">
        <v>38</v>
      </c>
      <c r="W1413" s="83" t="s">
        <v>38</v>
      </c>
      <c r="X1413" s="27" t="s">
        <v>38</v>
      </c>
      <c r="Y1413" s="27" t="s">
        <v>38</v>
      </c>
      <c r="Z1413" s="27" t="s">
        <v>38</v>
      </c>
      <c r="AA1413" s="27" t="s">
        <v>38</v>
      </c>
      <c r="AB1413" s="84" t="s">
        <v>38</v>
      </c>
    </row>
    <row r="1414" spans="1:28" s="15" customFormat="1" x14ac:dyDescent="0.2">
      <c r="A1414" s="21">
        <v>299</v>
      </c>
      <c r="B1414" s="22" t="s">
        <v>30</v>
      </c>
      <c r="C1414" s="22" t="s">
        <v>34</v>
      </c>
      <c r="D1414" s="22" t="s">
        <v>37</v>
      </c>
      <c r="E1414" s="23">
        <v>43154</v>
      </c>
      <c r="F1414" s="22">
        <v>28</v>
      </c>
      <c r="G1414" s="22">
        <v>37.299999999999997</v>
      </c>
      <c r="H1414" s="22">
        <v>17.509699999999999</v>
      </c>
      <c r="I1414" t="s">
        <v>38</v>
      </c>
      <c r="J1414" s="22" t="s">
        <v>41</v>
      </c>
      <c r="K1414" s="25">
        <f>1000*(1-(F1414+288.9414)/(508929.2*(F1414+68.12963))*(F1414-3.9863)^2)</f>
        <v>996.26420967229797</v>
      </c>
      <c r="L1414" s="25">
        <f>0.824493 - 0.0040899*F1414 + 0.000076438*F1414^2 -0.00000082467*F1414^3 + 0.0000000053675*F1414^4</f>
        <v>0.75509920224000004</v>
      </c>
      <c r="M1414" s="25">
        <f>-0.005724 + 0.00010227*F1414 - 0.0000016546*F1414^2</f>
        <v>-4.1576464000000002E-3</v>
      </c>
      <c r="N1414" s="25">
        <f>K1414 + (L1414*G1414) + M1414*G1414^(3/2) + 0.00048314*G1414^2</f>
        <v>1024.1544651376514</v>
      </c>
      <c r="O1414" s="121">
        <f t="shared" si="474"/>
        <v>1.0241276827020731</v>
      </c>
      <c r="P1414" s="26" t="s">
        <v>38</v>
      </c>
      <c r="Q1414" s="120" t="e">
        <f t="shared" si="475"/>
        <v>#VALUE!</v>
      </c>
      <c r="R1414" s="4">
        <f t="shared" si="473"/>
        <v>23.535764601854485</v>
      </c>
      <c r="S1414" s="33" t="s">
        <v>38</v>
      </c>
      <c r="T1414" s="28">
        <f>E1414-E1294</f>
        <v>9</v>
      </c>
      <c r="U1414" s="83" t="s">
        <v>38</v>
      </c>
      <c r="V1414" s="83" t="s">
        <v>38</v>
      </c>
      <c r="W1414" s="83" t="s">
        <v>38</v>
      </c>
      <c r="X1414" s="27" t="s">
        <v>38</v>
      </c>
      <c r="Y1414" s="27" t="s">
        <v>38</v>
      </c>
      <c r="Z1414" s="27" t="s">
        <v>38</v>
      </c>
      <c r="AA1414" s="27" t="s">
        <v>38</v>
      </c>
      <c r="AB1414" s="84" t="s">
        <v>38</v>
      </c>
    </row>
    <row r="1415" spans="1:28" s="15" customFormat="1" x14ac:dyDescent="0.2">
      <c r="A1415" s="21">
        <v>167</v>
      </c>
      <c r="B1415" s="22" t="s">
        <v>31</v>
      </c>
      <c r="C1415" s="22" t="s">
        <v>34</v>
      </c>
      <c r="D1415" s="22" t="s">
        <v>37</v>
      </c>
      <c r="E1415" s="22" t="s">
        <v>38</v>
      </c>
      <c r="F1415" s="22" t="s">
        <v>38</v>
      </c>
      <c r="G1415" s="22" t="s">
        <v>38</v>
      </c>
      <c r="H1415" s="22" t="s">
        <v>38</v>
      </c>
      <c r="I1415" s="24" t="s">
        <v>38</v>
      </c>
      <c r="J1415" s="22"/>
      <c r="K1415" s="81" t="s">
        <v>38</v>
      </c>
      <c r="L1415" s="81" t="s">
        <v>38</v>
      </c>
      <c r="M1415" s="81" t="s">
        <v>38</v>
      </c>
      <c r="N1415" s="81" t="s">
        <v>38</v>
      </c>
      <c r="O1415" s="121" t="e">
        <f t="shared" si="474"/>
        <v>#VALUE!</v>
      </c>
      <c r="P1415" s="30" t="s">
        <v>38</v>
      </c>
      <c r="Q1415" s="120" t="e">
        <f t="shared" si="475"/>
        <v>#VALUE!</v>
      </c>
      <c r="R1415" s="4" t="e">
        <f t="shared" si="473"/>
        <v>#VALUE!</v>
      </c>
      <c r="S1415" s="27" t="s">
        <v>38</v>
      </c>
      <c r="T1415" s="82" t="s">
        <v>38</v>
      </c>
      <c r="U1415" s="83" t="s">
        <v>38</v>
      </c>
      <c r="V1415" s="83" t="s">
        <v>38</v>
      </c>
      <c r="W1415" s="83" t="s">
        <v>38</v>
      </c>
      <c r="X1415" s="27" t="s">
        <v>38</v>
      </c>
      <c r="Y1415" s="27" t="s">
        <v>38</v>
      </c>
      <c r="Z1415" s="27" t="s">
        <v>38</v>
      </c>
      <c r="AA1415" s="27" t="s">
        <v>38</v>
      </c>
      <c r="AB1415" s="84" t="s">
        <v>38</v>
      </c>
    </row>
    <row r="1416" spans="1:28" s="15" customFormat="1" x14ac:dyDescent="0.2">
      <c r="A1416" s="21">
        <v>174</v>
      </c>
      <c r="B1416" s="22" t="s">
        <v>31</v>
      </c>
      <c r="C1416" s="22" t="s">
        <v>34</v>
      </c>
      <c r="D1416" s="22" t="s">
        <v>37</v>
      </c>
      <c r="E1416" s="23">
        <v>43154</v>
      </c>
      <c r="F1416" s="22">
        <v>28</v>
      </c>
      <c r="G1416" s="22">
        <v>37.299999999999997</v>
      </c>
      <c r="H1416" s="22">
        <v>17.509699999999999</v>
      </c>
      <c r="I1416" t="s">
        <v>38</v>
      </c>
      <c r="J1416" s="22" t="s">
        <v>41</v>
      </c>
      <c r="K1416" s="25">
        <f>1000*(1-(F1416+288.9414)/(508929.2*(F1416+68.12963))*(F1416-3.9863)^2)</f>
        <v>996.26420967229797</v>
      </c>
      <c r="L1416" s="25">
        <f>0.824493 - 0.0040899*F1416 + 0.000076438*F1416^2 -0.00000082467*F1416^3 + 0.0000000053675*F1416^4</f>
        <v>0.75509920224000004</v>
      </c>
      <c r="M1416" s="25">
        <f>-0.005724 + 0.00010227*F1416 - 0.0000016546*F1416^2</f>
        <v>-4.1576464000000002E-3</v>
      </c>
      <c r="N1416" s="25">
        <f>K1416 + (L1416*G1416) + M1416*G1416^(3/2) + 0.00048314*G1416^2</f>
        <v>1024.1544651376514</v>
      </c>
      <c r="O1416" s="121">
        <f t="shared" si="474"/>
        <v>1.0241276827020731</v>
      </c>
      <c r="P1416" s="26" t="s">
        <v>38</v>
      </c>
      <c r="Q1416" s="120" t="e">
        <f t="shared" si="475"/>
        <v>#VALUE!</v>
      </c>
      <c r="R1416" s="4">
        <f t="shared" si="473"/>
        <v>23.535764601854485</v>
      </c>
      <c r="S1416" s="33" t="s">
        <v>38</v>
      </c>
      <c r="T1416" s="28">
        <f>E1416-E1296</f>
        <v>9</v>
      </c>
      <c r="U1416" s="83" t="s">
        <v>38</v>
      </c>
      <c r="V1416" s="83" t="s">
        <v>38</v>
      </c>
      <c r="W1416" s="83" t="s">
        <v>38</v>
      </c>
      <c r="X1416" s="27" t="s">
        <v>38</v>
      </c>
      <c r="Y1416" s="27" t="s">
        <v>38</v>
      </c>
      <c r="Z1416" s="27" t="s">
        <v>38</v>
      </c>
      <c r="AA1416" s="27" t="s">
        <v>38</v>
      </c>
      <c r="AB1416" s="84" t="s">
        <v>38</v>
      </c>
    </row>
    <row r="1417" spans="1:28" s="15" customFormat="1" x14ac:dyDescent="0.2">
      <c r="A1417" s="21">
        <v>265</v>
      </c>
      <c r="B1417" s="22" t="s">
        <v>31</v>
      </c>
      <c r="C1417" s="22" t="s">
        <v>34</v>
      </c>
      <c r="D1417" s="22" t="s">
        <v>37</v>
      </c>
      <c r="E1417" s="22" t="s">
        <v>38</v>
      </c>
      <c r="F1417" s="22" t="s">
        <v>38</v>
      </c>
      <c r="G1417" s="22" t="s">
        <v>38</v>
      </c>
      <c r="H1417" s="22" t="s">
        <v>38</v>
      </c>
      <c r="I1417" s="24" t="s">
        <v>38</v>
      </c>
      <c r="J1417" s="22" t="s">
        <v>38</v>
      </c>
      <c r="K1417" s="81" t="s">
        <v>38</v>
      </c>
      <c r="L1417" s="81" t="s">
        <v>38</v>
      </c>
      <c r="M1417" s="81" t="s">
        <v>38</v>
      </c>
      <c r="N1417" s="81" t="s">
        <v>38</v>
      </c>
      <c r="O1417" s="121" t="e">
        <f t="shared" si="474"/>
        <v>#VALUE!</v>
      </c>
      <c r="P1417" s="30" t="s">
        <v>38</v>
      </c>
      <c r="Q1417" s="120" t="e">
        <f t="shared" si="475"/>
        <v>#VALUE!</v>
      </c>
      <c r="R1417" s="4" t="e">
        <f t="shared" si="473"/>
        <v>#VALUE!</v>
      </c>
      <c r="S1417" s="27" t="s">
        <v>38</v>
      </c>
      <c r="T1417" s="82" t="s">
        <v>38</v>
      </c>
      <c r="U1417" s="83" t="s">
        <v>38</v>
      </c>
      <c r="V1417" s="83" t="s">
        <v>38</v>
      </c>
      <c r="W1417" s="83" t="s">
        <v>38</v>
      </c>
      <c r="X1417" s="27" t="s">
        <v>38</v>
      </c>
      <c r="Y1417" s="27" t="s">
        <v>38</v>
      </c>
      <c r="Z1417" s="27" t="s">
        <v>38</v>
      </c>
      <c r="AA1417" s="27" t="s">
        <v>38</v>
      </c>
      <c r="AB1417" s="84" t="s">
        <v>38</v>
      </c>
    </row>
    <row r="1418" spans="1:28" s="15" customFormat="1" x14ac:dyDescent="0.2">
      <c r="A1418" s="21">
        <v>271</v>
      </c>
      <c r="B1418" s="22" t="s">
        <v>31</v>
      </c>
      <c r="C1418" s="22" t="s">
        <v>34</v>
      </c>
      <c r="D1418" s="22" t="s">
        <v>37</v>
      </c>
      <c r="E1418" s="23">
        <v>43154</v>
      </c>
      <c r="F1418" s="22">
        <v>28</v>
      </c>
      <c r="G1418" s="22">
        <v>37.299999999999997</v>
      </c>
      <c r="H1418" s="22">
        <v>17.509699999999999</v>
      </c>
      <c r="I1418" s="24"/>
      <c r="J1418" s="22"/>
      <c r="K1418" s="81" t="s">
        <v>38</v>
      </c>
      <c r="L1418" s="81" t="s">
        <v>38</v>
      </c>
      <c r="M1418" s="81" t="s">
        <v>38</v>
      </c>
      <c r="N1418" s="81" t="s">
        <v>38</v>
      </c>
      <c r="O1418" s="121">
        <f t="shared" si="474"/>
        <v>1.0241276827020731</v>
      </c>
      <c r="P1418" s="30" t="s">
        <v>38</v>
      </c>
      <c r="Q1418" s="120">
        <f t="shared" si="475"/>
        <v>0</v>
      </c>
      <c r="R1418" s="4" t="e">
        <f t="shared" si="473"/>
        <v>#VALUE!</v>
      </c>
      <c r="S1418" s="27" t="s">
        <v>38</v>
      </c>
      <c r="T1418" s="82" t="s">
        <v>38</v>
      </c>
      <c r="U1418" s="83" t="s">
        <v>38</v>
      </c>
      <c r="V1418" s="83" t="s">
        <v>38</v>
      </c>
      <c r="W1418" s="83" t="s">
        <v>38</v>
      </c>
      <c r="X1418" s="27" t="s">
        <v>38</v>
      </c>
      <c r="Y1418" s="27" t="s">
        <v>38</v>
      </c>
      <c r="Z1418" s="27" t="s">
        <v>38</v>
      </c>
      <c r="AA1418" s="27" t="s">
        <v>38</v>
      </c>
      <c r="AB1418" s="84" t="s">
        <v>38</v>
      </c>
    </row>
    <row r="1419" spans="1:28" s="15" customFormat="1" x14ac:dyDescent="0.2">
      <c r="A1419" s="21">
        <v>103</v>
      </c>
      <c r="B1419" s="22" t="s">
        <v>32</v>
      </c>
      <c r="C1419" s="22" t="s">
        <v>34</v>
      </c>
      <c r="D1419" s="22" t="s">
        <v>37</v>
      </c>
      <c r="E1419" s="22" t="s">
        <v>38</v>
      </c>
      <c r="F1419" s="22" t="s">
        <v>38</v>
      </c>
      <c r="G1419" s="22" t="s">
        <v>38</v>
      </c>
      <c r="H1419" s="22" t="s">
        <v>38</v>
      </c>
      <c r="I1419" s="24" t="s">
        <v>38</v>
      </c>
      <c r="J1419" s="22" t="s">
        <v>41</v>
      </c>
      <c r="K1419" s="81" t="s">
        <v>38</v>
      </c>
      <c r="L1419" s="81" t="s">
        <v>38</v>
      </c>
      <c r="M1419" s="81" t="s">
        <v>38</v>
      </c>
      <c r="N1419" s="81" t="s">
        <v>38</v>
      </c>
      <c r="O1419" s="121" t="e">
        <f t="shared" si="474"/>
        <v>#VALUE!</v>
      </c>
      <c r="P1419" s="30" t="s">
        <v>38</v>
      </c>
      <c r="Q1419" s="120" t="e">
        <f t="shared" si="475"/>
        <v>#VALUE!</v>
      </c>
      <c r="R1419" s="4" t="e">
        <f t="shared" si="473"/>
        <v>#VALUE!</v>
      </c>
      <c r="S1419" s="27" t="s">
        <v>38</v>
      </c>
      <c r="T1419" s="82" t="s">
        <v>38</v>
      </c>
      <c r="U1419" s="83" t="s">
        <v>38</v>
      </c>
      <c r="V1419" s="83" t="s">
        <v>38</v>
      </c>
      <c r="W1419" s="83" t="s">
        <v>38</v>
      </c>
      <c r="X1419" s="27" t="s">
        <v>38</v>
      </c>
      <c r="Y1419" s="27" t="s">
        <v>38</v>
      </c>
      <c r="Z1419" s="27" t="s">
        <v>38</v>
      </c>
      <c r="AA1419" s="27" t="s">
        <v>38</v>
      </c>
      <c r="AB1419" s="84" t="s">
        <v>38</v>
      </c>
    </row>
    <row r="1420" spans="1:28" s="15" customFormat="1" x14ac:dyDescent="0.2">
      <c r="A1420" s="21">
        <v>109</v>
      </c>
      <c r="B1420" s="22" t="s">
        <v>32</v>
      </c>
      <c r="C1420" s="22" t="s">
        <v>34</v>
      </c>
      <c r="D1420" s="22" t="s">
        <v>37</v>
      </c>
      <c r="E1420" s="22" t="s">
        <v>38</v>
      </c>
      <c r="F1420" s="22" t="s">
        <v>38</v>
      </c>
      <c r="G1420" s="22" t="s">
        <v>38</v>
      </c>
      <c r="H1420" s="22" t="s">
        <v>38</v>
      </c>
      <c r="I1420" s="24" t="s">
        <v>38</v>
      </c>
      <c r="J1420" s="22" t="s">
        <v>41</v>
      </c>
      <c r="K1420" s="81" t="s">
        <v>38</v>
      </c>
      <c r="L1420" s="81" t="s">
        <v>38</v>
      </c>
      <c r="M1420" s="81" t="s">
        <v>38</v>
      </c>
      <c r="N1420" s="81" t="s">
        <v>38</v>
      </c>
      <c r="O1420" s="121" t="e">
        <f t="shared" si="474"/>
        <v>#VALUE!</v>
      </c>
      <c r="P1420" s="30" t="s">
        <v>38</v>
      </c>
      <c r="Q1420" s="120" t="e">
        <f t="shared" si="475"/>
        <v>#VALUE!</v>
      </c>
      <c r="R1420" s="4" t="e">
        <f t="shared" si="473"/>
        <v>#VALUE!</v>
      </c>
      <c r="S1420" s="27" t="s">
        <v>38</v>
      </c>
      <c r="T1420" s="82" t="s">
        <v>38</v>
      </c>
      <c r="U1420" s="83" t="s">
        <v>38</v>
      </c>
      <c r="V1420" s="83" t="s">
        <v>38</v>
      </c>
      <c r="W1420" s="83" t="s">
        <v>38</v>
      </c>
      <c r="X1420" s="27" t="s">
        <v>38</v>
      </c>
      <c r="Y1420" s="27" t="s">
        <v>38</v>
      </c>
      <c r="Z1420" s="27" t="s">
        <v>38</v>
      </c>
      <c r="AA1420" s="27" t="s">
        <v>38</v>
      </c>
      <c r="AB1420" s="84" t="s">
        <v>38</v>
      </c>
    </row>
    <row r="1421" spans="1:28" s="15" customFormat="1" x14ac:dyDescent="0.2">
      <c r="A1421" s="21">
        <v>232</v>
      </c>
      <c r="B1421" s="22" t="s">
        <v>33</v>
      </c>
      <c r="C1421" s="22" t="s">
        <v>34</v>
      </c>
      <c r="D1421" s="22" t="s">
        <v>37</v>
      </c>
      <c r="E1421" s="23">
        <v>43154</v>
      </c>
      <c r="F1421" s="22">
        <v>28</v>
      </c>
      <c r="G1421" s="22">
        <v>37.299999999999997</v>
      </c>
      <c r="H1421" s="22">
        <v>17.509699999999999</v>
      </c>
      <c r="I1421" t="s">
        <v>38</v>
      </c>
      <c r="J1421" s="22" t="s">
        <v>41</v>
      </c>
      <c r="K1421" s="25">
        <f>1000*(1-(F1421+288.9414)/(508929.2*(F1421+68.12963))*(F1421-3.9863)^2)</f>
        <v>996.26420967229797</v>
      </c>
      <c r="L1421" s="25">
        <f>0.824493 - 0.0040899*F1421 + 0.000076438*F1421^2 -0.00000082467*F1421^3 + 0.0000000053675*F1421^4</f>
        <v>0.75509920224000004</v>
      </c>
      <c r="M1421" s="25">
        <f>-0.005724 + 0.00010227*F1421 - 0.0000016546*F1421^2</f>
        <v>-4.1576464000000002E-3</v>
      </c>
      <c r="N1421" s="25">
        <f>K1421 + (L1421*G1421) + M1421*G1421^(3/2) + 0.00048314*G1421^2</f>
        <v>1024.1544651376514</v>
      </c>
      <c r="O1421" s="121">
        <f t="shared" si="474"/>
        <v>1.0241276827020731</v>
      </c>
      <c r="P1421" s="26" t="s">
        <v>38</v>
      </c>
      <c r="Q1421" s="120" t="e">
        <f t="shared" si="475"/>
        <v>#VALUE!</v>
      </c>
      <c r="R1421" s="4">
        <f t="shared" si="473"/>
        <v>23.535764601854485</v>
      </c>
      <c r="S1421" s="33" t="s">
        <v>38</v>
      </c>
      <c r="T1421" s="28">
        <f>E1421-E1301</f>
        <v>9</v>
      </c>
      <c r="U1421" s="83" t="s">
        <v>38</v>
      </c>
      <c r="V1421" s="83" t="s">
        <v>38</v>
      </c>
      <c r="W1421" s="83" t="s">
        <v>38</v>
      </c>
      <c r="X1421" s="27" t="s">
        <v>38</v>
      </c>
      <c r="Y1421" s="27" t="s">
        <v>38</v>
      </c>
      <c r="Z1421" s="27" t="s">
        <v>38</v>
      </c>
      <c r="AA1421" s="27" t="s">
        <v>38</v>
      </c>
      <c r="AB1421" s="84" t="s">
        <v>38</v>
      </c>
    </row>
    <row r="1422" spans="1:28" s="15" customFormat="1" x14ac:dyDescent="0.2">
      <c r="A1422" s="21">
        <v>234</v>
      </c>
      <c r="B1422" s="22" t="s">
        <v>33</v>
      </c>
      <c r="C1422" s="22" t="s">
        <v>34</v>
      </c>
      <c r="D1422" s="22" t="s">
        <v>37</v>
      </c>
      <c r="E1422" s="22" t="s">
        <v>38</v>
      </c>
      <c r="F1422" s="22" t="s">
        <v>38</v>
      </c>
      <c r="G1422" s="22" t="s">
        <v>38</v>
      </c>
      <c r="H1422" s="22" t="s">
        <v>38</v>
      </c>
      <c r="I1422" s="24" t="s">
        <v>38</v>
      </c>
      <c r="J1422" s="22" t="s">
        <v>38</v>
      </c>
      <c r="K1422" s="81" t="s">
        <v>38</v>
      </c>
      <c r="L1422" s="81" t="s">
        <v>38</v>
      </c>
      <c r="M1422" s="81" t="s">
        <v>38</v>
      </c>
      <c r="N1422" s="81" t="s">
        <v>38</v>
      </c>
      <c r="O1422" s="121" t="e">
        <f t="shared" si="474"/>
        <v>#VALUE!</v>
      </c>
      <c r="P1422" s="30" t="s">
        <v>38</v>
      </c>
      <c r="Q1422" s="120" t="e">
        <f t="shared" si="475"/>
        <v>#VALUE!</v>
      </c>
      <c r="R1422" s="4" t="e">
        <f t="shared" si="473"/>
        <v>#VALUE!</v>
      </c>
      <c r="S1422" s="27" t="s">
        <v>38</v>
      </c>
      <c r="T1422" s="82" t="s">
        <v>38</v>
      </c>
      <c r="U1422" s="83" t="s">
        <v>38</v>
      </c>
      <c r="V1422" s="83" t="s">
        <v>38</v>
      </c>
      <c r="W1422" s="83" t="s">
        <v>38</v>
      </c>
      <c r="X1422" s="27" t="s">
        <v>38</v>
      </c>
      <c r="Y1422" s="27" t="s">
        <v>38</v>
      </c>
      <c r="Z1422" s="27" t="s">
        <v>38</v>
      </c>
      <c r="AA1422" s="27" t="s">
        <v>38</v>
      </c>
      <c r="AB1422" s="84" t="s">
        <v>38</v>
      </c>
    </row>
    <row r="1423" spans="1:28" s="15" customFormat="1" x14ac:dyDescent="0.2">
      <c r="A1423" s="21">
        <v>181</v>
      </c>
      <c r="B1423" s="22" t="s">
        <v>26</v>
      </c>
      <c r="C1423" s="22" t="s">
        <v>36</v>
      </c>
      <c r="D1423" s="22" t="s">
        <v>37</v>
      </c>
      <c r="E1423" s="22" t="s">
        <v>38</v>
      </c>
      <c r="F1423" s="22" t="s">
        <v>38</v>
      </c>
      <c r="G1423" s="22" t="s">
        <v>38</v>
      </c>
      <c r="H1423" s="22" t="s">
        <v>38</v>
      </c>
      <c r="I1423" s="24" t="s">
        <v>38</v>
      </c>
      <c r="J1423" s="22" t="s">
        <v>38</v>
      </c>
      <c r="K1423" s="81" t="s">
        <v>38</v>
      </c>
      <c r="L1423" s="81" t="s">
        <v>38</v>
      </c>
      <c r="M1423" s="81" t="s">
        <v>38</v>
      </c>
      <c r="N1423" s="81" t="s">
        <v>38</v>
      </c>
      <c r="O1423" s="121" t="e">
        <f t="shared" si="474"/>
        <v>#VALUE!</v>
      </c>
      <c r="P1423" s="30" t="s">
        <v>38</v>
      </c>
      <c r="Q1423" s="120" t="e">
        <f t="shared" si="475"/>
        <v>#VALUE!</v>
      </c>
      <c r="R1423" s="4" t="e">
        <f t="shared" si="473"/>
        <v>#VALUE!</v>
      </c>
      <c r="S1423" s="27" t="s">
        <v>38</v>
      </c>
      <c r="T1423" s="82" t="s">
        <v>38</v>
      </c>
      <c r="U1423" s="83" t="s">
        <v>38</v>
      </c>
      <c r="V1423" s="83" t="s">
        <v>38</v>
      </c>
      <c r="W1423" s="83" t="s">
        <v>38</v>
      </c>
      <c r="X1423" s="27" t="s">
        <v>38</v>
      </c>
      <c r="Y1423" s="27" t="s">
        <v>38</v>
      </c>
      <c r="Z1423" s="27" t="s">
        <v>38</v>
      </c>
      <c r="AA1423" s="27" t="s">
        <v>38</v>
      </c>
      <c r="AB1423" s="84" t="s">
        <v>38</v>
      </c>
    </row>
    <row r="1424" spans="1:28" s="15" customFormat="1" x14ac:dyDescent="0.2">
      <c r="A1424" s="21">
        <v>188</v>
      </c>
      <c r="B1424" s="22" t="s">
        <v>26</v>
      </c>
      <c r="C1424" s="22" t="s">
        <v>36</v>
      </c>
      <c r="D1424" s="22" t="s">
        <v>37</v>
      </c>
      <c r="E1424" s="23">
        <v>43154</v>
      </c>
      <c r="F1424" s="22">
        <v>27.8</v>
      </c>
      <c r="G1424" s="22">
        <v>37.1</v>
      </c>
      <c r="H1424" s="22">
        <v>17.5093</v>
      </c>
      <c r="I1424" s="24">
        <v>11.3643</v>
      </c>
      <c r="J1424" s="22"/>
      <c r="K1424" s="25">
        <f>1000*(1-(F1424+288.9414)/(508929.2*(F1424+68.12963))*(F1424-3.9863)^2)</f>
        <v>996.32084190944272</v>
      </c>
      <c r="L1424" s="25">
        <f>0.824493 - 0.0040899*F1424 + 0.000076438*F1424^2 -0.00000082467*F1424^3 + 0.0000000053675*F1424^4</f>
        <v>0.75535603789426808</v>
      </c>
      <c r="M1424" s="25">
        <f>-0.005724 + 0.00010227*F1424 - 0.0000016546*F1424^2</f>
        <v>-4.1596350639999998E-3</v>
      </c>
      <c r="N1424" s="25">
        <f>K1424 + (L1424*G1424) + M1424*G1424^(3/2) + 0.00048314*G1424^2</f>
        <v>1024.0695750932693</v>
      </c>
      <c r="O1424" s="121">
        <f t="shared" si="474"/>
        <v>1.0240427783992587</v>
      </c>
      <c r="P1424" s="26">
        <f>I1424*(1/     (1-   (0.001*N1424/1.84)))</f>
        <v>25.627567451465318</v>
      </c>
      <c r="Q1424" s="120">
        <f t="shared" si="475"/>
        <v>25.626725821456969</v>
      </c>
      <c r="R1424" s="4">
        <f t="shared" si="473"/>
        <v>23.534555584307739</v>
      </c>
      <c r="S1424" s="27">
        <f>-5.28+5.5*I1424</f>
        <v>57.223649999999999</v>
      </c>
      <c r="T1424" s="28">
        <f>E1424-E1304</f>
        <v>9</v>
      </c>
      <c r="U1424" s="29">
        <f>I1424-I1304</f>
        <v>-3.2299999999999329E-2</v>
      </c>
      <c r="V1424" s="29">
        <f>(U1424/I1304)*100</f>
        <v>-0.28341786146744935</v>
      </c>
      <c r="W1424" s="29">
        <f>(U1424/T1424)/I1304*1000</f>
        <v>-0.31490873496383259</v>
      </c>
      <c r="X1424" s="30">
        <f>P1424-P1304</f>
        <v>-3.328611831726036E-2</v>
      </c>
      <c r="Y1424" s="30">
        <f>(X1424/P1304)*100</f>
        <v>-0.12971555379770008</v>
      </c>
      <c r="Z1424" s="30">
        <f>1000*(X1424/T1424)/P1304</f>
        <v>-0.14412839310855563</v>
      </c>
      <c r="AA1424" s="31">
        <f>1000*(X1424/T1424)/S1304</f>
        <v>-6.4431599821026822E-2</v>
      </c>
      <c r="AB1424" s="32">
        <f>Z1424-W1424</f>
        <v>0.17078034185527696</v>
      </c>
    </row>
    <row r="1425" spans="1:28" s="15" customFormat="1" x14ac:dyDescent="0.2">
      <c r="A1425" s="21">
        <v>280</v>
      </c>
      <c r="B1425" s="22" t="s">
        <v>26</v>
      </c>
      <c r="C1425" s="22" t="s">
        <v>36</v>
      </c>
      <c r="D1425" s="22" t="s">
        <v>37</v>
      </c>
      <c r="E1425" s="23">
        <v>43154</v>
      </c>
      <c r="F1425" s="22">
        <v>27.8</v>
      </c>
      <c r="G1425" s="22">
        <v>37.1</v>
      </c>
      <c r="H1425" s="22">
        <v>17.5093</v>
      </c>
      <c r="I1425" s="24">
        <v>4.2557999999999998</v>
      </c>
      <c r="J1425" s="22"/>
      <c r="K1425" s="25">
        <f>1000*(1-(F1425+288.9414)/(508929.2*(F1425+68.12963))*(F1425-3.9863)^2)</f>
        <v>996.32084190944272</v>
      </c>
      <c r="L1425" s="25">
        <f>0.824493 - 0.0040899*F1425 + 0.000076438*F1425^2 -0.00000082467*F1425^3 + 0.0000000053675*F1425^4</f>
        <v>0.75535603789426808</v>
      </c>
      <c r="M1425" s="25">
        <f>-0.005724 + 0.00010227*F1425 - 0.0000016546*F1425^2</f>
        <v>-4.1596350639999998E-3</v>
      </c>
      <c r="N1425" s="25">
        <f>K1425 + (L1425*G1425) + M1425*G1425^(3/2) + 0.00048314*G1425^2</f>
        <v>1024.0695750932693</v>
      </c>
      <c r="O1425" s="121">
        <f t="shared" si="474"/>
        <v>1.0240427783992587</v>
      </c>
      <c r="P1425" s="26">
        <f>I1425*(1/     (1-   (0.001*N1425/1.84)))</f>
        <v>9.5972300590398074</v>
      </c>
      <c r="Q1425" s="120">
        <f t="shared" si="475"/>
        <v>9.5969148782552871</v>
      </c>
      <c r="R1425" s="4">
        <f t="shared" si="473"/>
        <v>23.534555584307739</v>
      </c>
      <c r="S1425" s="27">
        <f>-5.28+5.5*I1425</f>
        <v>18.126899999999999</v>
      </c>
      <c r="T1425" s="28">
        <f>E1425-E1305</f>
        <v>9</v>
      </c>
      <c r="U1425" s="29">
        <f>I1425-I1305</f>
        <v>-2.4399999999999977E-2</v>
      </c>
      <c r="V1425" s="29">
        <f>(U1425/I1305)*100</f>
        <v>-0.57006681930750858</v>
      </c>
      <c r="W1425" s="29">
        <f>(U1425/T1425)/I1305*1000</f>
        <v>-0.63340757700834283</v>
      </c>
      <c r="X1425" s="30">
        <f>P1425-P1305</f>
        <v>-4.0169292467078677E-2</v>
      </c>
      <c r="Y1425" s="30">
        <f>(X1425/P1305)*100</f>
        <v>-0.41680634994956267</v>
      </c>
      <c r="Z1425" s="30">
        <f>1000*(X1425/T1425)/P1305</f>
        <v>-0.46311816661062516</v>
      </c>
      <c r="AA1425" s="31">
        <f>1000*(X1425/T1425)/S1305</f>
        <v>-0.2444132455637556</v>
      </c>
      <c r="AB1425" s="32">
        <f>Z1425-W1425</f>
        <v>0.17028941039771767</v>
      </c>
    </row>
    <row r="1426" spans="1:28" s="15" customFormat="1" x14ac:dyDescent="0.2">
      <c r="A1426" s="21">
        <v>286</v>
      </c>
      <c r="B1426" s="22" t="s">
        <v>26</v>
      </c>
      <c r="C1426" s="22" t="s">
        <v>36</v>
      </c>
      <c r="D1426" s="22" t="s">
        <v>37</v>
      </c>
      <c r="E1426" s="23">
        <v>43154</v>
      </c>
      <c r="F1426" s="22">
        <v>27.8</v>
      </c>
      <c r="G1426" s="22">
        <v>37.1</v>
      </c>
      <c r="H1426" s="22">
        <v>17.5093</v>
      </c>
      <c r="I1426" s="24">
        <v>3.5655999999999999</v>
      </c>
      <c r="J1426" s="22"/>
      <c r="K1426" s="25">
        <f>1000*(1-(F1426+288.9414)/(508929.2*(F1426+68.12963))*(F1426-3.9863)^2)</f>
        <v>996.32084190944272</v>
      </c>
      <c r="L1426" s="25">
        <f>0.824493 - 0.0040899*F1426 + 0.000076438*F1426^2 -0.00000082467*F1426^3 + 0.0000000053675*F1426^4</f>
        <v>0.75535603789426808</v>
      </c>
      <c r="M1426" s="25">
        <f>-0.005724 + 0.00010227*F1426 - 0.0000016546*F1426^2</f>
        <v>-4.1596350639999998E-3</v>
      </c>
      <c r="N1426" s="25">
        <f>K1426 + (L1426*G1426) + M1426*G1426^(3/2) + 0.00048314*G1426^2</f>
        <v>1024.0695750932693</v>
      </c>
      <c r="O1426" s="121">
        <f t="shared" si="474"/>
        <v>1.0240427783992587</v>
      </c>
      <c r="P1426" s="26">
        <f>I1426*(1/     (1-   (0.001*N1426/1.84)))</f>
        <v>8.0407640158166132</v>
      </c>
      <c r="Q1426" s="120">
        <f t="shared" si="475"/>
        <v>8.0404999506337358</v>
      </c>
      <c r="R1426" s="4">
        <f t="shared" si="473"/>
        <v>23.534555584307739</v>
      </c>
      <c r="S1426" s="27">
        <f>-5.28+5.5*I1426</f>
        <v>14.330799999999996</v>
      </c>
      <c r="T1426" s="28">
        <f>E1426-E1306</f>
        <v>9</v>
      </c>
      <c r="U1426" s="29">
        <f>I1426-I1306</f>
        <v>-2.4700000000000166E-2</v>
      </c>
      <c r="V1426" s="29">
        <f>(U1426/I1306)*100</f>
        <v>-0.68796479402835875</v>
      </c>
      <c r="W1426" s="29">
        <f>(U1426/T1426)/I1306*1000</f>
        <v>-0.7644053266981764</v>
      </c>
      <c r="X1426" s="30">
        <f>P1426-P1306</f>
        <v>-4.3240211022126829E-2</v>
      </c>
      <c r="Y1426" s="30">
        <f>(X1426/P1306)*100</f>
        <v>-0.53488605162488845</v>
      </c>
      <c r="Z1426" s="30">
        <f>1000*(X1426/T1426)/P1306</f>
        <v>-0.5943178351387649</v>
      </c>
      <c r="AA1426" s="31">
        <f>1000*(X1426/T1426)/S1306</f>
        <v>-0.33210645804988892</v>
      </c>
      <c r="AB1426" s="32">
        <f>Z1426-W1426</f>
        <v>0.1700874915594115</v>
      </c>
    </row>
    <row r="1427" spans="1:28" s="15" customFormat="1" x14ac:dyDescent="0.2">
      <c r="A1427" s="21">
        <v>121</v>
      </c>
      <c r="B1427" s="22" t="s">
        <v>29</v>
      </c>
      <c r="C1427" s="22" t="s">
        <v>36</v>
      </c>
      <c r="D1427" s="22" t="s">
        <v>37</v>
      </c>
      <c r="E1427" s="22" t="s">
        <v>38</v>
      </c>
      <c r="F1427" s="22" t="s">
        <v>38</v>
      </c>
      <c r="G1427" s="22" t="s">
        <v>38</v>
      </c>
      <c r="H1427" s="22" t="s">
        <v>38</v>
      </c>
      <c r="I1427" s="24" t="s">
        <v>38</v>
      </c>
      <c r="J1427" s="22" t="s">
        <v>38</v>
      </c>
      <c r="K1427" s="81" t="s">
        <v>38</v>
      </c>
      <c r="L1427" s="81" t="s">
        <v>38</v>
      </c>
      <c r="M1427" s="81" t="s">
        <v>38</v>
      </c>
      <c r="N1427" s="81" t="s">
        <v>38</v>
      </c>
      <c r="O1427" s="121" t="e">
        <f t="shared" si="474"/>
        <v>#VALUE!</v>
      </c>
      <c r="P1427" s="30" t="s">
        <v>38</v>
      </c>
      <c r="Q1427" s="120" t="e">
        <f t="shared" si="475"/>
        <v>#VALUE!</v>
      </c>
      <c r="R1427" s="4" t="e">
        <f t="shared" si="473"/>
        <v>#VALUE!</v>
      </c>
      <c r="S1427" s="27" t="s">
        <v>38</v>
      </c>
      <c r="T1427" s="82" t="s">
        <v>38</v>
      </c>
      <c r="U1427" s="83" t="s">
        <v>38</v>
      </c>
      <c r="V1427" s="83" t="s">
        <v>38</v>
      </c>
      <c r="W1427" s="83" t="s">
        <v>38</v>
      </c>
      <c r="X1427" s="27" t="s">
        <v>38</v>
      </c>
      <c r="Y1427" s="27" t="s">
        <v>38</v>
      </c>
      <c r="Z1427" s="27" t="s">
        <v>38</v>
      </c>
      <c r="AA1427" s="27" t="s">
        <v>38</v>
      </c>
      <c r="AB1427" s="84" t="s">
        <v>38</v>
      </c>
    </row>
    <row r="1428" spans="1:28" s="15" customFormat="1" x14ac:dyDescent="0.2">
      <c r="A1428" s="21">
        <v>128</v>
      </c>
      <c r="B1428" s="22" t="s">
        <v>29</v>
      </c>
      <c r="C1428" s="22" t="s">
        <v>36</v>
      </c>
      <c r="D1428" s="22" t="s">
        <v>37</v>
      </c>
      <c r="E1428" s="23">
        <v>43154</v>
      </c>
      <c r="F1428" s="22">
        <v>27.8</v>
      </c>
      <c r="G1428" s="22">
        <v>37.1</v>
      </c>
      <c r="H1428" s="22">
        <v>17.5093</v>
      </c>
      <c r="I1428" s="24">
        <v>3.9826000000000001</v>
      </c>
      <c r="J1428" s="22" t="s">
        <v>57</v>
      </c>
      <c r="K1428" s="25">
        <f>1000*(1-(F1428+288.9414)/(508929.2*(F1428+68.12963))*(F1428-3.9863)^2)</f>
        <v>996.32084190944272</v>
      </c>
      <c r="L1428" s="25">
        <f>0.824493 - 0.0040899*F1428 + 0.000076438*F1428^2 -0.00000082467*F1428^3 + 0.0000000053675*F1428^4</f>
        <v>0.75535603789426808</v>
      </c>
      <c r="M1428" s="25">
        <f>-0.005724 + 0.00010227*F1428 - 0.0000016546*F1428^2</f>
        <v>-4.1596350639999998E-3</v>
      </c>
      <c r="N1428" s="25">
        <f>K1428 + (L1428*G1428) + M1428*G1428^(3/2) + 0.00048314*G1428^2</f>
        <v>1024.0695750932693</v>
      </c>
      <c r="O1428" s="121">
        <f t="shared" si="474"/>
        <v>1.0240427783992587</v>
      </c>
      <c r="P1428" s="26">
        <f>I1428*(1/     (1-   (0.001*N1428/1.84)))</f>
        <v>8.9811383131566203</v>
      </c>
      <c r="Q1428" s="120">
        <f t="shared" si="475"/>
        <v>8.980843365322503</v>
      </c>
      <c r="R1428" s="4">
        <f t="shared" si="473"/>
        <v>23.534555584307739</v>
      </c>
      <c r="S1428" s="27">
        <f>-5.28+5.5*I1428</f>
        <v>16.624299999999998</v>
      </c>
      <c r="T1428" s="28">
        <f>E1428-E1308</f>
        <v>9</v>
      </c>
      <c r="U1428" s="29">
        <f>I1428-I1308</f>
        <v>-3.2900000000000151E-2</v>
      </c>
      <c r="V1428" s="29">
        <f>(U1428/I1308)*100</f>
        <v>-0.81932511517868634</v>
      </c>
      <c r="W1428" s="29">
        <f>(U1428/T1428)/I1308*1000</f>
        <v>-0.91036123908742927</v>
      </c>
      <c r="X1428" s="30">
        <f>P1428-P1308</f>
        <v>-6.0256270268432388E-2</v>
      </c>
      <c r="Y1428" s="30">
        <f>(X1428/P1308)*100</f>
        <v>-0.66644885047817659</v>
      </c>
      <c r="Z1428" s="30">
        <f>1000*(X1428/T1428)/P1308</f>
        <v>-0.74049872275352957</v>
      </c>
      <c r="AA1428" s="31">
        <f>1000*(X1428/T1428)/S1308</f>
        <v>-0.39839580731836371</v>
      </c>
      <c r="AB1428" s="32">
        <f>Z1428-W1428</f>
        <v>0.1698625163338997</v>
      </c>
    </row>
    <row r="1429" spans="1:28" s="15" customFormat="1" x14ac:dyDescent="0.2">
      <c r="A1429" s="21">
        <v>219</v>
      </c>
      <c r="B1429" s="22" t="s">
        <v>29</v>
      </c>
      <c r="C1429" s="22" t="s">
        <v>36</v>
      </c>
      <c r="D1429" s="22" t="s">
        <v>37</v>
      </c>
      <c r="E1429" s="22" t="s">
        <v>38</v>
      </c>
      <c r="F1429" s="22" t="s">
        <v>38</v>
      </c>
      <c r="G1429" s="22" t="s">
        <v>38</v>
      </c>
      <c r="H1429" s="22" t="s">
        <v>38</v>
      </c>
      <c r="I1429" s="24" t="s">
        <v>38</v>
      </c>
      <c r="J1429" s="22" t="s">
        <v>38</v>
      </c>
      <c r="K1429" s="81" t="s">
        <v>38</v>
      </c>
      <c r="L1429" s="81" t="s">
        <v>38</v>
      </c>
      <c r="M1429" s="81" t="s">
        <v>38</v>
      </c>
      <c r="N1429" s="81" t="s">
        <v>38</v>
      </c>
      <c r="O1429" s="121" t="e">
        <f t="shared" si="474"/>
        <v>#VALUE!</v>
      </c>
      <c r="P1429" s="30" t="s">
        <v>38</v>
      </c>
      <c r="Q1429" s="120" t="e">
        <f t="shared" si="475"/>
        <v>#VALUE!</v>
      </c>
      <c r="R1429" s="4" t="e">
        <f t="shared" si="473"/>
        <v>#VALUE!</v>
      </c>
      <c r="S1429" s="27" t="s">
        <v>38</v>
      </c>
      <c r="T1429" s="82" t="s">
        <v>38</v>
      </c>
      <c r="U1429" s="83" t="s">
        <v>38</v>
      </c>
      <c r="V1429" s="83" t="s">
        <v>38</v>
      </c>
      <c r="W1429" s="83" t="s">
        <v>38</v>
      </c>
      <c r="X1429" s="27" t="s">
        <v>38</v>
      </c>
      <c r="Y1429" s="27" t="s">
        <v>38</v>
      </c>
      <c r="Z1429" s="27" t="s">
        <v>38</v>
      </c>
      <c r="AA1429" s="27" t="s">
        <v>38</v>
      </c>
      <c r="AB1429" s="84" t="s">
        <v>38</v>
      </c>
    </row>
    <row r="1430" spans="1:28" s="15" customFormat="1" x14ac:dyDescent="0.2">
      <c r="A1430" s="21">
        <v>225</v>
      </c>
      <c r="B1430" s="22" t="s">
        <v>29</v>
      </c>
      <c r="C1430" s="22" t="s">
        <v>36</v>
      </c>
      <c r="D1430" s="22" t="s">
        <v>37</v>
      </c>
      <c r="E1430" s="23">
        <v>43154</v>
      </c>
      <c r="F1430" s="22">
        <v>27.8</v>
      </c>
      <c r="G1430" s="22">
        <v>37.1</v>
      </c>
      <c r="H1430" s="22">
        <v>17.5093</v>
      </c>
      <c r="I1430" s="24">
        <v>2.9354</v>
      </c>
      <c r="J1430" s="22"/>
      <c r="K1430" s="25">
        <f t="shared" ref="K1430:K1435" si="476">1000*(1-(F1430+288.9414)/(508929.2*(F1430+68.12963))*(F1430-3.9863)^2)</f>
        <v>996.32084190944272</v>
      </c>
      <c r="L1430" s="25">
        <f t="shared" ref="L1430:L1435" si="477">0.824493 - 0.0040899*F1430 + 0.000076438*F1430^2 -0.00000082467*F1430^3 + 0.0000000053675*F1430^4</f>
        <v>0.75535603789426808</v>
      </c>
      <c r="M1430" s="25">
        <f t="shared" ref="M1430:M1435" si="478">-0.005724 + 0.00010227*F1430 - 0.0000016546*F1430^2</f>
        <v>-4.1596350639999998E-3</v>
      </c>
      <c r="N1430" s="25">
        <f t="shared" ref="N1430:N1435" si="479">K1430 + (L1430*G1430) + M1430*G1430^(3/2) + 0.00048314*G1430^2</f>
        <v>1024.0695750932693</v>
      </c>
      <c r="O1430" s="121">
        <f t="shared" si="474"/>
        <v>1.0240427783992587</v>
      </c>
      <c r="P1430" s="26">
        <f>I1430*(1/     (1-   (0.001*N1430/1.84)))</f>
        <v>6.6196036268869438</v>
      </c>
      <c r="Q1430" s="120">
        <f t="shared" si="475"/>
        <v>6.6193862337587701</v>
      </c>
      <c r="R1430" s="4">
        <f t="shared" si="473"/>
        <v>23.534555584307739</v>
      </c>
      <c r="S1430" s="27">
        <f>-5.28+5.5*I1430</f>
        <v>10.864699999999999</v>
      </c>
      <c r="T1430" s="28">
        <f t="shared" ref="T1430:T1435" si="480">E1430-E1310</f>
        <v>9</v>
      </c>
      <c r="U1430" s="29">
        <f>I1430-I1310</f>
        <v>-2.629999999999999E-2</v>
      </c>
      <c r="V1430" s="29">
        <f>(U1430/I1310)*100</f>
        <v>-0.88800351149677526</v>
      </c>
      <c r="W1430" s="29">
        <f>(U1430/T1430)/I1310*1000</f>
        <v>-0.98667056832975009</v>
      </c>
      <c r="X1430" s="30">
        <f>P1430-P1310</f>
        <v>-4.9030002232711034E-2</v>
      </c>
      <c r="Y1430" s="30">
        <f>(X1430/P1310)*100</f>
        <v>-0.7352331071032856</v>
      </c>
      <c r="Z1430" s="30">
        <f>1000*(X1430/T1430)/P1310</f>
        <v>-0.81692567455920617</v>
      </c>
      <c r="AA1430" s="31">
        <f>1000*(X1430/T1430)/S1310</f>
        <v>-0.49483194065560476</v>
      </c>
      <c r="AB1430" s="32">
        <f>Z1430-W1430</f>
        <v>0.16974489377054391</v>
      </c>
    </row>
    <row r="1431" spans="1:28" s="15" customFormat="1" x14ac:dyDescent="0.2">
      <c r="A1431" s="21">
        <v>229</v>
      </c>
      <c r="B1431" s="22" t="s">
        <v>29</v>
      </c>
      <c r="C1431" s="22" t="s">
        <v>36</v>
      </c>
      <c r="D1431" s="22" t="s">
        <v>37</v>
      </c>
      <c r="E1431" s="23">
        <v>43154</v>
      </c>
      <c r="F1431" s="22">
        <v>27.8</v>
      </c>
      <c r="G1431" s="22">
        <v>37.1</v>
      </c>
      <c r="H1431" s="22">
        <v>17.5093</v>
      </c>
      <c r="I1431" s="24">
        <v>2.6371000000000002</v>
      </c>
      <c r="J1431" s="22"/>
      <c r="K1431" s="25">
        <f t="shared" si="476"/>
        <v>996.32084190944272</v>
      </c>
      <c r="L1431" s="25">
        <f t="shared" si="477"/>
        <v>0.75535603789426808</v>
      </c>
      <c r="M1431" s="25">
        <f t="shared" si="478"/>
        <v>-4.1596350639999998E-3</v>
      </c>
      <c r="N1431" s="25">
        <f t="shared" si="479"/>
        <v>1024.0695750932693</v>
      </c>
      <c r="O1431" s="121">
        <f t="shared" si="474"/>
        <v>1.0240427783992587</v>
      </c>
      <c r="P1431" s="26">
        <f>I1431*(1/     (1-   (0.001*N1431/1.84)))</f>
        <v>5.9469090156242963</v>
      </c>
      <c r="Q1431" s="120">
        <f t="shared" si="475"/>
        <v>5.9467137143303308</v>
      </c>
      <c r="R1431" s="4">
        <f t="shared" si="473"/>
        <v>23.534555584307739</v>
      </c>
      <c r="S1431" s="27">
        <f>-5.28+5.5*I1431</f>
        <v>9.2240500000000019</v>
      </c>
      <c r="T1431" s="28">
        <f t="shared" si="480"/>
        <v>9</v>
      </c>
      <c r="U1431" s="29">
        <f>I1431-I1311</f>
        <v>-3.4199999999999786E-2</v>
      </c>
      <c r="V1431" s="29">
        <f>(U1431/I1311)*100</f>
        <v>-1.2802755212817649</v>
      </c>
      <c r="W1431" s="29">
        <f>(U1431/T1431)/I1311*1000</f>
        <v>-1.4225283569797387</v>
      </c>
      <c r="X1431" s="30">
        <f>P1431-P1311</f>
        <v>-6.7853118780719868E-2</v>
      </c>
      <c r="Y1431" s="30">
        <f>(X1431/P1311)*100</f>
        <v>-1.1281097616910489</v>
      </c>
      <c r="Z1431" s="30">
        <f>1000*(X1431/T1431)/P1311</f>
        <v>-1.253455290767832</v>
      </c>
      <c r="AA1431" s="31">
        <f>1000*(X1431/T1431)/S1311</f>
        <v>-0.80101097199683235</v>
      </c>
      <c r="AB1431" s="32">
        <f>Z1431-W1431</f>
        <v>0.16907306621190665</v>
      </c>
    </row>
    <row r="1432" spans="1:28" s="15" customFormat="1" x14ac:dyDescent="0.2">
      <c r="A1432" s="21">
        <v>155</v>
      </c>
      <c r="B1432" s="22" t="s">
        <v>30</v>
      </c>
      <c r="C1432" s="22" t="s">
        <v>36</v>
      </c>
      <c r="D1432" s="22" t="s">
        <v>37</v>
      </c>
      <c r="E1432" s="23">
        <v>43154</v>
      </c>
      <c r="F1432" s="22">
        <v>27.8</v>
      </c>
      <c r="G1432" s="22">
        <v>37.1</v>
      </c>
      <c r="H1432" s="22">
        <v>17.5093</v>
      </c>
      <c r="I1432" s="24">
        <v>1.5914999999999999</v>
      </c>
      <c r="J1432" s="22"/>
      <c r="K1432" s="25">
        <f t="shared" si="476"/>
        <v>996.32084190944272</v>
      </c>
      <c r="L1432" s="25">
        <f t="shared" si="477"/>
        <v>0.75535603789426808</v>
      </c>
      <c r="M1432" s="25">
        <f t="shared" si="478"/>
        <v>-4.1596350639999998E-3</v>
      </c>
      <c r="N1432" s="25">
        <f t="shared" si="479"/>
        <v>1024.0695750932693</v>
      </c>
      <c r="O1432" s="121">
        <f t="shared" si="474"/>
        <v>1.0240427783992587</v>
      </c>
      <c r="P1432" s="26">
        <f>I1432*(1/     (1-   (0.001*N1432/1.84)))</f>
        <v>3.5889824801357806</v>
      </c>
      <c r="Q1432" s="120">
        <f t="shared" si="475"/>
        <v>3.588864615053172</v>
      </c>
      <c r="R1432" s="4">
        <f t="shared" si="473"/>
        <v>23.534555584307739</v>
      </c>
      <c r="S1432" s="27">
        <f>-5.28+5.5*I1432</f>
        <v>3.4732499999999993</v>
      </c>
      <c r="T1432" s="28">
        <f t="shared" si="480"/>
        <v>9</v>
      </c>
      <c r="U1432" s="29">
        <f>I1432-I1312</f>
        <v>-2.4000000000000021E-2</v>
      </c>
      <c r="V1432" s="29">
        <f>(U1432/I1312)*100</f>
        <v>-1.4856081708449411</v>
      </c>
      <c r="W1432" s="29">
        <f>(U1432/T1432)/I1312*1000</f>
        <v>-1.6506757453832679</v>
      </c>
      <c r="X1432" s="30">
        <f>P1432-P1312</f>
        <v>-4.8515452755060195E-2</v>
      </c>
      <c r="Y1432" s="30">
        <f>(X1432/P1312)*100</f>
        <v>-1.3337589092869491</v>
      </c>
      <c r="Z1432" s="30">
        <f>1000*(X1432/T1432)/P1312</f>
        <v>-1.4819543436521656</v>
      </c>
      <c r="AA1432" s="31">
        <f>1000*(X1432/T1432)/S1312</f>
        <v>-1.4952100025444439</v>
      </c>
      <c r="AB1432" s="32">
        <f>Z1432-W1432</f>
        <v>0.16872140173110228</v>
      </c>
    </row>
    <row r="1433" spans="1:28" s="15" customFormat="1" x14ac:dyDescent="0.2">
      <c r="A1433" s="21">
        <v>247</v>
      </c>
      <c r="B1433" s="22" t="s">
        <v>30</v>
      </c>
      <c r="C1433" s="22" t="s">
        <v>36</v>
      </c>
      <c r="D1433" s="22" t="s">
        <v>37</v>
      </c>
      <c r="E1433" s="23">
        <v>43154</v>
      </c>
      <c r="F1433" s="22">
        <v>27.8</v>
      </c>
      <c r="G1433" s="22">
        <v>37.1</v>
      </c>
      <c r="H1433" s="22">
        <v>17.5093</v>
      </c>
      <c r="I1433" t="s">
        <v>38</v>
      </c>
      <c r="J1433" s="22" t="s">
        <v>41</v>
      </c>
      <c r="K1433" s="25">
        <f t="shared" si="476"/>
        <v>996.32084190944272</v>
      </c>
      <c r="L1433" s="25">
        <f t="shared" si="477"/>
        <v>0.75535603789426808</v>
      </c>
      <c r="M1433" s="25">
        <f t="shared" si="478"/>
        <v>-4.1596350639999998E-3</v>
      </c>
      <c r="N1433" s="25">
        <f t="shared" si="479"/>
        <v>1024.0695750932693</v>
      </c>
      <c r="O1433" s="121">
        <f t="shared" si="474"/>
        <v>1.0240427783992587</v>
      </c>
      <c r="P1433" s="26" t="s">
        <v>38</v>
      </c>
      <c r="Q1433" s="120" t="e">
        <f t="shared" si="475"/>
        <v>#VALUE!</v>
      </c>
      <c r="R1433" s="4">
        <f t="shared" si="473"/>
        <v>23.534555584307739</v>
      </c>
      <c r="S1433" s="33" t="s">
        <v>38</v>
      </c>
      <c r="T1433" s="28">
        <f t="shared" si="480"/>
        <v>9</v>
      </c>
      <c r="U1433" s="83" t="s">
        <v>38</v>
      </c>
      <c r="V1433" s="83" t="s">
        <v>38</v>
      </c>
      <c r="W1433" s="83" t="s">
        <v>38</v>
      </c>
      <c r="X1433" s="27" t="s">
        <v>38</v>
      </c>
      <c r="Y1433" s="27" t="s">
        <v>38</v>
      </c>
      <c r="Z1433" s="27" t="s">
        <v>38</v>
      </c>
      <c r="AA1433" s="27" t="s">
        <v>38</v>
      </c>
      <c r="AB1433" s="84" t="s">
        <v>38</v>
      </c>
    </row>
    <row r="1434" spans="1:28" s="15" customFormat="1" x14ac:dyDescent="0.2">
      <c r="A1434" s="21">
        <v>168</v>
      </c>
      <c r="B1434" s="22" t="s">
        <v>31</v>
      </c>
      <c r="C1434" s="22" t="s">
        <v>36</v>
      </c>
      <c r="D1434" s="22" t="s">
        <v>37</v>
      </c>
      <c r="E1434" s="23">
        <v>43154</v>
      </c>
      <c r="F1434" s="22">
        <v>27.8</v>
      </c>
      <c r="G1434" s="22">
        <v>37.1</v>
      </c>
      <c r="H1434" s="22">
        <v>17.5093</v>
      </c>
      <c r="I1434" t="s">
        <v>38</v>
      </c>
      <c r="J1434" s="22" t="s">
        <v>41</v>
      </c>
      <c r="K1434" s="25">
        <f t="shared" si="476"/>
        <v>996.32084190944272</v>
      </c>
      <c r="L1434" s="25">
        <f t="shared" si="477"/>
        <v>0.75535603789426808</v>
      </c>
      <c r="M1434" s="25">
        <f t="shared" si="478"/>
        <v>-4.1596350639999998E-3</v>
      </c>
      <c r="N1434" s="25">
        <f t="shared" si="479"/>
        <v>1024.0695750932693</v>
      </c>
      <c r="O1434" s="121">
        <f t="shared" si="474"/>
        <v>1.0240427783992587</v>
      </c>
      <c r="P1434" s="26" t="s">
        <v>38</v>
      </c>
      <c r="Q1434" s="120" t="e">
        <f t="shared" si="475"/>
        <v>#VALUE!</v>
      </c>
      <c r="R1434" s="4">
        <f t="shared" si="473"/>
        <v>23.534555584307739</v>
      </c>
      <c r="S1434" s="33" t="s">
        <v>38</v>
      </c>
      <c r="T1434" s="28">
        <f t="shared" si="480"/>
        <v>9</v>
      </c>
      <c r="U1434" s="83" t="s">
        <v>38</v>
      </c>
      <c r="V1434" s="83" t="s">
        <v>38</v>
      </c>
      <c r="W1434" s="83" t="s">
        <v>38</v>
      </c>
      <c r="X1434" s="27" t="s">
        <v>38</v>
      </c>
      <c r="Y1434" s="27" t="s">
        <v>38</v>
      </c>
      <c r="Z1434" s="27" t="s">
        <v>38</v>
      </c>
      <c r="AA1434" s="27" t="s">
        <v>38</v>
      </c>
      <c r="AB1434" s="84" t="s">
        <v>38</v>
      </c>
    </row>
    <row r="1435" spans="1:28" s="15" customFormat="1" x14ac:dyDescent="0.2">
      <c r="A1435" s="21">
        <v>175</v>
      </c>
      <c r="B1435" s="22" t="s">
        <v>31</v>
      </c>
      <c r="C1435" s="22" t="s">
        <v>36</v>
      </c>
      <c r="D1435" s="22" t="s">
        <v>37</v>
      </c>
      <c r="E1435" s="23">
        <v>43154</v>
      </c>
      <c r="F1435" s="22">
        <v>27.8</v>
      </c>
      <c r="G1435" s="22">
        <v>37.1</v>
      </c>
      <c r="H1435" s="22">
        <v>17.5093</v>
      </c>
      <c r="I1435" t="s">
        <v>38</v>
      </c>
      <c r="J1435" s="22" t="s">
        <v>41</v>
      </c>
      <c r="K1435" s="25">
        <f t="shared" si="476"/>
        <v>996.32084190944272</v>
      </c>
      <c r="L1435" s="25">
        <f t="shared" si="477"/>
        <v>0.75535603789426808</v>
      </c>
      <c r="M1435" s="25">
        <f t="shared" si="478"/>
        <v>-4.1596350639999998E-3</v>
      </c>
      <c r="N1435" s="25">
        <f t="shared" si="479"/>
        <v>1024.0695750932693</v>
      </c>
      <c r="O1435" s="121">
        <f t="shared" si="474"/>
        <v>1.0240427783992587</v>
      </c>
      <c r="P1435" s="26" t="s">
        <v>38</v>
      </c>
      <c r="Q1435" s="120" t="e">
        <f t="shared" si="475"/>
        <v>#VALUE!</v>
      </c>
      <c r="R1435" s="4">
        <f t="shared" si="473"/>
        <v>23.534555584307739</v>
      </c>
      <c r="S1435" s="33" t="s">
        <v>38</v>
      </c>
      <c r="T1435" s="28">
        <f t="shared" si="480"/>
        <v>9</v>
      </c>
      <c r="U1435" s="83" t="s">
        <v>38</v>
      </c>
      <c r="V1435" s="83" t="s">
        <v>38</v>
      </c>
      <c r="W1435" s="83" t="s">
        <v>38</v>
      </c>
      <c r="X1435" s="27" t="s">
        <v>38</v>
      </c>
      <c r="Y1435" s="27" t="s">
        <v>38</v>
      </c>
      <c r="Z1435" s="27" t="s">
        <v>38</v>
      </c>
      <c r="AA1435" s="27" t="s">
        <v>38</v>
      </c>
      <c r="AB1435" s="84" t="s">
        <v>38</v>
      </c>
    </row>
    <row r="1436" spans="1:28" s="15" customFormat="1" x14ac:dyDescent="0.2">
      <c r="A1436" s="21">
        <v>266</v>
      </c>
      <c r="B1436" s="22" t="s">
        <v>31</v>
      </c>
      <c r="C1436" s="22" t="s">
        <v>36</v>
      </c>
      <c r="D1436" s="22" t="s">
        <v>37</v>
      </c>
      <c r="E1436" s="22" t="s">
        <v>38</v>
      </c>
      <c r="F1436" s="22" t="s">
        <v>38</v>
      </c>
      <c r="G1436" s="22" t="s">
        <v>38</v>
      </c>
      <c r="H1436" s="22" t="s">
        <v>38</v>
      </c>
      <c r="I1436" s="24" t="s">
        <v>38</v>
      </c>
      <c r="J1436" s="22" t="s">
        <v>38</v>
      </c>
      <c r="K1436" s="81" t="s">
        <v>38</v>
      </c>
      <c r="L1436" s="81" t="s">
        <v>38</v>
      </c>
      <c r="M1436" s="81" t="s">
        <v>38</v>
      </c>
      <c r="N1436" s="81" t="s">
        <v>38</v>
      </c>
      <c r="O1436" s="121" t="e">
        <f t="shared" si="474"/>
        <v>#VALUE!</v>
      </c>
      <c r="P1436" s="26" t="s">
        <v>38</v>
      </c>
      <c r="Q1436" s="120" t="e">
        <f t="shared" si="475"/>
        <v>#VALUE!</v>
      </c>
      <c r="R1436" s="4" t="e">
        <f t="shared" si="473"/>
        <v>#VALUE!</v>
      </c>
      <c r="S1436" s="33" t="s">
        <v>38</v>
      </c>
      <c r="T1436" s="82" t="s">
        <v>38</v>
      </c>
      <c r="U1436" s="83" t="s">
        <v>38</v>
      </c>
      <c r="V1436" s="83" t="s">
        <v>38</v>
      </c>
      <c r="W1436" s="83" t="s">
        <v>38</v>
      </c>
      <c r="X1436" s="27" t="s">
        <v>38</v>
      </c>
      <c r="Y1436" s="27" t="s">
        <v>38</v>
      </c>
      <c r="Z1436" s="27" t="s">
        <v>38</v>
      </c>
      <c r="AA1436" s="27" t="s">
        <v>38</v>
      </c>
      <c r="AB1436" s="84" t="s">
        <v>38</v>
      </c>
    </row>
    <row r="1437" spans="1:28" s="15" customFormat="1" x14ac:dyDescent="0.2">
      <c r="A1437" s="21">
        <v>272</v>
      </c>
      <c r="B1437" s="22" t="s">
        <v>31</v>
      </c>
      <c r="C1437" s="22" t="s">
        <v>36</v>
      </c>
      <c r="D1437" s="22" t="s">
        <v>37</v>
      </c>
      <c r="E1437" s="23">
        <v>43154</v>
      </c>
      <c r="F1437" s="22">
        <v>27.8</v>
      </c>
      <c r="G1437" s="22">
        <v>37.1</v>
      </c>
      <c r="H1437" s="22">
        <v>17.5093</v>
      </c>
      <c r="I1437" t="s">
        <v>38</v>
      </c>
      <c r="J1437" s="22" t="s">
        <v>41</v>
      </c>
      <c r="K1437" s="25">
        <f>1000*(1-(F1437+288.9414)/(508929.2*(F1437+68.12963))*(F1437-3.9863)^2)</f>
        <v>996.32084190944272</v>
      </c>
      <c r="L1437" s="25">
        <f>0.824493 - 0.0040899*F1437 + 0.000076438*F1437^2 -0.00000082467*F1437^3 + 0.0000000053675*F1437^4</f>
        <v>0.75535603789426808</v>
      </c>
      <c r="M1437" s="25">
        <f>-0.005724 + 0.00010227*F1437 - 0.0000016546*F1437^2</f>
        <v>-4.1596350639999998E-3</v>
      </c>
      <c r="N1437" s="25">
        <f>K1437 + (L1437*G1437) + M1437*G1437^(3/2) + 0.00048314*G1437^2</f>
        <v>1024.0695750932693</v>
      </c>
      <c r="O1437" s="121">
        <f t="shared" si="474"/>
        <v>1.0240427783992587</v>
      </c>
      <c r="P1437" s="26" t="s">
        <v>38</v>
      </c>
      <c r="Q1437" s="120" t="e">
        <f t="shared" si="475"/>
        <v>#VALUE!</v>
      </c>
      <c r="R1437" s="4">
        <f t="shared" si="473"/>
        <v>23.534555584307739</v>
      </c>
      <c r="S1437" s="33" t="s">
        <v>38</v>
      </c>
      <c r="T1437" s="28">
        <f>E1437-E1317</f>
        <v>9</v>
      </c>
      <c r="U1437" s="83" t="s">
        <v>38</v>
      </c>
      <c r="V1437" s="83" t="s">
        <v>38</v>
      </c>
      <c r="W1437" s="83" t="s">
        <v>38</v>
      </c>
      <c r="X1437" s="27" t="s">
        <v>38</v>
      </c>
      <c r="Y1437" s="27" t="s">
        <v>38</v>
      </c>
      <c r="Z1437" s="27" t="s">
        <v>38</v>
      </c>
      <c r="AA1437" s="27" t="s">
        <v>38</v>
      </c>
      <c r="AB1437" s="84" t="s">
        <v>38</v>
      </c>
    </row>
    <row r="1438" spans="1:28" s="15" customFormat="1" x14ac:dyDescent="0.2">
      <c r="A1438" s="21">
        <v>104</v>
      </c>
      <c r="B1438" s="22" t="s">
        <v>32</v>
      </c>
      <c r="C1438" s="22" t="s">
        <v>36</v>
      </c>
      <c r="D1438" s="22" t="s">
        <v>37</v>
      </c>
      <c r="E1438" s="23">
        <v>43154</v>
      </c>
      <c r="F1438" s="22">
        <v>27.8</v>
      </c>
      <c r="G1438" s="22">
        <v>37.1</v>
      </c>
      <c r="H1438" s="22">
        <v>17.5093</v>
      </c>
      <c r="I1438" t="s">
        <v>38</v>
      </c>
      <c r="J1438" s="22" t="s">
        <v>41</v>
      </c>
      <c r="K1438" s="25">
        <f>1000*(1-(F1438+288.9414)/(508929.2*(F1438+68.12963))*(F1438-3.9863)^2)</f>
        <v>996.32084190944272</v>
      </c>
      <c r="L1438" s="25">
        <f>0.824493 - 0.0040899*F1438 + 0.000076438*F1438^2 -0.00000082467*F1438^3 + 0.0000000053675*F1438^4</f>
        <v>0.75535603789426808</v>
      </c>
      <c r="M1438" s="25">
        <f>-0.005724 + 0.00010227*F1438 - 0.0000016546*F1438^2</f>
        <v>-4.1596350639999998E-3</v>
      </c>
      <c r="N1438" s="25">
        <f>K1438 + (L1438*G1438) + M1438*G1438^(3/2) + 0.00048314*G1438^2</f>
        <v>1024.0695750932693</v>
      </c>
      <c r="O1438" s="121">
        <f t="shared" si="474"/>
        <v>1.0240427783992587</v>
      </c>
      <c r="P1438" s="26" t="s">
        <v>38</v>
      </c>
      <c r="Q1438" s="120" t="e">
        <f t="shared" si="475"/>
        <v>#VALUE!</v>
      </c>
      <c r="R1438" s="4">
        <f t="shared" si="473"/>
        <v>23.534555584307739</v>
      </c>
      <c r="S1438" s="33" t="s">
        <v>38</v>
      </c>
      <c r="T1438" s="28">
        <f>E1438-E1318</f>
        <v>9</v>
      </c>
      <c r="U1438" s="83" t="s">
        <v>38</v>
      </c>
      <c r="V1438" s="83" t="s">
        <v>38</v>
      </c>
      <c r="W1438" s="83" t="s">
        <v>38</v>
      </c>
      <c r="X1438" s="27" t="s">
        <v>38</v>
      </c>
      <c r="Y1438" s="27" t="s">
        <v>38</v>
      </c>
      <c r="Z1438" s="27" t="s">
        <v>38</v>
      </c>
      <c r="AA1438" s="27" t="s">
        <v>38</v>
      </c>
      <c r="AB1438" s="84" t="s">
        <v>38</v>
      </c>
    </row>
    <row r="1439" spans="1:28" s="15" customFormat="1" x14ac:dyDescent="0.2">
      <c r="A1439" s="21">
        <v>110</v>
      </c>
      <c r="B1439" s="22" t="s">
        <v>32</v>
      </c>
      <c r="C1439" s="22" t="s">
        <v>36</v>
      </c>
      <c r="D1439" s="22" t="s">
        <v>37</v>
      </c>
      <c r="E1439" s="22" t="s">
        <v>38</v>
      </c>
      <c r="F1439" s="22" t="s">
        <v>38</v>
      </c>
      <c r="G1439" s="22" t="s">
        <v>38</v>
      </c>
      <c r="H1439" s="22" t="s">
        <v>38</v>
      </c>
      <c r="I1439" s="24" t="s">
        <v>38</v>
      </c>
      <c r="J1439" s="22" t="s">
        <v>38</v>
      </c>
      <c r="K1439" s="81" t="s">
        <v>38</v>
      </c>
      <c r="L1439" s="81" t="s">
        <v>38</v>
      </c>
      <c r="M1439" s="81" t="s">
        <v>38</v>
      </c>
      <c r="N1439" s="81" t="s">
        <v>38</v>
      </c>
      <c r="O1439" s="121" t="e">
        <f t="shared" si="474"/>
        <v>#VALUE!</v>
      </c>
      <c r="P1439" s="26" t="s">
        <v>38</v>
      </c>
      <c r="Q1439" s="120" t="e">
        <f t="shared" si="475"/>
        <v>#VALUE!</v>
      </c>
      <c r="R1439" s="4" t="e">
        <f t="shared" si="473"/>
        <v>#VALUE!</v>
      </c>
      <c r="S1439" s="33" t="s">
        <v>38</v>
      </c>
      <c r="T1439" s="82" t="s">
        <v>38</v>
      </c>
      <c r="U1439" s="83" t="s">
        <v>38</v>
      </c>
      <c r="V1439" s="83" t="s">
        <v>38</v>
      </c>
      <c r="W1439" s="83" t="s">
        <v>38</v>
      </c>
      <c r="X1439" s="27" t="s">
        <v>38</v>
      </c>
      <c r="Y1439" s="27" t="s">
        <v>38</v>
      </c>
      <c r="Z1439" s="27" t="s">
        <v>38</v>
      </c>
      <c r="AA1439" s="27" t="s">
        <v>38</v>
      </c>
      <c r="AB1439" s="84" t="s">
        <v>38</v>
      </c>
    </row>
    <row r="1440" spans="1:28" s="15" customFormat="1" x14ac:dyDescent="0.2">
      <c r="A1440" s="21">
        <v>233</v>
      </c>
      <c r="B1440" s="22" t="s">
        <v>33</v>
      </c>
      <c r="C1440" s="22" t="s">
        <v>36</v>
      </c>
      <c r="D1440" s="22" t="s">
        <v>37</v>
      </c>
      <c r="E1440" s="23">
        <v>43154</v>
      </c>
      <c r="F1440" s="22">
        <v>27.8</v>
      </c>
      <c r="G1440" s="22">
        <v>37.1</v>
      </c>
      <c r="H1440" s="22">
        <v>17.5093</v>
      </c>
      <c r="I1440" t="s">
        <v>38</v>
      </c>
      <c r="J1440" s="22" t="s">
        <v>41</v>
      </c>
      <c r="K1440" s="25">
        <f>1000*(1-(F1440+288.9414)/(508929.2*(F1440+68.12963))*(F1440-3.9863)^2)</f>
        <v>996.32084190944272</v>
      </c>
      <c r="L1440" s="25">
        <f>0.824493 - 0.0040899*F1440 + 0.000076438*F1440^2 -0.00000082467*F1440^3 + 0.0000000053675*F1440^4</f>
        <v>0.75535603789426808</v>
      </c>
      <c r="M1440" s="25">
        <f>-0.005724 + 0.00010227*F1440 - 0.0000016546*F1440^2</f>
        <v>-4.1596350639999998E-3</v>
      </c>
      <c r="N1440" s="25">
        <f>K1440 + (L1440*G1440) + M1440*G1440^(3/2) + 0.00048314*G1440^2</f>
        <v>1024.0695750932693</v>
      </c>
      <c r="O1440" s="121">
        <f t="shared" si="474"/>
        <v>1.0240427783992587</v>
      </c>
      <c r="P1440" s="26" t="s">
        <v>38</v>
      </c>
      <c r="Q1440" s="120" t="e">
        <f t="shared" si="475"/>
        <v>#VALUE!</v>
      </c>
      <c r="R1440" s="4">
        <f t="shared" si="473"/>
        <v>23.534555584307739</v>
      </c>
      <c r="S1440" s="33" t="s">
        <v>38</v>
      </c>
      <c r="T1440" s="28">
        <f>E1440-E1320</f>
        <v>9</v>
      </c>
      <c r="U1440" s="83" t="s">
        <v>38</v>
      </c>
      <c r="V1440" s="83" t="s">
        <v>38</v>
      </c>
      <c r="W1440" s="83" t="s">
        <v>38</v>
      </c>
      <c r="X1440" s="27" t="s">
        <v>38</v>
      </c>
      <c r="Y1440" s="27" t="s">
        <v>38</v>
      </c>
      <c r="Z1440" s="27" t="s">
        <v>38</v>
      </c>
      <c r="AA1440" s="27" t="s">
        <v>38</v>
      </c>
      <c r="AB1440" s="84" t="s">
        <v>38</v>
      </c>
    </row>
    <row r="1441" spans="1:29" s="15" customFormat="1" ht="17" thickBot="1" x14ac:dyDescent="0.25">
      <c r="A1441" s="37">
        <v>235</v>
      </c>
      <c r="B1441" s="38" t="s">
        <v>33</v>
      </c>
      <c r="C1441" s="38" t="s">
        <v>36</v>
      </c>
      <c r="D1441" s="38" t="s">
        <v>37</v>
      </c>
      <c r="E1441" s="39">
        <v>43154</v>
      </c>
      <c r="F1441" s="38">
        <v>27.8</v>
      </c>
      <c r="G1441" s="38">
        <v>37.1</v>
      </c>
      <c r="H1441" s="38">
        <v>17.5093</v>
      </c>
      <c r="I1441" s="40"/>
      <c r="J1441" s="38"/>
      <c r="K1441" s="108" t="s">
        <v>38</v>
      </c>
      <c r="L1441" s="108" t="s">
        <v>38</v>
      </c>
      <c r="M1441" s="108" t="s">
        <v>38</v>
      </c>
      <c r="N1441" s="108" t="s">
        <v>38</v>
      </c>
      <c r="O1441" s="121">
        <f t="shared" si="474"/>
        <v>1.0240427783992587</v>
      </c>
      <c r="P1441" s="42" t="s">
        <v>38</v>
      </c>
      <c r="Q1441" s="120">
        <f t="shared" si="475"/>
        <v>0</v>
      </c>
      <c r="R1441" s="4" t="e">
        <f t="shared" si="473"/>
        <v>#VALUE!</v>
      </c>
      <c r="S1441" s="112" t="s">
        <v>38</v>
      </c>
      <c r="T1441" s="109" t="s">
        <v>38</v>
      </c>
      <c r="U1441" s="110" t="s">
        <v>38</v>
      </c>
      <c r="V1441" s="110" t="s">
        <v>38</v>
      </c>
      <c r="W1441" s="110" t="s">
        <v>38</v>
      </c>
      <c r="X1441" s="43" t="s">
        <v>38</v>
      </c>
      <c r="Y1441" s="43" t="s">
        <v>38</v>
      </c>
      <c r="Z1441" s="43" t="s">
        <v>38</v>
      </c>
      <c r="AA1441" s="43" t="s">
        <v>38</v>
      </c>
      <c r="AB1441" s="111" t="s">
        <v>38</v>
      </c>
    </row>
    <row r="1442" spans="1:29" s="15" customFormat="1" x14ac:dyDescent="0.2">
      <c r="A1442" s="21">
        <v>176</v>
      </c>
      <c r="B1442" s="22" t="s">
        <v>26</v>
      </c>
      <c r="C1442" s="22" t="s">
        <v>27</v>
      </c>
      <c r="D1442" s="22" t="s">
        <v>28</v>
      </c>
      <c r="E1442" s="23">
        <v>43167</v>
      </c>
      <c r="F1442" s="22">
        <v>28.3</v>
      </c>
      <c r="G1442" s="22">
        <v>35.700000000000003</v>
      </c>
      <c r="H1442" s="22">
        <v>17.510100000000001</v>
      </c>
      <c r="I1442" s="24">
        <v>2.1943598290598301</v>
      </c>
      <c r="J1442" s="22"/>
      <c r="K1442" s="25">
        <f>1000*(1-(F1442+288.9414)/(508929.2*(F1442+68.12963))*(F1442-3.9863)^2)</f>
        <v>996.17858595451116</v>
      </c>
      <c r="L1442" s="25">
        <f>0.824493 - 0.0040899*F1442 + 0.000076438*F1442^2 -0.00000082467*F1442^3 + 0.0000000053675*F1442^4</f>
        <v>0.75471880762830679</v>
      </c>
      <c r="M1442" s="25">
        <f>-0.005724 + 0.00010227*F1442 - 0.0000016546*F1442^2</f>
        <v>-4.1549115940000001E-3</v>
      </c>
      <c r="N1442" s="25">
        <f>K1442 + (L1442*G1442) + M1442*G1442^(3/2) + 0.00048314*G1442^2</f>
        <v>1022.8515384385017</v>
      </c>
      <c r="O1442" s="121">
        <f t="shared" si="474"/>
        <v>1.02282476366673</v>
      </c>
      <c r="P1442" s="26">
        <f>AC1442*(1/     (1-   (0.001*N1442/1.84)))</f>
        <v>4.8063236789247989</v>
      </c>
      <c r="Q1442" s="120">
        <f t="shared" si="475"/>
        <v>4.9409501242196434</v>
      </c>
      <c r="R1442" s="4">
        <f t="shared" si="473"/>
        <v>23.52600177797791</v>
      </c>
      <c r="S1442" s="27">
        <f>-5.28+5.5*AC1442</f>
        <v>6.4597500000000005</v>
      </c>
      <c r="T1442" s="28">
        <f>E1442-E1322</f>
        <v>13</v>
      </c>
      <c r="U1442" s="29">
        <f>I1442-I1322</f>
        <v>6.5359829059830066E-2</v>
      </c>
      <c r="V1442" s="29">
        <f>(U1442/I1322)*100</f>
        <v>3.0699778797477721</v>
      </c>
      <c r="W1442" s="29">
        <f>(U1442/T1442)/I1322*1000</f>
        <v>2.3615214459598244</v>
      </c>
      <c r="X1442" s="30">
        <f>P1442-P1322</f>
        <v>9.0606641122281673E-3</v>
      </c>
      <c r="Y1442" s="30">
        <f>(X1442/P1322)*100</f>
        <v>0.18887153120959677</v>
      </c>
      <c r="Z1442" s="30">
        <f>1000*(X1442/T1442)/P1322</f>
        <v>0.14528579323815136</v>
      </c>
      <c r="AA1442" s="31">
        <f>1000*(X1442/T1442)/S1322</f>
        <v>0.10840254490692741</v>
      </c>
      <c r="AB1442" s="32">
        <f>Z1442-W1442</f>
        <v>-2.2162356527216729</v>
      </c>
      <c r="AC1442" s="15">
        <v>2.1345000000000001</v>
      </c>
    </row>
    <row r="1443" spans="1:29" s="15" customFormat="1" x14ac:dyDescent="0.2">
      <c r="A1443" s="21">
        <v>182</v>
      </c>
      <c r="B1443" s="22" t="s">
        <v>26</v>
      </c>
      <c r="C1443" s="22" t="s">
        <v>27</v>
      </c>
      <c r="D1443" s="22" t="s">
        <v>28</v>
      </c>
      <c r="E1443" s="23">
        <v>43167</v>
      </c>
      <c r="F1443" s="22">
        <v>28.3</v>
      </c>
      <c r="G1443" s="22">
        <v>35.700000000000003</v>
      </c>
      <c r="H1443" s="22">
        <v>17.510100000000001</v>
      </c>
      <c r="I1443" s="24">
        <v>5.16045982905983</v>
      </c>
      <c r="J1443" s="22"/>
      <c r="K1443" s="25">
        <f>1000*(1-(F1443+288.9414)/(508929.2*(F1443+68.12963))*(F1443-3.9863)^2)</f>
        <v>996.17858595451116</v>
      </c>
      <c r="L1443" s="25">
        <f>0.824493 - 0.0040899*F1443 + 0.000076438*F1443^2 -0.00000082467*F1443^3 + 0.0000000053675*F1443^4</f>
        <v>0.75471880762830679</v>
      </c>
      <c r="M1443" s="25">
        <f>-0.005724 + 0.00010227*F1443 - 0.0000016546*F1443^2</f>
        <v>-4.1549115940000001E-3</v>
      </c>
      <c r="N1443" s="25">
        <f>K1443 + (L1443*G1443) + M1443*G1443^(3/2) + 0.00048314*G1443^2</f>
        <v>1022.8515384385017</v>
      </c>
      <c r="O1443" s="121">
        <f t="shared" si="474"/>
        <v>1.02282476366673</v>
      </c>
      <c r="P1443" s="26">
        <f>AC1443*(1/     (1-   (0.001*N1443/1.84)))</f>
        <v>11.485188361079331</v>
      </c>
      <c r="Q1443" s="120">
        <f t="shared" si="475"/>
        <v>11.619595973167282</v>
      </c>
      <c r="R1443" s="4">
        <f t="shared" si="473"/>
        <v>23.52600177797791</v>
      </c>
      <c r="S1443" s="27">
        <f>-5.28+5.5*AC1443</f>
        <v>22.773299999999999</v>
      </c>
      <c r="T1443" s="28">
        <f>E1443-E1323</f>
        <v>13</v>
      </c>
      <c r="U1443" s="29">
        <f>I1443-I1323</f>
        <v>0.12215982905983047</v>
      </c>
      <c r="V1443" s="29">
        <f>(U1443/I1323)*100</f>
        <v>2.4246239616503678</v>
      </c>
      <c r="W1443" s="29">
        <f>(U1443/T1443)/I1323*1000</f>
        <v>1.8650953551156675</v>
      </c>
      <c r="X1443" s="30">
        <f>P1443-P1323</f>
        <v>0.13241699070348645</v>
      </c>
      <c r="Y1443" s="30">
        <f>(X1443/P1323)*100</f>
        <v>1.1663847212586178</v>
      </c>
      <c r="Z1443" s="30">
        <f>1000*(X1443/T1443)/P1323</f>
        <v>0.89721901635278289</v>
      </c>
      <c r="AA1443" s="31">
        <f>1000*(X1443/T1443)/S1323</f>
        <v>0.45410732019832917</v>
      </c>
      <c r="AB1443" s="32">
        <f>Z1443-W1443</f>
        <v>-0.96787633876288459</v>
      </c>
      <c r="AC1443" s="15">
        <v>5.1006</v>
      </c>
    </row>
    <row r="1444" spans="1:29" s="15" customFormat="1" x14ac:dyDescent="0.2">
      <c r="A1444" s="21">
        <v>189</v>
      </c>
      <c r="B1444" s="22" t="s">
        <v>26</v>
      </c>
      <c r="C1444" s="22" t="s">
        <v>27</v>
      </c>
      <c r="D1444" s="22" t="s">
        <v>28</v>
      </c>
      <c r="E1444" s="22" t="s">
        <v>38</v>
      </c>
      <c r="F1444" s="22" t="s">
        <v>38</v>
      </c>
      <c r="G1444" s="22" t="s">
        <v>38</v>
      </c>
      <c r="H1444" s="22" t="s">
        <v>38</v>
      </c>
      <c r="I1444" s="24"/>
      <c r="J1444" s="22"/>
      <c r="K1444" s="81" t="s">
        <v>38</v>
      </c>
      <c r="L1444" s="81" t="s">
        <v>38</v>
      </c>
      <c r="M1444" s="81" t="s">
        <v>38</v>
      </c>
      <c r="N1444" s="81" t="s">
        <v>38</v>
      </c>
      <c r="O1444" s="121" t="e">
        <f t="shared" si="474"/>
        <v>#VALUE!</v>
      </c>
      <c r="P1444" s="30" t="s">
        <v>38</v>
      </c>
      <c r="Q1444" s="120" t="e">
        <f t="shared" si="475"/>
        <v>#VALUE!</v>
      </c>
      <c r="R1444" s="4" t="e">
        <f t="shared" si="473"/>
        <v>#VALUE!</v>
      </c>
      <c r="S1444" s="27" t="s">
        <v>38</v>
      </c>
      <c r="T1444" s="82" t="s">
        <v>38</v>
      </c>
      <c r="U1444" s="83" t="s">
        <v>38</v>
      </c>
      <c r="V1444" s="83" t="s">
        <v>38</v>
      </c>
      <c r="W1444" s="83" t="s">
        <v>38</v>
      </c>
      <c r="X1444" s="27" t="s">
        <v>38</v>
      </c>
      <c r="Y1444" s="27" t="s">
        <v>38</v>
      </c>
      <c r="Z1444" s="27" t="s">
        <v>38</v>
      </c>
      <c r="AA1444" s="27" t="s">
        <v>38</v>
      </c>
      <c r="AB1444" s="84" t="s">
        <v>38</v>
      </c>
      <c r="AC1444" s="15" t="s">
        <v>38</v>
      </c>
    </row>
    <row r="1445" spans="1:29" s="15" customFormat="1" x14ac:dyDescent="0.2">
      <c r="A1445" s="21">
        <v>281</v>
      </c>
      <c r="B1445" s="22" t="s">
        <v>26</v>
      </c>
      <c r="C1445" s="22" t="s">
        <v>27</v>
      </c>
      <c r="D1445" s="22" t="s">
        <v>28</v>
      </c>
      <c r="E1445" s="23">
        <v>43167</v>
      </c>
      <c r="F1445" s="22">
        <v>28.3</v>
      </c>
      <c r="G1445" s="22">
        <v>35.700000000000003</v>
      </c>
      <c r="H1445" s="22">
        <v>17.510100000000001</v>
      </c>
      <c r="I1445" s="24">
        <v>4.5225598290598299</v>
      </c>
      <c r="J1445" s="22"/>
      <c r="K1445" s="25">
        <f>1000*(1-(F1445+288.9414)/(508929.2*(F1445+68.12963))*(F1445-3.9863)^2)</f>
        <v>996.17858595451116</v>
      </c>
      <c r="L1445" s="25">
        <f>0.824493 - 0.0040899*F1445 + 0.000076438*F1445^2 -0.00000082467*F1445^3 + 0.0000000053675*F1445^4</f>
        <v>0.75471880762830679</v>
      </c>
      <c r="M1445" s="25">
        <f>-0.005724 + 0.00010227*F1445 - 0.0000016546*F1445^2</f>
        <v>-4.1549115940000001E-3</v>
      </c>
      <c r="N1445" s="25">
        <f>K1445 + (L1445*G1445) + M1445*G1445^(3/2) + 0.00048314*G1445^2</f>
        <v>1022.8515384385017</v>
      </c>
      <c r="O1445" s="121">
        <f t="shared" si="474"/>
        <v>1.02282476366673</v>
      </c>
      <c r="P1445" s="26">
        <f>AC1445*(1/     (1-   (0.001*N1445/1.84)))</f>
        <v>10.048808002781776</v>
      </c>
      <c r="Q1445" s="120">
        <f t="shared" si="475"/>
        <v>10.183262677916382</v>
      </c>
      <c r="R1445" s="4">
        <f t="shared" si="473"/>
        <v>23.52600177797791</v>
      </c>
      <c r="S1445" s="27">
        <f>-5.28+5.5*AC1445</f>
        <v>19.264849999999999</v>
      </c>
      <c r="T1445" s="28">
        <f>E1445-E1325</f>
        <v>13</v>
      </c>
      <c r="U1445" s="29">
        <f>I1445-I1325</f>
        <v>8.6359829059829529E-2</v>
      </c>
      <c r="V1445" s="29">
        <f>(U1445/I1325)*100</f>
        <v>1.9467072958800218</v>
      </c>
      <c r="W1445" s="29">
        <f>(U1445/T1445)/I1325*1000</f>
        <v>1.4974671506769397</v>
      </c>
      <c r="X1445" s="30">
        <f>P1445-P1325</f>
        <v>5.2744974922909194E-2</v>
      </c>
      <c r="Y1445" s="30">
        <f>(X1445/P1325)*100</f>
        <v>0.52765748651153765</v>
      </c>
      <c r="Z1445" s="30">
        <f>1000*(X1445/T1445)/P1325</f>
        <v>0.4058903742396443</v>
      </c>
      <c r="AA1445" s="31">
        <f>1000*(X1445/T1445)/S1325</f>
        <v>0.21221217333978626</v>
      </c>
      <c r="AB1445" s="32">
        <f>Z1445-W1445</f>
        <v>-1.0915767764372954</v>
      </c>
      <c r="AC1445" s="15">
        <v>4.4626999999999999</v>
      </c>
    </row>
    <row r="1446" spans="1:29" s="15" customFormat="1" x14ac:dyDescent="0.2">
      <c r="A1446" s="21">
        <v>287</v>
      </c>
      <c r="B1446" s="22" t="s">
        <v>26</v>
      </c>
      <c r="C1446" s="22" t="s">
        <v>27</v>
      </c>
      <c r="D1446" s="22" t="s">
        <v>28</v>
      </c>
      <c r="E1446" s="23">
        <v>43167</v>
      </c>
      <c r="F1446" s="22">
        <v>28.3</v>
      </c>
      <c r="G1446" s="22">
        <v>35.700000000000003</v>
      </c>
      <c r="H1446" s="22">
        <v>17.510100000000001</v>
      </c>
      <c r="I1446" s="24">
        <v>3.07185982905983</v>
      </c>
      <c r="J1446" s="22"/>
      <c r="K1446" s="25">
        <f>1000*(1-(F1446+288.9414)/(508929.2*(F1446+68.12963))*(F1446-3.9863)^2)</f>
        <v>996.17858595451116</v>
      </c>
      <c r="L1446" s="25">
        <f>0.824493 - 0.0040899*F1446 + 0.000076438*F1446^2 -0.00000082467*F1446^3 + 0.0000000053675*F1446^4</f>
        <v>0.75471880762830679</v>
      </c>
      <c r="M1446" s="25">
        <f>-0.005724 + 0.00010227*F1446 - 0.0000016546*F1446^2</f>
        <v>-4.1549115940000001E-3</v>
      </c>
      <c r="N1446" s="25">
        <f>K1446 + (L1446*G1446) + M1446*G1446^(3/2) + 0.00048314*G1446^2</f>
        <v>1022.8515384385017</v>
      </c>
      <c r="O1446" s="121">
        <f t="shared" si="474"/>
        <v>1.02282476366673</v>
      </c>
      <c r="P1446" s="26">
        <f>AC1446*(1/     (1-   (0.001*N1446/1.84)))</f>
        <v>6.7822192180470813</v>
      </c>
      <c r="Q1446" s="120">
        <f t="shared" si="475"/>
        <v>6.9167809230637669</v>
      </c>
      <c r="R1446" s="4">
        <f t="shared" si="473"/>
        <v>23.52600177797791</v>
      </c>
      <c r="S1446" s="27">
        <f>-5.28+5.5*AC1446</f>
        <v>11.285999999999998</v>
      </c>
      <c r="T1446" s="28">
        <f>E1446-E1326</f>
        <v>13</v>
      </c>
      <c r="U1446" s="29">
        <f>I1446-I1326</f>
        <v>7.6459829059829953E-2</v>
      </c>
      <c r="V1446" s="29">
        <f>(U1446/I1326)*100</f>
        <v>2.552574916866861</v>
      </c>
      <c r="W1446" s="29">
        <f>(U1446/T1446)/I1326*1000</f>
        <v>1.9635191668206622</v>
      </c>
      <c r="X1446" s="30">
        <f>P1446-P1326</f>
        <v>3.2702245492091109E-2</v>
      </c>
      <c r="Y1446" s="30">
        <f>(X1446/P1326)*100</f>
        <v>0.48451238251663908</v>
      </c>
      <c r="Z1446" s="30">
        <f>1000*(X1446/T1446)/P1326</f>
        <v>0.37270183270510693</v>
      </c>
      <c r="AA1446" s="31">
        <f>1000*(X1446/T1446)/S1326</f>
        <v>0.22470967024980307</v>
      </c>
      <c r="AB1446" s="32">
        <f>Z1446-W1446</f>
        <v>-1.5908173341155551</v>
      </c>
      <c r="AC1446" s="15">
        <v>3.012</v>
      </c>
    </row>
    <row r="1447" spans="1:29" s="15" customFormat="1" x14ac:dyDescent="0.2">
      <c r="A1447" s="21">
        <v>116</v>
      </c>
      <c r="B1447" s="22" t="s">
        <v>29</v>
      </c>
      <c r="C1447" s="22" t="s">
        <v>27</v>
      </c>
      <c r="D1447" s="22" t="s">
        <v>28</v>
      </c>
      <c r="E1447" s="23">
        <v>43167</v>
      </c>
      <c r="F1447" s="22">
        <v>28.3</v>
      </c>
      <c r="G1447" s="22">
        <v>35.700000000000003</v>
      </c>
      <c r="H1447" s="22">
        <v>17.510100000000001</v>
      </c>
      <c r="I1447" s="24">
        <v>6.3900598290598296</v>
      </c>
      <c r="J1447" s="22"/>
      <c r="K1447" s="25">
        <f>1000*(1-(F1447+288.9414)/(508929.2*(F1447+68.12963))*(F1447-3.9863)^2)</f>
        <v>996.17858595451116</v>
      </c>
      <c r="L1447" s="25">
        <f>0.824493 - 0.0040899*F1447 + 0.000076438*F1447^2 -0.00000082467*F1447^3 + 0.0000000053675*F1447^4</f>
        <v>0.75471880762830679</v>
      </c>
      <c r="M1447" s="25">
        <f>-0.005724 + 0.00010227*F1447 - 0.0000016546*F1447^2</f>
        <v>-4.1549115940000001E-3</v>
      </c>
      <c r="N1447" s="25">
        <f>K1447 + (L1447*G1447) + M1447*G1447^(3/2) + 0.00048314*G1447^2</f>
        <v>1022.8515384385017</v>
      </c>
      <c r="O1447" s="121">
        <f t="shared" si="474"/>
        <v>1.02282476366673</v>
      </c>
      <c r="P1447" s="26">
        <f>AC1447*(1/     (1-   (0.001*N1447/1.84)))</f>
        <v>14.253919021939453</v>
      </c>
      <c r="Q1447" s="120">
        <f t="shared" si="475"/>
        <v>14.388235916482078</v>
      </c>
      <c r="R1447" s="4">
        <f t="shared" si="473"/>
        <v>23.52600177797791</v>
      </c>
      <c r="S1447" s="27">
        <f>-5.28+5.5*AC1447</f>
        <v>29.536099999999998</v>
      </c>
      <c r="T1447" s="28">
        <f>E1447-E1327</f>
        <v>13</v>
      </c>
      <c r="U1447" s="29">
        <f>I1447-I1327</f>
        <v>0.10705982905982925</v>
      </c>
      <c r="V1447" s="29">
        <f>(U1447/I1327)*100</f>
        <v>1.7039603542866346</v>
      </c>
      <c r="W1447" s="29">
        <f>(U1447/T1447)/I1327*1000</f>
        <v>1.3107387340666419</v>
      </c>
      <c r="X1447" s="30">
        <f>P1447-P1327</f>
        <v>9.6472557840165507E-2</v>
      </c>
      <c r="Y1447" s="30">
        <f>(X1447/P1327)*100</f>
        <v>0.68142625921137956</v>
      </c>
      <c r="Z1447" s="30">
        <f>1000*(X1447/T1447)/P1327</f>
        <v>0.52417404554721514</v>
      </c>
      <c r="AA1447" s="31">
        <f>1000*(X1447/T1447)/S1327</f>
        <v>0.25347859162485403</v>
      </c>
      <c r="AB1447" s="32">
        <f>Z1447-W1447</f>
        <v>-0.78656468851942674</v>
      </c>
      <c r="AC1447" s="15">
        <v>6.3301999999999996</v>
      </c>
    </row>
    <row r="1448" spans="1:29" s="15" customFormat="1" x14ac:dyDescent="0.2">
      <c r="A1448" s="21">
        <v>122</v>
      </c>
      <c r="B1448" s="22" t="s">
        <v>29</v>
      </c>
      <c r="C1448" s="22" t="s">
        <v>27</v>
      </c>
      <c r="D1448" s="22" t="s">
        <v>28</v>
      </c>
      <c r="E1448" s="23">
        <v>43167</v>
      </c>
      <c r="F1448" s="22">
        <v>28.3</v>
      </c>
      <c r="G1448" s="22">
        <v>35.700000000000003</v>
      </c>
      <c r="H1448" s="22">
        <v>17.510100000000001</v>
      </c>
      <c r="I1448" s="24">
        <v>7.6464598290598298</v>
      </c>
      <c r="J1448" s="22"/>
      <c r="K1448" s="25">
        <f>1000*(1-(F1448+288.9414)/(508929.2*(F1448+68.12963))*(F1448-3.9863)^2)</f>
        <v>996.17858595451116</v>
      </c>
      <c r="L1448" s="25">
        <f>0.824493 - 0.0040899*F1448 + 0.000076438*F1448^2 -0.00000082467*F1448^3 + 0.0000000053675*F1448^4</f>
        <v>0.75471880762830679</v>
      </c>
      <c r="M1448" s="25">
        <f>-0.005724 + 0.00010227*F1448 - 0.0000016546*F1448^2</f>
        <v>-4.1549115940000001E-3</v>
      </c>
      <c r="N1448" s="25">
        <f>K1448 + (L1448*G1448) + M1448*G1448^(3/2) + 0.00048314*G1448^2</f>
        <v>1022.8515384385017</v>
      </c>
      <c r="O1448" s="121">
        <f t="shared" si="474"/>
        <v>1.02282476366673</v>
      </c>
      <c r="P1448" s="26">
        <f>AC1448*(1/     (1-   (0.001*N1448/1.84)))</f>
        <v>17.0829961220571</v>
      </c>
      <c r="Q1448" s="120">
        <f t="shared" si="475"/>
        <v>17.217220321801459</v>
      </c>
      <c r="R1448" s="4">
        <f t="shared" si="473"/>
        <v>23.52600177797791</v>
      </c>
      <c r="S1448" s="27">
        <f>-5.28+5.5*AC1448</f>
        <v>36.446300000000001</v>
      </c>
      <c r="T1448" s="28">
        <f>E1448-E1328</f>
        <v>13</v>
      </c>
      <c r="U1448" s="29">
        <f>I1448-I1328</f>
        <v>0.10475982905983017</v>
      </c>
      <c r="V1448" s="29">
        <f>(U1448/I1328)*100</f>
        <v>1.3890744667625359</v>
      </c>
      <c r="W1448" s="29">
        <f>(U1448/T1448)/I1328*1000</f>
        <v>1.0685188205865661</v>
      </c>
      <c r="X1448" s="30">
        <f>P1448-P1328</f>
        <v>8.9328447650355969E-2</v>
      </c>
      <c r="Y1448" s="30">
        <f>(X1448/P1328)*100</f>
        <v>0.52565725870283309</v>
      </c>
      <c r="Z1448" s="30">
        <f>1000*(X1448/T1448)/P1328</f>
        <v>0.40435173746371772</v>
      </c>
      <c r="AA1448" s="31">
        <f>1000*(X1448/T1448)/S1328</f>
        <v>0.18982161420101143</v>
      </c>
      <c r="AB1448" s="32">
        <f>Z1448-W1448</f>
        <v>-0.66416708312284833</v>
      </c>
      <c r="AC1448" s="15">
        <v>7.5865999999999998</v>
      </c>
    </row>
    <row r="1449" spans="1:29" s="15" customFormat="1" x14ac:dyDescent="0.2">
      <c r="A1449" s="21">
        <v>129</v>
      </c>
      <c r="B1449" s="22" t="s">
        <v>29</v>
      </c>
      <c r="C1449" s="22" t="s">
        <v>27</v>
      </c>
      <c r="D1449" s="22" t="s">
        <v>28</v>
      </c>
      <c r="E1449" s="22" t="s">
        <v>38</v>
      </c>
      <c r="F1449" s="22" t="s">
        <v>38</v>
      </c>
      <c r="G1449" s="22" t="s">
        <v>38</v>
      </c>
      <c r="H1449" s="22" t="s">
        <v>38</v>
      </c>
      <c r="I1449" s="24"/>
      <c r="J1449" s="22"/>
      <c r="K1449" s="81" t="s">
        <v>38</v>
      </c>
      <c r="L1449" s="81" t="s">
        <v>38</v>
      </c>
      <c r="M1449" s="81" t="s">
        <v>38</v>
      </c>
      <c r="N1449" s="81" t="s">
        <v>38</v>
      </c>
      <c r="O1449" s="121" t="e">
        <f t="shared" si="474"/>
        <v>#VALUE!</v>
      </c>
      <c r="P1449" s="30" t="s">
        <v>38</v>
      </c>
      <c r="Q1449" s="120" t="e">
        <f t="shared" si="475"/>
        <v>#VALUE!</v>
      </c>
      <c r="R1449" s="4" t="e">
        <f t="shared" si="473"/>
        <v>#VALUE!</v>
      </c>
      <c r="S1449" s="27" t="s">
        <v>38</v>
      </c>
      <c r="T1449" s="82" t="s">
        <v>38</v>
      </c>
      <c r="U1449" s="83" t="s">
        <v>38</v>
      </c>
      <c r="V1449" s="83" t="s">
        <v>38</v>
      </c>
      <c r="W1449" s="83" t="s">
        <v>38</v>
      </c>
      <c r="X1449" s="27" t="s">
        <v>38</v>
      </c>
      <c r="Y1449" s="27" t="s">
        <v>38</v>
      </c>
      <c r="Z1449" s="27" t="s">
        <v>38</v>
      </c>
      <c r="AA1449" s="27" t="s">
        <v>38</v>
      </c>
      <c r="AB1449" s="84" t="s">
        <v>38</v>
      </c>
      <c r="AC1449" s="15" t="s">
        <v>38</v>
      </c>
    </row>
    <row r="1450" spans="1:29" s="15" customFormat="1" x14ac:dyDescent="0.2">
      <c r="A1450" s="21">
        <v>220</v>
      </c>
      <c r="B1450" s="22" t="s">
        <v>29</v>
      </c>
      <c r="C1450" s="22" t="s">
        <v>27</v>
      </c>
      <c r="D1450" s="22" t="s">
        <v>28</v>
      </c>
      <c r="E1450" s="23">
        <v>43167</v>
      </c>
      <c r="F1450" s="22">
        <v>28.3</v>
      </c>
      <c r="G1450" s="22">
        <v>35.700000000000003</v>
      </c>
      <c r="H1450" s="22">
        <v>17.510100000000001</v>
      </c>
      <c r="I1450" s="24">
        <v>5.0176598290598298</v>
      </c>
      <c r="J1450" s="22"/>
      <c r="K1450" s="25">
        <f>1000*(1-(F1450+288.9414)/(508929.2*(F1450+68.12963))*(F1450-3.9863)^2)</f>
        <v>996.17858595451116</v>
      </c>
      <c r="L1450" s="25">
        <f>0.824493 - 0.0040899*F1450 + 0.000076438*F1450^2 -0.00000082467*F1450^3 + 0.0000000053675*F1450^4</f>
        <v>0.75471880762830679</v>
      </c>
      <c r="M1450" s="25">
        <f>-0.005724 + 0.00010227*F1450 - 0.0000016546*F1450^2</f>
        <v>-4.1549115940000001E-3</v>
      </c>
      <c r="N1450" s="25">
        <f>K1450 + (L1450*G1450) + M1450*G1450^(3/2) + 0.00048314*G1450^2</f>
        <v>1022.8515384385017</v>
      </c>
      <c r="O1450" s="121">
        <f t="shared" si="474"/>
        <v>1.02282476366673</v>
      </c>
      <c r="P1450" s="26">
        <f>AC1450*(1/     (1-   (0.001*N1450/1.84)))</f>
        <v>11.163640916080285</v>
      </c>
      <c r="Q1450" s="120">
        <f t="shared" si="475"/>
        <v>11.298059063680171</v>
      </c>
      <c r="R1450" s="4">
        <f t="shared" si="473"/>
        <v>23.52600177797791</v>
      </c>
      <c r="S1450" s="27">
        <f>-5.28+5.5*AC1450</f>
        <v>21.987899999999996</v>
      </c>
      <c r="T1450" s="28">
        <f>E1450-E1330</f>
        <v>13</v>
      </c>
      <c r="U1450" s="29">
        <f>I1450-I1330</f>
        <v>8.6659829059829718E-2</v>
      </c>
      <c r="V1450" s="29">
        <f>(U1450/I1330)*100</f>
        <v>1.7574493826775444</v>
      </c>
      <c r="W1450" s="29">
        <f>(U1450/T1450)/I1330*1000</f>
        <v>1.3518841405211881</v>
      </c>
      <c r="X1450" s="30">
        <f>P1450-P1330</f>
        <v>5.2647996380526862E-2</v>
      </c>
      <c r="Y1450" s="30">
        <f>(X1450/P1330)*100</f>
        <v>0.4738370077365644</v>
      </c>
      <c r="Z1450" s="30">
        <f>1000*(X1450/T1450)/P1330</f>
        <v>0.3644900059512034</v>
      </c>
      <c r="AA1450" s="31">
        <f>1000*(X1450/T1450)/S1330</f>
        <v>0.18542825830109858</v>
      </c>
      <c r="AB1450" s="32">
        <f>Z1450-W1450</f>
        <v>-0.9873941345699847</v>
      </c>
      <c r="AC1450" s="15">
        <v>4.9577999999999998</v>
      </c>
    </row>
    <row r="1451" spans="1:29" s="15" customFormat="1" x14ac:dyDescent="0.2">
      <c r="A1451" s="21">
        <v>226</v>
      </c>
      <c r="B1451" s="22" t="s">
        <v>29</v>
      </c>
      <c r="C1451" s="22" t="s">
        <v>27</v>
      </c>
      <c r="D1451" s="22" t="s">
        <v>28</v>
      </c>
      <c r="E1451" s="23">
        <v>43167</v>
      </c>
      <c r="F1451" s="22">
        <v>28.3</v>
      </c>
      <c r="G1451" s="22">
        <v>35.700000000000003</v>
      </c>
      <c r="H1451" s="22">
        <v>17.510100000000001</v>
      </c>
      <c r="I1451" s="24">
        <v>4.7550598290598298</v>
      </c>
      <c r="J1451" s="22"/>
      <c r="K1451" s="25">
        <f>1000*(1-(F1451+288.9414)/(508929.2*(F1451+68.12963))*(F1451-3.9863)^2)</f>
        <v>996.17858595451116</v>
      </c>
      <c r="L1451" s="25">
        <f>0.824493 - 0.0040899*F1451 + 0.000076438*F1451^2 -0.00000082467*F1451^3 + 0.0000000053675*F1451^4</f>
        <v>0.75471880762830679</v>
      </c>
      <c r="M1451" s="25">
        <f>-0.005724 + 0.00010227*F1451 - 0.0000016546*F1451^2</f>
        <v>-4.1549115940000001E-3</v>
      </c>
      <c r="N1451" s="25">
        <f>K1451 + (L1451*G1451) + M1451*G1451^(3/2) + 0.00048314*G1451^2</f>
        <v>1022.8515384385017</v>
      </c>
      <c r="O1451" s="121">
        <f t="shared" si="474"/>
        <v>1.02282476366673</v>
      </c>
      <c r="P1451" s="26">
        <f>AC1451*(1/     (1-   (0.001*N1451/1.84)))</f>
        <v>10.572335880668875</v>
      </c>
      <c r="Q1451" s="120">
        <f t="shared" si="475"/>
        <v>10.706773402396447</v>
      </c>
      <c r="R1451" s="4">
        <f t="shared" si="473"/>
        <v>23.52600177797791</v>
      </c>
      <c r="S1451" s="27">
        <f>-5.28+5.5*AC1451</f>
        <v>20.543599999999998</v>
      </c>
      <c r="T1451" s="28">
        <f>E1451-E1331</f>
        <v>13</v>
      </c>
      <c r="U1451" s="29">
        <f>I1451-I1331</f>
        <v>6.8159829059830201E-2</v>
      </c>
      <c r="V1451" s="29">
        <f>(U1451/I1331)*100</f>
        <v>1.454262498876234</v>
      </c>
      <c r="W1451" s="29">
        <f>(U1451/T1451)/I1331*1000</f>
        <v>1.118663460674026</v>
      </c>
      <c r="X1451" s="30">
        <f>P1451-P1331</f>
        <v>1.1372036551902553E-2</v>
      </c>
      <c r="Y1451" s="30">
        <f>(X1451/P1331)*100</f>
        <v>0.10767991179363229</v>
      </c>
      <c r="Z1451" s="30">
        <f>1000*(X1451/T1451)/P1331</f>
        <v>8.2830701379717139E-2</v>
      </c>
      <c r="AA1451" s="31">
        <f>1000*(X1451/T1451)/S1331</f>
        <v>4.2676074556433338E-2</v>
      </c>
      <c r="AB1451" s="32">
        <f>Z1451-W1451</f>
        <v>-1.0358327592943088</v>
      </c>
      <c r="AC1451" s="15">
        <v>4.6951999999999998</v>
      </c>
    </row>
    <row r="1452" spans="1:29" s="15" customFormat="1" x14ac:dyDescent="0.2">
      <c r="A1452" s="21">
        <v>149</v>
      </c>
      <c r="B1452" s="22" t="s">
        <v>30</v>
      </c>
      <c r="C1452" s="22" t="s">
        <v>27</v>
      </c>
      <c r="D1452" s="22" t="s">
        <v>28</v>
      </c>
      <c r="E1452" s="22" t="s">
        <v>38</v>
      </c>
      <c r="F1452" s="22" t="s">
        <v>38</v>
      </c>
      <c r="G1452" s="22" t="s">
        <v>38</v>
      </c>
      <c r="H1452" s="22" t="s">
        <v>38</v>
      </c>
      <c r="I1452" s="24"/>
      <c r="J1452" s="22"/>
      <c r="K1452" s="81" t="s">
        <v>38</v>
      </c>
      <c r="L1452" s="81" t="s">
        <v>38</v>
      </c>
      <c r="M1452" s="81" t="s">
        <v>38</v>
      </c>
      <c r="N1452" s="81" t="s">
        <v>38</v>
      </c>
      <c r="O1452" s="121" t="e">
        <f t="shared" si="474"/>
        <v>#VALUE!</v>
      </c>
      <c r="P1452" s="30" t="s">
        <v>38</v>
      </c>
      <c r="Q1452" s="120" t="e">
        <f t="shared" si="475"/>
        <v>#VALUE!</v>
      </c>
      <c r="R1452" s="4" t="e">
        <f t="shared" si="473"/>
        <v>#VALUE!</v>
      </c>
      <c r="S1452" s="27" t="s">
        <v>38</v>
      </c>
      <c r="T1452" s="82" t="s">
        <v>38</v>
      </c>
      <c r="U1452" s="83" t="s">
        <v>38</v>
      </c>
      <c r="V1452" s="83" t="s">
        <v>38</v>
      </c>
      <c r="W1452" s="83" t="s">
        <v>38</v>
      </c>
      <c r="X1452" s="27" t="s">
        <v>38</v>
      </c>
      <c r="Y1452" s="27" t="s">
        <v>38</v>
      </c>
      <c r="Z1452" s="27" t="s">
        <v>38</v>
      </c>
      <c r="AA1452" s="27" t="s">
        <v>38</v>
      </c>
      <c r="AB1452" s="84" t="s">
        <v>38</v>
      </c>
      <c r="AC1452" s="15" t="s">
        <v>38</v>
      </c>
    </row>
    <row r="1453" spans="1:29" s="15" customFormat="1" x14ac:dyDescent="0.2">
      <c r="A1453" s="21">
        <v>157</v>
      </c>
      <c r="B1453" s="22" t="s">
        <v>30</v>
      </c>
      <c r="C1453" s="22" t="s">
        <v>27</v>
      </c>
      <c r="D1453" s="22" t="s">
        <v>28</v>
      </c>
      <c r="E1453" s="23">
        <v>43167</v>
      </c>
      <c r="F1453" s="22">
        <v>28.3</v>
      </c>
      <c r="G1453" s="22">
        <v>35.700000000000003</v>
      </c>
      <c r="H1453" s="22">
        <v>17.510100000000001</v>
      </c>
      <c r="I1453" s="24">
        <v>2.8120598290598302</v>
      </c>
      <c r="J1453" s="22"/>
      <c r="K1453" s="25">
        <f>1000*(1-(F1453+288.9414)/(508929.2*(F1453+68.12963))*(F1453-3.9863)^2)</f>
        <v>996.17858595451116</v>
      </c>
      <c r="L1453" s="25">
        <f>0.824493 - 0.0040899*F1453 + 0.000076438*F1453^2 -0.00000082467*F1453^3 + 0.0000000053675*F1453^4</f>
        <v>0.75471880762830679</v>
      </c>
      <c r="M1453" s="25">
        <f>-0.005724 + 0.00010227*F1453 - 0.0000016546*F1453^2</f>
        <v>-4.1549115940000001E-3</v>
      </c>
      <c r="N1453" s="25">
        <f>K1453 + (L1453*G1453) + M1453*G1453^(3/2) + 0.00048314*G1453^2</f>
        <v>1022.8515384385017</v>
      </c>
      <c r="O1453" s="121">
        <f t="shared" si="474"/>
        <v>1.02282476366673</v>
      </c>
      <c r="P1453" s="26">
        <f>AC1453*(1/     (1-   (0.001*N1453/1.84)))</f>
        <v>6.1972190344983993</v>
      </c>
      <c r="Q1453" s="120">
        <f t="shared" si="475"/>
        <v>6.3317999070641058</v>
      </c>
      <c r="R1453" s="4">
        <f t="shared" si="473"/>
        <v>23.52600177797791</v>
      </c>
      <c r="S1453" s="27">
        <f>-5.28+5.5*AC1453</f>
        <v>9.8570999999999991</v>
      </c>
      <c r="T1453" s="28">
        <f>E1453-E1333</f>
        <v>13</v>
      </c>
      <c r="U1453" s="29">
        <f>I1453-I1333</f>
        <v>7.3459829059830284E-2</v>
      </c>
      <c r="V1453" s="29">
        <f>(U1453/I1333)*100</f>
        <v>2.6823862214208094</v>
      </c>
      <c r="W1453" s="29">
        <f>(U1453/T1453)/I1333*1000</f>
        <v>2.0633740164775456</v>
      </c>
      <c r="X1453" s="30">
        <f>P1453-P1333</f>
        <v>2.6347971855982699E-2</v>
      </c>
      <c r="Y1453" s="30">
        <f>(X1453/P1333)*100</f>
        <v>0.4269733006655998</v>
      </c>
      <c r="Z1453" s="30">
        <f>1000*(X1453/T1453)/P1333</f>
        <v>0.32844100051199993</v>
      </c>
      <c r="AA1453" s="31">
        <f>1000*(X1453/T1453)/S1333</f>
        <v>0.20718717130376532</v>
      </c>
      <c r="AB1453" s="32">
        <f>Z1453-W1453</f>
        <v>-1.7349330159655456</v>
      </c>
      <c r="AC1453" s="15">
        <v>2.7522000000000002</v>
      </c>
    </row>
    <row r="1454" spans="1:29" s="15" customFormat="1" x14ac:dyDescent="0.2">
      <c r="A1454" s="21">
        <v>248</v>
      </c>
      <c r="B1454" s="22" t="s">
        <v>30</v>
      </c>
      <c r="C1454" s="22" t="s">
        <v>27</v>
      </c>
      <c r="D1454" s="22" t="s">
        <v>28</v>
      </c>
      <c r="E1454" s="23">
        <v>43167</v>
      </c>
      <c r="F1454" s="22">
        <v>28.3</v>
      </c>
      <c r="G1454" s="22">
        <v>35.700000000000003</v>
      </c>
      <c r="H1454" s="22">
        <v>17.510100000000001</v>
      </c>
      <c r="I1454" s="24">
        <v>4.67685982905983</v>
      </c>
      <c r="J1454" s="22"/>
      <c r="K1454" s="25">
        <f>1000*(1-(F1454+288.9414)/(508929.2*(F1454+68.12963))*(F1454-3.9863)^2)</f>
        <v>996.17858595451116</v>
      </c>
      <c r="L1454" s="25">
        <f>0.824493 - 0.0040899*F1454 + 0.000076438*F1454^2 -0.00000082467*F1454^3 + 0.0000000053675*F1454^4</f>
        <v>0.75471880762830679</v>
      </c>
      <c r="M1454" s="25">
        <f>-0.005724 + 0.00010227*F1454 - 0.0000016546*F1454^2</f>
        <v>-4.1549115940000001E-3</v>
      </c>
      <c r="N1454" s="25">
        <f>K1454 + (L1454*G1454) + M1454*G1454^(3/2) + 0.00048314*G1454^2</f>
        <v>1022.8515384385017</v>
      </c>
      <c r="O1454" s="121">
        <f t="shared" si="474"/>
        <v>1.02282476366673</v>
      </c>
      <c r="P1454" s="26">
        <f>AC1454*(1/     (1-   (0.001*N1454/1.84)))</f>
        <v>10.396250375074162</v>
      </c>
      <c r="Q1454" s="120">
        <f t="shared" si="475"/>
        <v>10.530693666248744</v>
      </c>
      <c r="R1454" s="4">
        <f t="shared" si="473"/>
        <v>23.52600177797791</v>
      </c>
      <c r="S1454" s="27">
        <f>-5.28+5.5*AC1454</f>
        <v>20.113499999999998</v>
      </c>
      <c r="T1454" s="28">
        <f>E1454-E1334</f>
        <v>13</v>
      </c>
      <c r="U1454" s="29">
        <f>I1454-I1334</f>
        <v>8.435982905982975E-2</v>
      </c>
      <c r="V1454" s="29">
        <f>(U1454/I1334)*100</f>
        <v>1.8369042800180675</v>
      </c>
      <c r="W1454" s="29">
        <f>(U1454/T1454)/I1334*1000</f>
        <v>1.4130032923215905</v>
      </c>
      <c r="X1454" s="30">
        <f>P1454-P1334</f>
        <v>4.7997488495143514E-2</v>
      </c>
      <c r="Y1454" s="30">
        <f>(X1454/P1334)*100</f>
        <v>0.46382214487039641</v>
      </c>
      <c r="Z1454" s="30">
        <f>1000*(X1454/T1454)/P1334</f>
        <v>0.35678626528492036</v>
      </c>
      <c r="AA1454" s="31">
        <f>1000*(X1454/T1454)/S1334</f>
        <v>0.1848020771883338</v>
      </c>
      <c r="AB1454" s="32">
        <f>Z1454-W1454</f>
        <v>-1.0562170270366702</v>
      </c>
      <c r="AC1454" s="15">
        <v>4.617</v>
      </c>
    </row>
    <row r="1455" spans="1:29" s="15" customFormat="1" x14ac:dyDescent="0.2">
      <c r="A1455" s="21">
        <v>162</v>
      </c>
      <c r="B1455" s="22" t="s">
        <v>31</v>
      </c>
      <c r="C1455" s="22" t="s">
        <v>27</v>
      </c>
      <c r="D1455" s="22" t="s">
        <v>28</v>
      </c>
      <c r="E1455" s="23">
        <v>43167</v>
      </c>
      <c r="F1455" s="22">
        <v>28.3</v>
      </c>
      <c r="G1455" s="22">
        <v>35.700000000000003</v>
      </c>
      <c r="H1455" s="22">
        <v>17.510100000000001</v>
      </c>
      <c r="I1455" s="24">
        <v>7.8440598290598302</v>
      </c>
      <c r="J1455" s="22"/>
      <c r="K1455" s="25">
        <f>1000*(1-(F1455+288.9414)/(508929.2*(F1455+68.12963))*(F1455-3.9863)^2)</f>
        <v>996.17858595451116</v>
      </c>
      <c r="L1455" s="25">
        <f>0.824493 - 0.0040899*F1455 + 0.000076438*F1455^2 -0.00000082467*F1455^3 + 0.0000000053675*F1455^4</f>
        <v>0.75471880762830679</v>
      </c>
      <c r="M1455" s="25">
        <f>-0.005724 + 0.00010227*F1455 - 0.0000016546*F1455^2</f>
        <v>-4.1549115940000001E-3</v>
      </c>
      <c r="N1455" s="25">
        <f>K1455 + (L1455*G1455) + M1455*G1455^(3/2) + 0.00048314*G1455^2</f>
        <v>1022.8515384385017</v>
      </c>
      <c r="O1455" s="121">
        <f t="shared" si="474"/>
        <v>1.02282476366673</v>
      </c>
      <c r="P1455" s="26">
        <f>AC1455*(1/     (1-   (0.001*N1455/1.84)))</f>
        <v>17.527938524940932</v>
      </c>
      <c r="Q1455" s="120">
        <f t="shared" si="475"/>
        <v>17.662148146133767</v>
      </c>
      <c r="R1455" s="4">
        <f t="shared" si="473"/>
        <v>23.52600177797791</v>
      </c>
      <c r="S1455" s="27">
        <f>-5.28+5.5*AC1455</f>
        <v>37.533099999999997</v>
      </c>
      <c r="T1455" s="28">
        <f>E1455-E1335</f>
        <v>13</v>
      </c>
      <c r="U1455" s="29">
        <f>I1455-I1335</f>
        <v>8.2459829059830625E-2</v>
      </c>
      <c r="V1455" s="29">
        <f>(U1455/I1335)*100</f>
        <v>1.0624076100266779</v>
      </c>
      <c r="W1455" s="29">
        <f>(U1455/T1455)/I1335*1000</f>
        <v>0.81723662309744449</v>
      </c>
      <c r="X1455" s="30">
        <f>P1455-P1335</f>
        <v>3.8771490760918681E-2</v>
      </c>
      <c r="Y1455" s="30">
        <f>(X1455/P1335)*100</f>
        <v>0.22168860692533549</v>
      </c>
      <c r="Z1455" s="30">
        <f>1000*(X1455/T1455)/P1335</f>
        <v>0.17052969763487344</v>
      </c>
      <c r="AA1455" s="31">
        <f>1000*(X1455/T1455)/S1335</f>
        <v>7.9725154675491169E-2</v>
      </c>
      <c r="AB1455" s="32">
        <f>Z1455-W1455</f>
        <v>-0.64670692546257103</v>
      </c>
      <c r="AC1455" s="15">
        <v>7.7842000000000002</v>
      </c>
    </row>
    <row r="1456" spans="1:29" s="15" customFormat="1" x14ac:dyDescent="0.2">
      <c r="A1456" s="21">
        <v>169</v>
      </c>
      <c r="B1456" s="22" t="s">
        <v>31</v>
      </c>
      <c r="C1456" s="22" t="s">
        <v>27</v>
      </c>
      <c r="D1456" s="22" t="s">
        <v>28</v>
      </c>
      <c r="E1456" s="23">
        <v>43167</v>
      </c>
      <c r="F1456" s="22">
        <v>28.3</v>
      </c>
      <c r="G1456" s="22">
        <v>35.700000000000003</v>
      </c>
      <c r="H1456" s="22">
        <v>17.510100000000001</v>
      </c>
      <c r="I1456" s="24">
        <v>4.8010598290598301</v>
      </c>
      <c r="J1456" s="22"/>
      <c r="K1456" s="25">
        <f>1000*(1-(F1456+288.9414)/(508929.2*(F1456+68.12963))*(F1456-3.9863)^2)</f>
        <v>996.17858595451116</v>
      </c>
      <c r="L1456" s="25">
        <f>0.824493 - 0.0040899*F1456 + 0.000076438*F1456^2 -0.00000082467*F1456^3 + 0.0000000053675*F1456^4</f>
        <v>0.75471880762830679</v>
      </c>
      <c r="M1456" s="25">
        <f>-0.005724 + 0.00010227*F1456 - 0.0000016546*F1456^2</f>
        <v>-4.1549115940000001E-3</v>
      </c>
      <c r="N1456" s="25">
        <f>K1456 + (L1456*G1456) + M1456*G1456^(3/2) + 0.00048314*G1456^2</f>
        <v>1022.8515384385017</v>
      </c>
      <c r="O1456" s="121">
        <f t="shared" si="474"/>
        <v>1.02282476366673</v>
      </c>
      <c r="P1456" s="26">
        <f>AC1456*(1/     (1-   (0.001*N1456/1.84)))</f>
        <v>10.675915589842239</v>
      </c>
      <c r="Q1456" s="120">
        <f t="shared" si="475"/>
        <v>10.81034971777745</v>
      </c>
      <c r="R1456" s="4">
        <f t="shared" si="473"/>
        <v>23.52600177797791</v>
      </c>
      <c r="S1456" s="27">
        <f>-5.28+5.5*AC1456</f>
        <v>20.796599999999998</v>
      </c>
      <c r="T1456" s="28">
        <f>E1456-E1336</f>
        <v>13</v>
      </c>
      <c r="U1456" s="29">
        <f>I1456-I1336</f>
        <v>6.6759829059829912E-2</v>
      </c>
      <c r="V1456" s="29">
        <f>(U1456/I1336)*100</f>
        <v>1.4101309393116177</v>
      </c>
      <c r="W1456" s="29">
        <f>(U1456/T1456)/I1336*1000</f>
        <v>1.0847161071627829</v>
      </c>
      <c r="X1456" s="30">
        <f>P1456-P1336</f>
        <v>8.1456081479434062E-3</v>
      </c>
      <c r="Y1456" s="30">
        <f>(X1456/P1336)*100</f>
        <v>7.6357178322377831E-2</v>
      </c>
      <c r="Z1456" s="30">
        <f>1000*(X1456/T1456)/P1336</f>
        <v>5.8736291017213713E-2</v>
      </c>
      <c r="AA1456" s="31">
        <f>1000*(X1456/T1456)/S1336</f>
        <v>3.0184296288510704E-2</v>
      </c>
      <c r="AB1456" s="32">
        <f>Z1456-W1456</f>
        <v>-1.0259798161455691</v>
      </c>
      <c r="AC1456" s="15">
        <v>4.7412000000000001</v>
      </c>
    </row>
    <row r="1457" spans="1:29" s="15" customFormat="1" x14ac:dyDescent="0.2">
      <c r="A1457" s="21">
        <v>261</v>
      </c>
      <c r="B1457" s="22" t="s">
        <v>31</v>
      </c>
      <c r="C1457" s="22" t="s">
        <v>27</v>
      </c>
      <c r="D1457" s="22" t="s">
        <v>28</v>
      </c>
      <c r="E1457" s="23">
        <v>43167</v>
      </c>
      <c r="F1457" s="22">
        <v>28.3</v>
      </c>
      <c r="G1457" s="22">
        <v>35.700000000000003</v>
      </c>
      <c r="H1457" s="22">
        <v>17.510100000000001</v>
      </c>
      <c r="I1457" s="24">
        <v>5.1937598290598297</v>
      </c>
      <c r="J1457" s="22"/>
      <c r="K1457" s="25">
        <f>1000*(1-(F1457+288.9414)/(508929.2*(F1457+68.12963))*(F1457-3.9863)^2)</f>
        <v>996.17858595451116</v>
      </c>
      <c r="L1457" s="25">
        <f>0.824493 - 0.0040899*F1457 + 0.000076438*F1457^2 -0.00000082467*F1457^3 + 0.0000000053675*F1457^4</f>
        <v>0.75471880762830679</v>
      </c>
      <c r="M1457" s="25">
        <f>-0.005724 + 0.00010227*F1457 - 0.0000016546*F1457^2</f>
        <v>-4.1549115940000001E-3</v>
      </c>
      <c r="N1457" s="25">
        <f>K1457 + (L1457*G1457) + M1457*G1457^(3/2) + 0.00048314*G1457^2</f>
        <v>1022.8515384385017</v>
      </c>
      <c r="O1457" s="121">
        <f t="shared" si="474"/>
        <v>1.02282476366673</v>
      </c>
      <c r="P1457" s="26">
        <f>AC1457*(1/     (1-   (0.001*N1457/1.84)))</f>
        <v>11.56017106358961</v>
      </c>
      <c r="Q1457" s="120">
        <f t="shared" si="475"/>
        <v>11.694576218867008</v>
      </c>
      <c r="R1457" s="4">
        <f t="shared" si="473"/>
        <v>23.52600177797791</v>
      </c>
      <c r="S1457" s="27">
        <f>-5.28+5.5*AC1457</f>
        <v>22.956449999999997</v>
      </c>
      <c r="T1457" s="28">
        <f>E1457-E1337</f>
        <v>13</v>
      </c>
      <c r="U1457" s="29">
        <f>I1457-I1337</f>
        <v>5.5559829059829369E-2</v>
      </c>
      <c r="V1457" s="29">
        <f>(U1457/I1337)*100</f>
        <v>1.0813091950455289</v>
      </c>
      <c r="W1457" s="29">
        <f>(U1457/T1457)/I1337*1000</f>
        <v>0.83177630388117607</v>
      </c>
      <c r="X1457" s="30">
        <f>P1457-P1337</f>
        <v>-1.7704381553626192E-2</v>
      </c>
      <c r="Y1457" s="30">
        <f>(X1457/P1337)*100</f>
        <v>-0.15291563324817889</v>
      </c>
      <c r="Z1457" s="30">
        <f>1000*(X1457/T1457)/P1337</f>
        <v>-0.11762741019090686</v>
      </c>
      <c r="AA1457" s="31">
        <f>1000*(X1457/T1457)/S1337</f>
        <v>-5.9263254038280595E-2</v>
      </c>
      <c r="AB1457" s="32">
        <f>Z1457-W1457</f>
        <v>-0.9494037140720829</v>
      </c>
      <c r="AC1457" s="15">
        <v>5.1338999999999997</v>
      </c>
    </row>
    <row r="1458" spans="1:29" s="15" customFormat="1" x14ac:dyDescent="0.2">
      <c r="A1458" s="21">
        <v>267</v>
      </c>
      <c r="B1458" s="22" t="s">
        <v>31</v>
      </c>
      <c r="C1458" s="22" t="s">
        <v>27</v>
      </c>
      <c r="D1458" s="22" t="s">
        <v>28</v>
      </c>
      <c r="E1458" s="22" t="s">
        <v>38</v>
      </c>
      <c r="F1458" s="22" t="s">
        <v>38</v>
      </c>
      <c r="G1458" s="22" t="s">
        <v>38</v>
      </c>
      <c r="H1458" s="22" t="s">
        <v>38</v>
      </c>
      <c r="I1458" s="24"/>
      <c r="J1458" s="22"/>
      <c r="K1458" s="81" t="s">
        <v>38</v>
      </c>
      <c r="L1458" s="81" t="s">
        <v>38</v>
      </c>
      <c r="M1458" s="81" t="s">
        <v>38</v>
      </c>
      <c r="N1458" s="81" t="s">
        <v>38</v>
      </c>
      <c r="O1458" s="121" t="e">
        <f t="shared" si="474"/>
        <v>#VALUE!</v>
      </c>
      <c r="P1458" s="30" t="s">
        <v>38</v>
      </c>
      <c r="Q1458" s="120" t="e">
        <f t="shared" si="475"/>
        <v>#VALUE!</v>
      </c>
      <c r="R1458" s="4" t="e">
        <f t="shared" si="473"/>
        <v>#VALUE!</v>
      </c>
      <c r="S1458" s="27" t="s">
        <v>38</v>
      </c>
      <c r="T1458" s="82" t="s">
        <v>38</v>
      </c>
      <c r="U1458" s="83" t="s">
        <v>38</v>
      </c>
      <c r="V1458" s="83" t="s">
        <v>38</v>
      </c>
      <c r="W1458" s="83" t="s">
        <v>38</v>
      </c>
      <c r="X1458" s="27" t="s">
        <v>38</v>
      </c>
      <c r="Y1458" s="27" t="s">
        <v>38</v>
      </c>
      <c r="Z1458" s="27" t="s">
        <v>38</v>
      </c>
      <c r="AA1458" s="27" t="s">
        <v>38</v>
      </c>
      <c r="AB1458" s="84" t="s">
        <v>38</v>
      </c>
      <c r="AC1458" s="15" t="s">
        <v>38</v>
      </c>
    </row>
    <row r="1459" spans="1:29" s="15" customFormat="1" x14ac:dyDescent="0.2">
      <c r="A1459" s="21">
        <v>273</v>
      </c>
      <c r="B1459" s="22" t="s">
        <v>31</v>
      </c>
      <c r="C1459" s="22" t="s">
        <v>27</v>
      </c>
      <c r="D1459" s="22" t="s">
        <v>28</v>
      </c>
      <c r="E1459" s="23">
        <v>43167</v>
      </c>
      <c r="F1459" s="22">
        <v>28.3</v>
      </c>
      <c r="G1459" s="22">
        <v>35.700000000000003</v>
      </c>
      <c r="H1459" s="22">
        <v>17.510100000000001</v>
      </c>
      <c r="I1459" s="24">
        <v>6.2291598290598298</v>
      </c>
      <c r="J1459" s="22"/>
      <c r="K1459" s="25">
        <f>1000*(1-(F1459+288.9414)/(508929.2*(F1459+68.12963))*(F1459-3.9863)^2)</f>
        <v>996.17858595451116</v>
      </c>
      <c r="L1459" s="25">
        <f>0.824493 - 0.0040899*F1459 + 0.000076438*F1459^2 -0.00000082467*F1459^3 + 0.0000000053675*F1459^4</f>
        <v>0.75471880762830679</v>
      </c>
      <c r="M1459" s="25">
        <f>-0.005724 + 0.00010227*F1459 - 0.0000016546*F1459^2</f>
        <v>-4.1549115940000001E-3</v>
      </c>
      <c r="N1459" s="25">
        <f>K1459 + (L1459*G1459) + M1459*G1459^(3/2) + 0.00048314*G1459^2</f>
        <v>1022.8515384385017</v>
      </c>
      <c r="O1459" s="121">
        <f t="shared" si="474"/>
        <v>1.02282476366673</v>
      </c>
      <c r="P1459" s="26">
        <f>AC1459*(1/     (1-   (0.001*N1459/1.84)))</f>
        <v>13.891615213113498</v>
      </c>
      <c r="Q1459" s="120">
        <f t="shared" si="475"/>
        <v>14.025943978551572</v>
      </c>
      <c r="R1459" s="4">
        <f t="shared" si="473"/>
        <v>23.52600177797791</v>
      </c>
      <c r="S1459" s="27">
        <f>-5.28+5.5*AC1459</f>
        <v>28.651150000000001</v>
      </c>
      <c r="T1459" s="28">
        <f>E1459-E1339</f>
        <v>13</v>
      </c>
      <c r="U1459" s="29">
        <f>I1459-I1339</f>
        <v>7.0059829059830214E-2</v>
      </c>
      <c r="V1459" s="29">
        <f>(U1459/I1339)*100</f>
        <v>1.1375010806746151</v>
      </c>
      <c r="W1459" s="29">
        <f>(U1459/T1459)/I1339*1000</f>
        <v>0.87500083128816541</v>
      </c>
      <c r="X1459" s="30">
        <f>P1459-P1339</f>
        <v>1.335188078277838E-2</v>
      </c>
      <c r="Y1459" s="30">
        <f>(X1459/P1339)*100</f>
        <v>9.6207143956361721E-2</v>
      </c>
      <c r="Z1459" s="30">
        <f>1000*(X1459/T1459)/P1339</f>
        <v>7.4005495351047487E-2</v>
      </c>
      <c r="AA1459" s="31">
        <f>1000*(X1459/T1459)/S1339</f>
        <v>3.5917676399286384E-2</v>
      </c>
      <c r="AB1459" s="32">
        <f>Z1459-W1459</f>
        <v>-0.80099533593711791</v>
      </c>
      <c r="AC1459" s="15">
        <v>6.1692999999999998</v>
      </c>
    </row>
    <row r="1460" spans="1:29" s="15" customFormat="1" x14ac:dyDescent="0.2">
      <c r="A1460" s="21">
        <v>105</v>
      </c>
      <c r="B1460" s="22" t="s">
        <v>32</v>
      </c>
      <c r="C1460" s="22" t="s">
        <v>27</v>
      </c>
      <c r="D1460" s="22" t="s">
        <v>28</v>
      </c>
      <c r="E1460" s="23">
        <v>43167</v>
      </c>
      <c r="F1460" s="22">
        <v>28.3</v>
      </c>
      <c r="G1460" s="22">
        <v>35.700000000000003</v>
      </c>
      <c r="H1460" s="22">
        <v>17.510100000000001</v>
      </c>
      <c r="I1460" s="24">
        <v>4.7350598290598302</v>
      </c>
      <c r="J1460" s="22"/>
      <c r="K1460" s="25">
        <f>1000*(1-(F1460+288.9414)/(508929.2*(F1460+68.12963))*(F1460-3.9863)^2)</f>
        <v>996.17858595451116</v>
      </c>
      <c r="L1460" s="25">
        <f>0.824493 - 0.0040899*F1460 + 0.000076438*F1460^2 -0.00000082467*F1460^3 + 0.0000000053675*F1460^4</f>
        <v>0.75471880762830679</v>
      </c>
      <c r="M1460" s="25">
        <f>-0.005724 + 0.00010227*F1460 - 0.0000016546*F1460^2</f>
        <v>-4.1549115940000001E-3</v>
      </c>
      <c r="N1460" s="25">
        <f>K1460 + (L1460*G1460) + M1460*G1460^(3/2) + 0.00048314*G1460^2</f>
        <v>1022.8515384385017</v>
      </c>
      <c r="O1460" s="121">
        <f t="shared" si="474"/>
        <v>1.02282476366673</v>
      </c>
      <c r="P1460" s="26">
        <f>AC1460*(1/     (1-   (0.001*N1460/1.84)))</f>
        <v>10.527301224506546</v>
      </c>
      <c r="Q1460" s="120">
        <f t="shared" si="475"/>
        <v>10.661740221796013</v>
      </c>
      <c r="R1460" s="4">
        <f t="shared" si="473"/>
        <v>23.52600177797791</v>
      </c>
      <c r="S1460" s="27">
        <f>-5.28+5.5*AC1460</f>
        <v>20.433599999999998</v>
      </c>
      <c r="T1460" s="28">
        <f>E1460-E1340</f>
        <v>13</v>
      </c>
      <c r="U1460" s="29">
        <f>I1460-I1340</f>
        <v>8.4359829059830638E-2</v>
      </c>
      <c r="V1460" s="29">
        <f>(U1460/I1340)*100</f>
        <v>1.8139168095089049</v>
      </c>
      <c r="W1460" s="29">
        <f>(U1460/T1460)/I1340*1000</f>
        <v>1.3953206226991577</v>
      </c>
      <c r="X1460" s="30">
        <f>P1460-P1340</f>
        <v>4.7906624699679767E-2</v>
      </c>
      <c r="Y1460" s="30">
        <f>(X1460/P1340)*100</f>
        <v>0.45715068979807932</v>
      </c>
      <c r="Z1460" s="30">
        <f>1000*(X1460/T1460)/P1340</f>
        <v>0.35165437676775341</v>
      </c>
      <c r="AA1460" s="31">
        <f>1000*(X1460/T1460)/S1340</f>
        <v>0.18154353457946851</v>
      </c>
      <c r="AB1460" s="32">
        <f>Z1460-W1460</f>
        <v>-1.0436662459314043</v>
      </c>
      <c r="AC1460" s="15">
        <v>4.6752000000000002</v>
      </c>
    </row>
    <row r="1461" spans="1:29" s="15" customFormat="1" x14ac:dyDescent="0.2">
      <c r="A1461" s="21">
        <v>204</v>
      </c>
      <c r="B1461" s="22" t="s">
        <v>32</v>
      </c>
      <c r="C1461" s="22" t="s">
        <v>27</v>
      </c>
      <c r="D1461" s="22" t="s">
        <v>28</v>
      </c>
      <c r="E1461" s="23">
        <v>43167</v>
      </c>
      <c r="F1461" s="22">
        <v>28.3</v>
      </c>
      <c r="G1461" s="22">
        <v>35.700000000000003</v>
      </c>
      <c r="H1461" s="22">
        <v>17.510100000000001</v>
      </c>
      <c r="I1461" s="24">
        <v>5.4881598290598301</v>
      </c>
      <c r="J1461" s="22"/>
      <c r="K1461" s="25">
        <f>1000*(1-(F1461+288.9414)/(508929.2*(F1461+68.12963))*(F1461-3.9863)^2)</f>
        <v>996.17858595451116</v>
      </c>
      <c r="L1461" s="25">
        <f>0.824493 - 0.0040899*F1461 + 0.000076438*F1461^2 -0.00000082467*F1461^3 + 0.0000000053675*F1461^4</f>
        <v>0.75471880762830679</v>
      </c>
      <c r="M1461" s="25">
        <f>-0.005724 + 0.00010227*F1461 - 0.0000016546*F1461^2</f>
        <v>-4.1549115940000001E-3</v>
      </c>
      <c r="N1461" s="25">
        <f>K1461 + (L1461*G1461) + M1461*G1461^(3/2) + 0.00048314*G1461^2</f>
        <v>1022.8515384385017</v>
      </c>
      <c r="O1461" s="121">
        <f t="shared" si="474"/>
        <v>1.02282476366673</v>
      </c>
      <c r="P1461" s="26">
        <f>AC1461*(1/     (1-   (0.001*N1461/1.84)))</f>
        <v>12.223081202299127</v>
      </c>
      <c r="Q1461" s="120">
        <f t="shared" si="475"/>
        <v>12.357464637305425</v>
      </c>
      <c r="R1461" s="4">
        <f t="shared" si="473"/>
        <v>23.52600177797791</v>
      </c>
      <c r="S1461" s="27">
        <f>-5.28+5.5*AC1461</f>
        <v>24.57565</v>
      </c>
      <c r="T1461" s="28">
        <f>E1461-E1341</f>
        <v>13</v>
      </c>
      <c r="U1461" s="29">
        <f>I1461-I1341</f>
        <v>9.4559829059829958E-2</v>
      </c>
      <c r="V1461" s="29">
        <f>(U1461/I1341)*100</f>
        <v>1.7531857953839727</v>
      </c>
      <c r="W1461" s="29">
        <f>(U1461/T1461)/I1341*1000</f>
        <v>1.3486044579876713</v>
      </c>
      <c r="X1461" s="30">
        <f>P1461-P1341</f>
        <v>6.9714458901719567E-2</v>
      </c>
      <c r="Y1461" s="30">
        <f>(X1461/P1341)*100</f>
        <v>0.57362260494272932</v>
      </c>
      <c r="Z1461" s="30">
        <f>1000*(X1461/T1461)/P1341</f>
        <v>0.44124815764825337</v>
      </c>
      <c r="AA1461" s="31">
        <f>1000*(X1461/T1461)/S1341</f>
        <v>0.21991776371951621</v>
      </c>
      <c r="AB1461" s="32">
        <f>Z1461-W1461</f>
        <v>-0.90735630033941783</v>
      </c>
      <c r="AC1461" s="15">
        <v>5.4283000000000001</v>
      </c>
    </row>
    <row r="1462" spans="1:29" s="15" customFormat="1" x14ac:dyDescent="0.2">
      <c r="A1462" s="21">
        <v>143</v>
      </c>
      <c r="B1462" s="22" t="s">
        <v>33</v>
      </c>
      <c r="C1462" s="22" t="s">
        <v>27</v>
      </c>
      <c r="D1462" s="22" t="s">
        <v>28</v>
      </c>
      <c r="E1462" s="23">
        <v>43167</v>
      </c>
      <c r="F1462" s="22">
        <v>28.3</v>
      </c>
      <c r="G1462" s="22">
        <v>35.700000000000003</v>
      </c>
      <c r="H1462" s="22">
        <v>17.510100000000001</v>
      </c>
      <c r="I1462" s="24">
        <v>5.74315982905983</v>
      </c>
      <c r="J1462" s="22"/>
      <c r="K1462" s="25">
        <f>1000*(1-(F1462+288.9414)/(508929.2*(F1462+68.12963))*(F1462-3.9863)^2)</f>
        <v>996.17858595451116</v>
      </c>
      <c r="L1462" s="25">
        <f>0.824493 - 0.0040899*F1462 + 0.000076438*F1462^2 -0.00000082467*F1462^3 + 0.0000000053675*F1462^4</f>
        <v>0.75471880762830679</v>
      </c>
      <c r="M1462" s="25">
        <f>-0.005724 + 0.00010227*F1462 - 0.0000016546*F1462^2</f>
        <v>-4.1549115940000001E-3</v>
      </c>
      <c r="N1462" s="25">
        <f>K1462 + (L1462*G1462) + M1462*G1462^(3/2) + 0.00048314*G1462^2</f>
        <v>1022.8515384385017</v>
      </c>
      <c r="O1462" s="121">
        <f t="shared" si="474"/>
        <v>1.02282476366673</v>
      </c>
      <c r="P1462" s="26">
        <f>AC1462*(1/     (1-   (0.001*N1462/1.84)))</f>
        <v>12.797273068368851</v>
      </c>
      <c r="Q1462" s="120">
        <f t="shared" si="475"/>
        <v>12.931637689960981</v>
      </c>
      <c r="R1462" s="4">
        <f t="shared" si="473"/>
        <v>23.52600177797791</v>
      </c>
      <c r="S1462" s="27">
        <f>-5.28+5.5*AC1462</f>
        <v>25.978149999999999</v>
      </c>
      <c r="T1462" s="28">
        <f>E1462-E1342</f>
        <v>13</v>
      </c>
      <c r="U1462" s="29">
        <f>I1462-I1342</f>
        <v>0.10345982905982964</v>
      </c>
      <c r="V1462" s="29">
        <f>(U1462/I1342)*100</f>
        <v>1.8344917116128452</v>
      </c>
      <c r="W1462" s="29">
        <f>(U1462/T1462)/I1342*1000</f>
        <v>1.4111474704714193</v>
      </c>
      <c r="X1462" s="30">
        <f>P1462-P1342</f>
        <v>8.9370661305226307E-2</v>
      </c>
      <c r="Y1462" s="30">
        <f>(X1462/P1342)*100</f>
        <v>0.70326839507006345</v>
      </c>
      <c r="Z1462" s="30">
        <f>1000*(X1462/T1462)/P1342</f>
        <v>0.54097568851543343</v>
      </c>
      <c r="AA1462" s="31">
        <f>1000*(X1462/T1462)/S1342</f>
        <v>0.26709817273633224</v>
      </c>
      <c r="AB1462" s="32">
        <f>Z1462-W1462</f>
        <v>-0.87017178195598588</v>
      </c>
      <c r="AC1462" s="15">
        <v>5.6833</v>
      </c>
    </row>
    <row r="1463" spans="1:29" s="15" customFormat="1" x14ac:dyDescent="0.2">
      <c r="A1463" s="21">
        <v>177</v>
      </c>
      <c r="B1463" s="22" t="s">
        <v>26</v>
      </c>
      <c r="C1463" s="22" t="s">
        <v>34</v>
      </c>
      <c r="D1463" s="22" t="s">
        <v>28</v>
      </c>
      <c r="E1463" s="22" t="s">
        <v>38</v>
      </c>
      <c r="F1463" s="22" t="s">
        <v>38</v>
      </c>
      <c r="G1463" s="22" t="s">
        <v>38</v>
      </c>
      <c r="H1463" s="22" t="s">
        <v>38</v>
      </c>
      <c r="I1463" s="24"/>
      <c r="J1463" s="22"/>
      <c r="K1463" s="22" t="s">
        <v>38</v>
      </c>
      <c r="L1463" s="22" t="s">
        <v>38</v>
      </c>
      <c r="M1463" s="22" t="s">
        <v>38</v>
      </c>
      <c r="N1463" s="22" t="s">
        <v>38</v>
      </c>
      <c r="O1463" s="121" t="e">
        <f t="shared" si="474"/>
        <v>#VALUE!</v>
      </c>
      <c r="P1463" s="22" t="s">
        <v>38</v>
      </c>
      <c r="Q1463" s="120" t="e">
        <f t="shared" si="475"/>
        <v>#VALUE!</v>
      </c>
      <c r="R1463" s="4" t="e">
        <f t="shared" si="473"/>
        <v>#VALUE!</v>
      </c>
      <c r="S1463" s="22" t="s">
        <v>38</v>
      </c>
      <c r="T1463" s="22" t="s">
        <v>38</v>
      </c>
      <c r="U1463" s="22" t="s">
        <v>38</v>
      </c>
      <c r="V1463" s="22" t="s">
        <v>38</v>
      </c>
      <c r="W1463" s="22" t="s">
        <v>38</v>
      </c>
      <c r="X1463" s="22" t="s">
        <v>38</v>
      </c>
      <c r="Y1463" s="22" t="s">
        <v>38</v>
      </c>
      <c r="Z1463" s="22" t="s">
        <v>38</v>
      </c>
      <c r="AA1463" s="22" t="s">
        <v>38</v>
      </c>
      <c r="AB1463" s="22" t="s">
        <v>38</v>
      </c>
      <c r="AC1463" s="15" t="s">
        <v>38</v>
      </c>
    </row>
    <row r="1464" spans="1:29" s="15" customFormat="1" x14ac:dyDescent="0.2">
      <c r="A1464" s="21">
        <v>183</v>
      </c>
      <c r="B1464" s="22" t="s">
        <v>26</v>
      </c>
      <c r="C1464" s="22" t="s">
        <v>34</v>
      </c>
      <c r="D1464" s="22" t="s">
        <v>28</v>
      </c>
      <c r="E1464" s="22" t="s">
        <v>38</v>
      </c>
      <c r="F1464" s="22" t="s">
        <v>38</v>
      </c>
      <c r="G1464" s="22" t="s">
        <v>38</v>
      </c>
      <c r="H1464" s="22" t="s">
        <v>38</v>
      </c>
      <c r="I1464" s="24"/>
      <c r="J1464" s="22"/>
      <c r="K1464" s="22" t="s">
        <v>38</v>
      </c>
      <c r="L1464" s="22" t="s">
        <v>38</v>
      </c>
      <c r="M1464" s="22" t="s">
        <v>38</v>
      </c>
      <c r="N1464" s="22" t="s">
        <v>38</v>
      </c>
      <c r="O1464" s="121" t="e">
        <f t="shared" si="474"/>
        <v>#VALUE!</v>
      </c>
      <c r="P1464" s="22" t="s">
        <v>38</v>
      </c>
      <c r="Q1464" s="120" t="e">
        <f t="shared" si="475"/>
        <v>#VALUE!</v>
      </c>
      <c r="R1464" s="4" t="e">
        <f t="shared" ref="R1464:R1527" si="481">H1464*(1/     (1-   (0.001*N1464/4)))</f>
        <v>#VALUE!</v>
      </c>
      <c r="S1464" s="22" t="s">
        <v>38</v>
      </c>
      <c r="T1464" s="22" t="s">
        <v>38</v>
      </c>
      <c r="U1464" s="22" t="s">
        <v>38</v>
      </c>
      <c r="V1464" s="22" t="s">
        <v>38</v>
      </c>
      <c r="W1464" s="22" t="s">
        <v>38</v>
      </c>
      <c r="X1464" s="22" t="s">
        <v>38</v>
      </c>
      <c r="Y1464" s="22" t="s">
        <v>38</v>
      </c>
      <c r="Z1464" s="22" t="s">
        <v>38</v>
      </c>
      <c r="AA1464" s="22" t="s">
        <v>38</v>
      </c>
      <c r="AB1464" s="22" t="s">
        <v>38</v>
      </c>
      <c r="AC1464" s="15" t="s">
        <v>38</v>
      </c>
    </row>
    <row r="1465" spans="1:29" s="15" customFormat="1" x14ac:dyDescent="0.2">
      <c r="A1465" s="21">
        <v>190</v>
      </c>
      <c r="B1465" s="22" t="s">
        <v>26</v>
      </c>
      <c r="C1465" s="22" t="s">
        <v>34</v>
      </c>
      <c r="D1465" s="22" t="s">
        <v>28</v>
      </c>
      <c r="E1465" s="22" t="s">
        <v>38</v>
      </c>
      <c r="F1465" s="22" t="s">
        <v>38</v>
      </c>
      <c r="G1465" s="22" t="s">
        <v>38</v>
      </c>
      <c r="H1465" s="22" t="s">
        <v>38</v>
      </c>
      <c r="I1465" s="24"/>
      <c r="J1465" s="22"/>
      <c r="K1465" s="22" t="s">
        <v>38</v>
      </c>
      <c r="L1465" s="22" t="s">
        <v>38</v>
      </c>
      <c r="M1465" s="22" t="s">
        <v>38</v>
      </c>
      <c r="N1465" s="22" t="s">
        <v>38</v>
      </c>
      <c r="O1465" s="121" t="e">
        <f t="shared" si="474"/>
        <v>#VALUE!</v>
      </c>
      <c r="P1465" s="22" t="s">
        <v>38</v>
      </c>
      <c r="Q1465" s="120" t="e">
        <f t="shared" si="475"/>
        <v>#VALUE!</v>
      </c>
      <c r="R1465" s="4" t="e">
        <f t="shared" si="481"/>
        <v>#VALUE!</v>
      </c>
      <c r="S1465" s="22" t="s">
        <v>38</v>
      </c>
      <c r="T1465" s="22" t="s">
        <v>38</v>
      </c>
      <c r="U1465" s="22" t="s">
        <v>38</v>
      </c>
      <c r="V1465" s="22" t="s">
        <v>38</v>
      </c>
      <c r="W1465" s="22" t="s">
        <v>38</v>
      </c>
      <c r="X1465" s="22" t="s">
        <v>38</v>
      </c>
      <c r="Y1465" s="22" t="s">
        <v>38</v>
      </c>
      <c r="Z1465" s="22" t="s">
        <v>38</v>
      </c>
      <c r="AA1465" s="22" t="s">
        <v>38</v>
      </c>
      <c r="AB1465" s="22" t="s">
        <v>38</v>
      </c>
      <c r="AC1465" s="15" t="s">
        <v>38</v>
      </c>
    </row>
    <row r="1466" spans="1:29" s="15" customFormat="1" x14ac:dyDescent="0.2">
      <c r="A1466" s="21">
        <v>282</v>
      </c>
      <c r="B1466" s="22" t="s">
        <v>26</v>
      </c>
      <c r="C1466" s="22" t="s">
        <v>34</v>
      </c>
      <c r="D1466" s="22" t="s">
        <v>28</v>
      </c>
      <c r="E1466" s="22" t="s">
        <v>38</v>
      </c>
      <c r="F1466" s="22" t="s">
        <v>38</v>
      </c>
      <c r="G1466" s="22" t="s">
        <v>38</v>
      </c>
      <c r="H1466" s="22" t="s">
        <v>38</v>
      </c>
      <c r="I1466" s="24"/>
      <c r="J1466" s="22"/>
      <c r="K1466" s="22" t="s">
        <v>38</v>
      </c>
      <c r="L1466" s="22" t="s">
        <v>38</v>
      </c>
      <c r="M1466" s="22" t="s">
        <v>38</v>
      </c>
      <c r="N1466" s="22" t="s">
        <v>38</v>
      </c>
      <c r="O1466" s="121" t="e">
        <f t="shared" si="474"/>
        <v>#VALUE!</v>
      </c>
      <c r="P1466" s="22" t="s">
        <v>38</v>
      </c>
      <c r="Q1466" s="120" t="e">
        <f t="shared" si="475"/>
        <v>#VALUE!</v>
      </c>
      <c r="R1466" s="4" t="e">
        <f t="shared" si="481"/>
        <v>#VALUE!</v>
      </c>
      <c r="S1466" s="22" t="s">
        <v>38</v>
      </c>
      <c r="T1466" s="22" t="s">
        <v>38</v>
      </c>
      <c r="U1466" s="22" t="s">
        <v>38</v>
      </c>
      <c r="V1466" s="22" t="s">
        <v>38</v>
      </c>
      <c r="W1466" s="22" t="s">
        <v>38</v>
      </c>
      <c r="X1466" s="22" t="s">
        <v>38</v>
      </c>
      <c r="Y1466" s="22" t="s">
        <v>38</v>
      </c>
      <c r="Z1466" s="22" t="s">
        <v>38</v>
      </c>
      <c r="AA1466" s="22" t="s">
        <v>38</v>
      </c>
      <c r="AB1466" s="22" t="s">
        <v>38</v>
      </c>
      <c r="AC1466" s="15" t="s">
        <v>38</v>
      </c>
    </row>
    <row r="1467" spans="1:29" s="15" customFormat="1" x14ac:dyDescent="0.2">
      <c r="A1467" s="21">
        <v>288</v>
      </c>
      <c r="B1467" s="22" t="s">
        <v>26</v>
      </c>
      <c r="C1467" s="22" t="s">
        <v>34</v>
      </c>
      <c r="D1467" s="22" t="s">
        <v>28</v>
      </c>
      <c r="E1467" s="22" t="s">
        <v>38</v>
      </c>
      <c r="F1467" s="22" t="s">
        <v>38</v>
      </c>
      <c r="G1467" s="22" t="s">
        <v>38</v>
      </c>
      <c r="H1467" s="22" t="s">
        <v>38</v>
      </c>
      <c r="I1467" s="24"/>
      <c r="J1467" s="22"/>
      <c r="K1467" s="22" t="s">
        <v>38</v>
      </c>
      <c r="L1467" s="22" t="s">
        <v>38</v>
      </c>
      <c r="M1467" s="22" t="s">
        <v>38</v>
      </c>
      <c r="N1467" s="22" t="s">
        <v>38</v>
      </c>
      <c r="O1467" s="121" t="e">
        <f t="shared" si="474"/>
        <v>#VALUE!</v>
      </c>
      <c r="P1467" s="22" t="s">
        <v>38</v>
      </c>
      <c r="Q1467" s="120" t="e">
        <f t="shared" si="475"/>
        <v>#VALUE!</v>
      </c>
      <c r="R1467" s="4" t="e">
        <f t="shared" si="481"/>
        <v>#VALUE!</v>
      </c>
      <c r="S1467" s="22" t="s">
        <v>38</v>
      </c>
      <c r="T1467" s="22" t="s">
        <v>38</v>
      </c>
      <c r="U1467" s="22" t="s">
        <v>38</v>
      </c>
      <c r="V1467" s="22" t="s">
        <v>38</v>
      </c>
      <c r="W1467" s="22" t="s">
        <v>38</v>
      </c>
      <c r="X1467" s="22" t="s">
        <v>38</v>
      </c>
      <c r="Y1467" s="22" t="s">
        <v>38</v>
      </c>
      <c r="Z1467" s="22" t="s">
        <v>38</v>
      </c>
      <c r="AA1467" s="22" t="s">
        <v>38</v>
      </c>
      <c r="AB1467" s="22" t="s">
        <v>38</v>
      </c>
      <c r="AC1467" s="15" t="s">
        <v>38</v>
      </c>
    </row>
    <row r="1468" spans="1:29" s="15" customFormat="1" x14ac:dyDescent="0.2">
      <c r="A1468" s="21">
        <v>117</v>
      </c>
      <c r="B1468" s="22" t="s">
        <v>29</v>
      </c>
      <c r="C1468" s="22" t="s">
        <v>34</v>
      </c>
      <c r="D1468" s="22" t="s">
        <v>28</v>
      </c>
      <c r="E1468" s="22" t="s">
        <v>38</v>
      </c>
      <c r="F1468" s="22" t="s">
        <v>38</v>
      </c>
      <c r="G1468" s="22" t="s">
        <v>38</v>
      </c>
      <c r="H1468" s="22" t="s">
        <v>38</v>
      </c>
      <c r="I1468" s="24"/>
      <c r="J1468" s="22"/>
      <c r="K1468" s="22" t="s">
        <v>38</v>
      </c>
      <c r="L1468" s="22" t="s">
        <v>38</v>
      </c>
      <c r="M1468" s="22" t="s">
        <v>38</v>
      </c>
      <c r="N1468" s="22" t="s">
        <v>38</v>
      </c>
      <c r="O1468" s="121" t="e">
        <f t="shared" si="474"/>
        <v>#VALUE!</v>
      </c>
      <c r="P1468" s="22" t="s">
        <v>38</v>
      </c>
      <c r="Q1468" s="120" t="e">
        <f t="shared" si="475"/>
        <v>#VALUE!</v>
      </c>
      <c r="R1468" s="4" t="e">
        <f t="shared" si="481"/>
        <v>#VALUE!</v>
      </c>
      <c r="S1468" s="22" t="s">
        <v>38</v>
      </c>
      <c r="T1468" s="22" t="s">
        <v>38</v>
      </c>
      <c r="U1468" s="22" t="s">
        <v>38</v>
      </c>
      <c r="V1468" s="22" t="s">
        <v>38</v>
      </c>
      <c r="W1468" s="22" t="s">
        <v>38</v>
      </c>
      <c r="X1468" s="22" t="s">
        <v>38</v>
      </c>
      <c r="Y1468" s="22" t="s">
        <v>38</v>
      </c>
      <c r="Z1468" s="22" t="s">
        <v>38</v>
      </c>
      <c r="AA1468" s="22" t="s">
        <v>38</v>
      </c>
      <c r="AB1468" s="22" t="s">
        <v>38</v>
      </c>
      <c r="AC1468" s="15" t="s">
        <v>38</v>
      </c>
    </row>
    <row r="1469" spans="1:29" s="15" customFormat="1" x14ac:dyDescent="0.2">
      <c r="A1469" s="21">
        <v>123</v>
      </c>
      <c r="B1469" s="22" t="s">
        <v>29</v>
      </c>
      <c r="C1469" s="22" t="s">
        <v>34</v>
      </c>
      <c r="D1469" s="22" t="s">
        <v>28</v>
      </c>
      <c r="E1469" s="22" t="s">
        <v>38</v>
      </c>
      <c r="F1469" s="22" t="s">
        <v>38</v>
      </c>
      <c r="G1469" s="22" t="s">
        <v>38</v>
      </c>
      <c r="H1469" s="22" t="s">
        <v>38</v>
      </c>
      <c r="I1469" s="24"/>
      <c r="J1469" s="22"/>
      <c r="K1469" s="22" t="s">
        <v>38</v>
      </c>
      <c r="L1469" s="22" t="s">
        <v>38</v>
      </c>
      <c r="M1469" s="22" t="s">
        <v>38</v>
      </c>
      <c r="N1469" s="22" t="s">
        <v>38</v>
      </c>
      <c r="O1469" s="121" t="e">
        <f t="shared" si="474"/>
        <v>#VALUE!</v>
      </c>
      <c r="P1469" s="22" t="s">
        <v>38</v>
      </c>
      <c r="Q1469" s="120" t="e">
        <f t="shared" si="475"/>
        <v>#VALUE!</v>
      </c>
      <c r="R1469" s="4" t="e">
        <f t="shared" si="481"/>
        <v>#VALUE!</v>
      </c>
      <c r="S1469" s="22" t="s">
        <v>38</v>
      </c>
      <c r="T1469" s="22" t="s">
        <v>38</v>
      </c>
      <c r="U1469" s="22" t="s">
        <v>38</v>
      </c>
      <c r="V1469" s="22" t="s">
        <v>38</v>
      </c>
      <c r="W1469" s="22" t="s">
        <v>38</v>
      </c>
      <c r="X1469" s="22" t="s">
        <v>38</v>
      </c>
      <c r="Y1469" s="22" t="s">
        <v>38</v>
      </c>
      <c r="Z1469" s="22" t="s">
        <v>38</v>
      </c>
      <c r="AA1469" s="22" t="s">
        <v>38</v>
      </c>
      <c r="AB1469" s="22" t="s">
        <v>38</v>
      </c>
      <c r="AC1469" s="15" t="s">
        <v>38</v>
      </c>
    </row>
    <row r="1470" spans="1:29" s="15" customFormat="1" x14ac:dyDescent="0.2">
      <c r="A1470" s="21">
        <v>130</v>
      </c>
      <c r="B1470" s="22" t="s">
        <v>29</v>
      </c>
      <c r="C1470" s="22" t="s">
        <v>34</v>
      </c>
      <c r="D1470" s="22" t="s">
        <v>28</v>
      </c>
      <c r="E1470" s="22" t="s">
        <v>38</v>
      </c>
      <c r="F1470" s="22" t="s">
        <v>38</v>
      </c>
      <c r="G1470" s="22" t="s">
        <v>38</v>
      </c>
      <c r="H1470" s="22" t="s">
        <v>38</v>
      </c>
      <c r="I1470" s="24"/>
      <c r="J1470" s="22"/>
      <c r="K1470" s="22" t="s">
        <v>38</v>
      </c>
      <c r="L1470" s="22" t="s">
        <v>38</v>
      </c>
      <c r="M1470" s="22" t="s">
        <v>38</v>
      </c>
      <c r="N1470" s="22" t="s">
        <v>38</v>
      </c>
      <c r="O1470" s="121" t="e">
        <f t="shared" si="474"/>
        <v>#VALUE!</v>
      </c>
      <c r="P1470" s="22" t="s">
        <v>38</v>
      </c>
      <c r="Q1470" s="120" t="e">
        <f t="shared" si="475"/>
        <v>#VALUE!</v>
      </c>
      <c r="R1470" s="4" t="e">
        <f t="shared" si="481"/>
        <v>#VALUE!</v>
      </c>
      <c r="S1470" s="22" t="s">
        <v>38</v>
      </c>
      <c r="T1470" s="22" t="s">
        <v>38</v>
      </c>
      <c r="U1470" s="22" t="s">
        <v>38</v>
      </c>
      <c r="V1470" s="22" t="s">
        <v>38</v>
      </c>
      <c r="W1470" s="22" t="s">
        <v>38</v>
      </c>
      <c r="X1470" s="22" t="s">
        <v>38</v>
      </c>
      <c r="Y1470" s="22" t="s">
        <v>38</v>
      </c>
      <c r="Z1470" s="22" t="s">
        <v>38</v>
      </c>
      <c r="AA1470" s="22" t="s">
        <v>38</v>
      </c>
      <c r="AB1470" s="22" t="s">
        <v>38</v>
      </c>
      <c r="AC1470" s="15" t="s">
        <v>38</v>
      </c>
    </row>
    <row r="1471" spans="1:29" s="15" customFormat="1" x14ac:dyDescent="0.2">
      <c r="A1471" s="21">
        <v>221</v>
      </c>
      <c r="B1471" s="22" t="s">
        <v>29</v>
      </c>
      <c r="C1471" s="22" t="s">
        <v>34</v>
      </c>
      <c r="D1471" s="22" t="s">
        <v>28</v>
      </c>
      <c r="E1471" s="22" t="s">
        <v>38</v>
      </c>
      <c r="F1471" s="22" t="s">
        <v>38</v>
      </c>
      <c r="G1471" s="22" t="s">
        <v>38</v>
      </c>
      <c r="H1471" s="22" t="s">
        <v>38</v>
      </c>
      <c r="I1471" s="24"/>
      <c r="J1471" s="22"/>
      <c r="K1471" s="22" t="s">
        <v>38</v>
      </c>
      <c r="L1471" s="22" t="s">
        <v>38</v>
      </c>
      <c r="M1471" s="22" t="s">
        <v>38</v>
      </c>
      <c r="N1471" s="22" t="s">
        <v>38</v>
      </c>
      <c r="O1471" s="121" t="e">
        <f t="shared" si="474"/>
        <v>#VALUE!</v>
      </c>
      <c r="P1471" s="22" t="s">
        <v>38</v>
      </c>
      <c r="Q1471" s="120" t="e">
        <f t="shared" si="475"/>
        <v>#VALUE!</v>
      </c>
      <c r="R1471" s="4" t="e">
        <f t="shared" si="481"/>
        <v>#VALUE!</v>
      </c>
      <c r="S1471" s="22" t="s">
        <v>38</v>
      </c>
      <c r="T1471" s="22" t="s">
        <v>38</v>
      </c>
      <c r="U1471" s="22" t="s">
        <v>38</v>
      </c>
      <c r="V1471" s="22" t="s">
        <v>38</v>
      </c>
      <c r="W1471" s="22" t="s">
        <v>38</v>
      </c>
      <c r="X1471" s="22" t="s">
        <v>38</v>
      </c>
      <c r="Y1471" s="22" t="s">
        <v>38</v>
      </c>
      <c r="Z1471" s="22" t="s">
        <v>38</v>
      </c>
      <c r="AA1471" s="22" t="s">
        <v>38</v>
      </c>
      <c r="AB1471" s="22" t="s">
        <v>38</v>
      </c>
      <c r="AC1471" s="15" t="s">
        <v>38</v>
      </c>
    </row>
    <row r="1472" spans="1:29" s="15" customFormat="1" x14ac:dyDescent="0.2">
      <c r="A1472" s="21">
        <v>227</v>
      </c>
      <c r="B1472" s="22" t="s">
        <v>29</v>
      </c>
      <c r="C1472" s="22" t="s">
        <v>34</v>
      </c>
      <c r="D1472" s="22" t="s">
        <v>28</v>
      </c>
      <c r="E1472" s="22" t="s">
        <v>38</v>
      </c>
      <c r="F1472" s="22" t="s">
        <v>38</v>
      </c>
      <c r="G1472" s="22" t="s">
        <v>38</v>
      </c>
      <c r="H1472" s="22" t="s">
        <v>38</v>
      </c>
      <c r="I1472" s="24"/>
      <c r="J1472" s="22"/>
      <c r="K1472" s="81" t="s">
        <v>38</v>
      </c>
      <c r="L1472" s="81" t="s">
        <v>38</v>
      </c>
      <c r="M1472" s="81" t="s">
        <v>38</v>
      </c>
      <c r="N1472" s="81" t="s">
        <v>38</v>
      </c>
      <c r="O1472" s="121" t="e">
        <f t="shared" si="474"/>
        <v>#VALUE!</v>
      </c>
      <c r="P1472" s="30" t="s">
        <v>38</v>
      </c>
      <c r="Q1472" s="120" t="e">
        <f t="shared" si="475"/>
        <v>#VALUE!</v>
      </c>
      <c r="R1472" s="4" t="e">
        <f t="shared" si="481"/>
        <v>#VALUE!</v>
      </c>
      <c r="S1472" s="27" t="s">
        <v>38</v>
      </c>
      <c r="T1472" s="82" t="s">
        <v>38</v>
      </c>
      <c r="U1472" s="83" t="s">
        <v>38</v>
      </c>
      <c r="V1472" s="83" t="s">
        <v>38</v>
      </c>
      <c r="W1472" s="83" t="s">
        <v>38</v>
      </c>
      <c r="X1472" s="27" t="s">
        <v>38</v>
      </c>
      <c r="Y1472" s="27" t="s">
        <v>38</v>
      </c>
      <c r="Z1472" s="27" t="s">
        <v>38</v>
      </c>
      <c r="AA1472" s="27" t="s">
        <v>38</v>
      </c>
      <c r="AB1472" s="84" t="s">
        <v>38</v>
      </c>
      <c r="AC1472" s="15" t="s">
        <v>38</v>
      </c>
    </row>
    <row r="1473" spans="1:29" s="15" customFormat="1" x14ac:dyDescent="0.2">
      <c r="A1473" s="21">
        <v>150</v>
      </c>
      <c r="B1473" s="22" t="s">
        <v>30</v>
      </c>
      <c r="C1473" s="22" t="s">
        <v>34</v>
      </c>
      <c r="D1473" s="22" t="s">
        <v>28</v>
      </c>
      <c r="E1473" s="22" t="s">
        <v>38</v>
      </c>
      <c r="F1473" s="22" t="s">
        <v>38</v>
      </c>
      <c r="G1473" s="22" t="s">
        <v>38</v>
      </c>
      <c r="H1473" s="22" t="s">
        <v>38</v>
      </c>
      <c r="I1473" s="24"/>
      <c r="J1473" s="22" t="s">
        <v>41</v>
      </c>
      <c r="K1473" s="81" t="s">
        <v>38</v>
      </c>
      <c r="L1473" s="81" t="s">
        <v>38</v>
      </c>
      <c r="M1473" s="81" t="s">
        <v>38</v>
      </c>
      <c r="N1473" s="81" t="s">
        <v>38</v>
      </c>
      <c r="O1473" s="121" t="e">
        <f t="shared" si="474"/>
        <v>#VALUE!</v>
      </c>
      <c r="P1473" s="30" t="s">
        <v>38</v>
      </c>
      <c r="Q1473" s="120" t="e">
        <f t="shared" si="475"/>
        <v>#VALUE!</v>
      </c>
      <c r="R1473" s="4" t="e">
        <f t="shared" si="481"/>
        <v>#VALUE!</v>
      </c>
      <c r="S1473" s="27" t="s">
        <v>38</v>
      </c>
      <c r="T1473" s="82" t="s">
        <v>38</v>
      </c>
      <c r="U1473" s="83" t="s">
        <v>38</v>
      </c>
      <c r="V1473" s="83" t="s">
        <v>38</v>
      </c>
      <c r="W1473" s="83" t="s">
        <v>38</v>
      </c>
      <c r="X1473" s="27" t="s">
        <v>38</v>
      </c>
      <c r="Y1473" s="27" t="s">
        <v>38</v>
      </c>
      <c r="Z1473" s="27" t="s">
        <v>38</v>
      </c>
      <c r="AA1473" s="27" t="s">
        <v>38</v>
      </c>
      <c r="AB1473" s="84" t="s">
        <v>38</v>
      </c>
      <c r="AC1473" s="15" t="s">
        <v>38</v>
      </c>
    </row>
    <row r="1474" spans="1:29" s="15" customFormat="1" x14ac:dyDescent="0.2">
      <c r="A1474" s="21">
        <v>158</v>
      </c>
      <c r="B1474" s="22" t="s">
        <v>30</v>
      </c>
      <c r="C1474" s="22" t="s">
        <v>34</v>
      </c>
      <c r="D1474" s="22" t="s">
        <v>28</v>
      </c>
      <c r="E1474" s="22" t="s">
        <v>38</v>
      </c>
      <c r="F1474" s="22" t="s">
        <v>38</v>
      </c>
      <c r="G1474" s="22" t="s">
        <v>38</v>
      </c>
      <c r="H1474" s="22" t="s">
        <v>38</v>
      </c>
      <c r="I1474" s="24"/>
      <c r="J1474" s="22"/>
      <c r="K1474" s="81" t="s">
        <v>38</v>
      </c>
      <c r="L1474" s="81" t="s">
        <v>38</v>
      </c>
      <c r="M1474" s="81" t="s">
        <v>38</v>
      </c>
      <c r="N1474" s="81" t="s">
        <v>38</v>
      </c>
      <c r="O1474" s="121" t="e">
        <f t="shared" si="474"/>
        <v>#VALUE!</v>
      </c>
      <c r="P1474" s="30" t="s">
        <v>38</v>
      </c>
      <c r="Q1474" s="120" t="e">
        <f t="shared" si="475"/>
        <v>#VALUE!</v>
      </c>
      <c r="R1474" s="4" t="e">
        <f t="shared" si="481"/>
        <v>#VALUE!</v>
      </c>
      <c r="S1474" s="27" t="s">
        <v>38</v>
      </c>
      <c r="T1474" s="82" t="s">
        <v>38</v>
      </c>
      <c r="U1474" s="83" t="s">
        <v>38</v>
      </c>
      <c r="V1474" s="83" t="s">
        <v>38</v>
      </c>
      <c r="W1474" s="83" t="s">
        <v>38</v>
      </c>
      <c r="X1474" s="27" t="s">
        <v>38</v>
      </c>
      <c r="Y1474" s="27" t="s">
        <v>38</v>
      </c>
      <c r="Z1474" s="27" t="s">
        <v>38</v>
      </c>
      <c r="AA1474" s="27" t="s">
        <v>38</v>
      </c>
      <c r="AB1474" s="84" t="s">
        <v>38</v>
      </c>
      <c r="AC1474" s="15" t="s">
        <v>38</v>
      </c>
    </row>
    <row r="1475" spans="1:29" s="15" customFormat="1" x14ac:dyDescent="0.2">
      <c r="A1475" s="21">
        <v>249</v>
      </c>
      <c r="B1475" s="22" t="s">
        <v>30</v>
      </c>
      <c r="C1475" s="22" t="s">
        <v>34</v>
      </c>
      <c r="D1475" s="22" t="s">
        <v>28</v>
      </c>
      <c r="E1475" s="22" t="s">
        <v>38</v>
      </c>
      <c r="F1475" s="22" t="s">
        <v>38</v>
      </c>
      <c r="G1475" s="22" t="s">
        <v>38</v>
      </c>
      <c r="H1475" s="22" t="s">
        <v>38</v>
      </c>
      <c r="I1475" s="24"/>
      <c r="J1475" s="22"/>
      <c r="K1475" s="81" t="s">
        <v>38</v>
      </c>
      <c r="L1475" s="81" t="s">
        <v>38</v>
      </c>
      <c r="M1475" s="81" t="s">
        <v>38</v>
      </c>
      <c r="N1475" s="81" t="s">
        <v>38</v>
      </c>
      <c r="O1475" s="121" t="e">
        <f t="shared" ref="O1475:O1538" si="482">(999.842594+0.06793952*(F1475)-0.00909529*(F1475)^2+0.0001001685*(F1475)^3-0.000001120083*(F1475)^4+0.000000006536332*(F1475)^5+(0.824493-0.0040899*(F1475)+0.000076438*(F1475)^2-0.00000082467*(F1475)^3+0.0000000053875*(F1475)^4)*(G1475)+(-0.00572466+0.00010227*(F1475)-0.0000016546*(F1475)^2)*(G1475)^1.5+0.00048314*(G1475)^2)*0.001</f>
        <v>#VALUE!</v>
      </c>
      <c r="P1475" s="30" t="s">
        <v>38</v>
      </c>
      <c r="Q1475" s="120" t="e">
        <f t="shared" ref="Q1475:Q1538" si="483">(I1475)*(1/(1-(O1475)/1.84))</f>
        <v>#VALUE!</v>
      </c>
      <c r="R1475" s="4" t="e">
        <f t="shared" si="481"/>
        <v>#VALUE!</v>
      </c>
      <c r="S1475" s="27" t="s">
        <v>38</v>
      </c>
      <c r="T1475" s="82" t="s">
        <v>38</v>
      </c>
      <c r="U1475" s="83" t="s">
        <v>38</v>
      </c>
      <c r="V1475" s="83" t="s">
        <v>38</v>
      </c>
      <c r="W1475" s="83" t="s">
        <v>38</v>
      </c>
      <c r="X1475" s="27" t="s">
        <v>38</v>
      </c>
      <c r="Y1475" s="27" t="s">
        <v>38</v>
      </c>
      <c r="Z1475" s="27" t="s">
        <v>38</v>
      </c>
      <c r="AA1475" s="27" t="s">
        <v>38</v>
      </c>
      <c r="AB1475" s="84" t="s">
        <v>38</v>
      </c>
      <c r="AC1475" s="15" t="s">
        <v>38</v>
      </c>
    </row>
    <row r="1476" spans="1:29" s="15" customFormat="1" x14ac:dyDescent="0.2">
      <c r="A1476" s="21">
        <v>164</v>
      </c>
      <c r="B1476" s="22" t="s">
        <v>31</v>
      </c>
      <c r="C1476" s="22" t="s">
        <v>34</v>
      </c>
      <c r="D1476" s="22" t="s">
        <v>28</v>
      </c>
      <c r="E1476" s="22" t="s">
        <v>38</v>
      </c>
      <c r="F1476" s="22" t="s">
        <v>38</v>
      </c>
      <c r="G1476" s="22" t="s">
        <v>38</v>
      </c>
      <c r="H1476" s="22" t="s">
        <v>38</v>
      </c>
      <c r="I1476" s="24"/>
      <c r="J1476" s="22"/>
      <c r="K1476" s="81" t="s">
        <v>38</v>
      </c>
      <c r="L1476" s="81" t="s">
        <v>38</v>
      </c>
      <c r="M1476" s="81" t="s">
        <v>38</v>
      </c>
      <c r="N1476" s="81" t="s">
        <v>38</v>
      </c>
      <c r="O1476" s="121" t="e">
        <f t="shared" si="482"/>
        <v>#VALUE!</v>
      </c>
      <c r="P1476" s="30" t="s">
        <v>38</v>
      </c>
      <c r="Q1476" s="120" t="e">
        <f t="shared" si="483"/>
        <v>#VALUE!</v>
      </c>
      <c r="R1476" s="4" t="e">
        <f t="shared" si="481"/>
        <v>#VALUE!</v>
      </c>
      <c r="S1476" s="27" t="s">
        <v>38</v>
      </c>
      <c r="T1476" s="82" t="s">
        <v>38</v>
      </c>
      <c r="U1476" s="83" t="s">
        <v>38</v>
      </c>
      <c r="V1476" s="83" t="s">
        <v>38</v>
      </c>
      <c r="W1476" s="83" t="s">
        <v>38</v>
      </c>
      <c r="X1476" s="27" t="s">
        <v>38</v>
      </c>
      <c r="Y1476" s="27" t="s">
        <v>38</v>
      </c>
      <c r="Z1476" s="27" t="s">
        <v>38</v>
      </c>
      <c r="AA1476" s="27" t="s">
        <v>38</v>
      </c>
      <c r="AB1476" s="84" t="s">
        <v>38</v>
      </c>
      <c r="AC1476" s="15" t="s">
        <v>38</v>
      </c>
    </row>
    <row r="1477" spans="1:29" s="15" customFormat="1" x14ac:dyDescent="0.2">
      <c r="A1477" s="21">
        <v>170</v>
      </c>
      <c r="B1477" s="22" t="s">
        <v>31</v>
      </c>
      <c r="C1477" s="22" t="s">
        <v>34</v>
      </c>
      <c r="D1477" s="22" t="s">
        <v>28</v>
      </c>
      <c r="E1477" s="22" t="s">
        <v>38</v>
      </c>
      <c r="F1477" s="22" t="s">
        <v>38</v>
      </c>
      <c r="G1477" s="22" t="s">
        <v>38</v>
      </c>
      <c r="H1477" s="22" t="s">
        <v>38</v>
      </c>
      <c r="I1477" s="24"/>
      <c r="J1477" s="22"/>
      <c r="K1477" s="81" t="s">
        <v>38</v>
      </c>
      <c r="L1477" s="81" t="s">
        <v>38</v>
      </c>
      <c r="M1477" s="81" t="s">
        <v>38</v>
      </c>
      <c r="N1477" s="81" t="s">
        <v>38</v>
      </c>
      <c r="O1477" s="121" t="e">
        <f t="shared" si="482"/>
        <v>#VALUE!</v>
      </c>
      <c r="P1477" s="30" t="s">
        <v>38</v>
      </c>
      <c r="Q1477" s="120" t="e">
        <f t="shared" si="483"/>
        <v>#VALUE!</v>
      </c>
      <c r="R1477" s="4" t="e">
        <f t="shared" si="481"/>
        <v>#VALUE!</v>
      </c>
      <c r="S1477" s="27" t="s">
        <v>38</v>
      </c>
      <c r="T1477" s="82" t="s">
        <v>38</v>
      </c>
      <c r="U1477" s="83" t="s">
        <v>38</v>
      </c>
      <c r="V1477" s="83" t="s">
        <v>38</v>
      </c>
      <c r="W1477" s="83" t="s">
        <v>38</v>
      </c>
      <c r="X1477" s="27" t="s">
        <v>38</v>
      </c>
      <c r="Y1477" s="27" t="s">
        <v>38</v>
      </c>
      <c r="Z1477" s="27" t="s">
        <v>38</v>
      </c>
      <c r="AA1477" s="27" t="s">
        <v>38</v>
      </c>
      <c r="AB1477" s="84" t="s">
        <v>38</v>
      </c>
      <c r="AC1477" s="15" t="s">
        <v>38</v>
      </c>
    </row>
    <row r="1478" spans="1:29" s="15" customFormat="1" x14ac:dyDescent="0.2">
      <c r="A1478" s="21">
        <v>262</v>
      </c>
      <c r="B1478" s="22" t="s">
        <v>31</v>
      </c>
      <c r="C1478" s="22" t="s">
        <v>34</v>
      </c>
      <c r="D1478" s="22" t="s">
        <v>28</v>
      </c>
      <c r="E1478" s="22" t="s">
        <v>38</v>
      </c>
      <c r="F1478" s="22" t="s">
        <v>38</v>
      </c>
      <c r="G1478" s="22" t="s">
        <v>38</v>
      </c>
      <c r="H1478" s="22" t="s">
        <v>38</v>
      </c>
      <c r="I1478" s="24"/>
      <c r="J1478" s="22"/>
      <c r="K1478" s="81" t="s">
        <v>38</v>
      </c>
      <c r="L1478" s="81" t="s">
        <v>38</v>
      </c>
      <c r="M1478" s="81" t="s">
        <v>38</v>
      </c>
      <c r="N1478" s="81" t="s">
        <v>38</v>
      </c>
      <c r="O1478" s="121" t="e">
        <f t="shared" si="482"/>
        <v>#VALUE!</v>
      </c>
      <c r="P1478" s="30" t="s">
        <v>38</v>
      </c>
      <c r="Q1478" s="120" t="e">
        <f t="shared" si="483"/>
        <v>#VALUE!</v>
      </c>
      <c r="R1478" s="4" t="e">
        <f t="shared" si="481"/>
        <v>#VALUE!</v>
      </c>
      <c r="S1478" s="27" t="s">
        <v>38</v>
      </c>
      <c r="T1478" s="82" t="s">
        <v>38</v>
      </c>
      <c r="U1478" s="83" t="s">
        <v>38</v>
      </c>
      <c r="V1478" s="83" t="s">
        <v>38</v>
      </c>
      <c r="W1478" s="83" t="s">
        <v>38</v>
      </c>
      <c r="X1478" s="27" t="s">
        <v>38</v>
      </c>
      <c r="Y1478" s="27" t="s">
        <v>38</v>
      </c>
      <c r="Z1478" s="27" t="s">
        <v>38</v>
      </c>
      <c r="AA1478" s="27" t="s">
        <v>38</v>
      </c>
      <c r="AB1478" s="84" t="s">
        <v>38</v>
      </c>
      <c r="AC1478" s="15" t="s">
        <v>38</v>
      </c>
    </row>
    <row r="1479" spans="1:29" s="15" customFormat="1" x14ac:dyDescent="0.2">
      <c r="A1479" s="21">
        <v>268</v>
      </c>
      <c r="B1479" s="22" t="s">
        <v>31</v>
      </c>
      <c r="C1479" s="22" t="s">
        <v>34</v>
      </c>
      <c r="D1479" s="22" t="s">
        <v>28</v>
      </c>
      <c r="E1479" s="22" t="s">
        <v>38</v>
      </c>
      <c r="F1479" s="22" t="s">
        <v>38</v>
      </c>
      <c r="G1479" s="22" t="s">
        <v>38</v>
      </c>
      <c r="H1479" s="22" t="s">
        <v>38</v>
      </c>
      <c r="I1479" s="24"/>
      <c r="J1479" s="22"/>
      <c r="K1479" s="81" t="s">
        <v>38</v>
      </c>
      <c r="L1479" s="81" t="s">
        <v>38</v>
      </c>
      <c r="M1479" s="81" t="s">
        <v>38</v>
      </c>
      <c r="N1479" s="81" t="s">
        <v>38</v>
      </c>
      <c r="O1479" s="121" t="e">
        <f t="shared" si="482"/>
        <v>#VALUE!</v>
      </c>
      <c r="P1479" s="30" t="s">
        <v>38</v>
      </c>
      <c r="Q1479" s="120" t="e">
        <f t="shared" si="483"/>
        <v>#VALUE!</v>
      </c>
      <c r="R1479" s="4" t="e">
        <f t="shared" si="481"/>
        <v>#VALUE!</v>
      </c>
      <c r="S1479" s="27" t="s">
        <v>38</v>
      </c>
      <c r="T1479" s="82" t="s">
        <v>38</v>
      </c>
      <c r="U1479" s="83" t="s">
        <v>38</v>
      </c>
      <c r="V1479" s="83" t="s">
        <v>38</v>
      </c>
      <c r="W1479" s="83" t="s">
        <v>38</v>
      </c>
      <c r="X1479" s="27" t="s">
        <v>38</v>
      </c>
      <c r="Y1479" s="27" t="s">
        <v>38</v>
      </c>
      <c r="Z1479" s="27" t="s">
        <v>38</v>
      </c>
      <c r="AA1479" s="27" t="s">
        <v>38</v>
      </c>
      <c r="AB1479" s="84" t="s">
        <v>38</v>
      </c>
      <c r="AC1479" s="15" t="s">
        <v>38</v>
      </c>
    </row>
    <row r="1480" spans="1:29" s="15" customFormat="1" x14ac:dyDescent="0.2">
      <c r="A1480" s="21">
        <v>274</v>
      </c>
      <c r="B1480" s="22" t="s">
        <v>31</v>
      </c>
      <c r="C1480" s="22" t="s">
        <v>34</v>
      </c>
      <c r="D1480" s="22" t="s">
        <v>28</v>
      </c>
      <c r="E1480" s="22" t="s">
        <v>38</v>
      </c>
      <c r="F1480" s="22" t="s">
        <v>38</v>
      </c>
      <c r="G1480" s="22" t="s">
        <v>38</v>
      </c>
      <c r="H1480" s="22" t="s">
        <v>38</v>
      </c>
      <c r="I1480" s="24"/>
      <c r="J1480" s="22"/>
      <c r="K1480" s="81" t="s">
        <v>38</v>
      </c>
      <c r="L1480" s="81" t="s">
        <v>38</v>
      </c>
      <c r="M1480" s="81" t="s">
        <v>38</v>
      </c>
      <c r="N1480" s="81" t="s">
        <v>38</v>
      </c>
      <c r="O1480" s="121" t="e">
        <f t="shared" si="482"/>
        <v>#VALUE!</v>
      </c>
      <c r="P1480" s="30" t="s">
        <v>38</v>
      </c>
      <c r="Q1480" s="120" t="e">
        <f t="shared" si="483"/>
        <v>#VALUE!</v>
      </c>
      <c r="R1480" s="4" t="e">
        <f t="shared" si="481"/>
        <v>#VALUE!</v>
      </c>
      <c r="S1480" s="27" t="s">
        <v>38</v>
      </c>
      <c r="T1480" s="82" t="s">
        <v>38</v>
      </c>
      <c r="U1480" s="83" t="s">
        <v>38</v>
      </c>
      <c r="V1480" s="83" t="s">
        <v>38</v>
      </c>
      <c r="W1480" s="83" t="s">
        <v>38</v>
      </c>
      <c r="X1480" s="27" t="s">
        <v>38</v>
      </c>
      <c r="Y1480" s="27" t="s">
        <v>38</v>
      </c>
      <c r="Z1480" s="27" t="s">
        <v>38</v>
      </c>
      <c r="AA1480" s="27" t="s">
        <v>38</v>
      </c>
      <c r="AB1480" s="84" t="s">
        <v>38</v>
      </c>
      <c r="AC1480" s="15" t="s">
        <v>38</v>
      </c>
    </row>
    <row r="1481" spans="1:29" s="15" customFormat="1" x14ac:dyDescent="0.2">
      <c r="A1481" s="21">
        <v>106</v>
      </c>
      <c r="B1481" s="22" t="s">
        <v>32</v>
      </c>
      <c r="C1481" s="22" t="s">
        <v>34</v>
      </c>
      <c r="D1481" s="22" t="s">
        <v>28</v>
      </c>
      <c r="E1481" s="22" t="s">
        <v>38</v>
      </c>
      <c r="F1481" s="22" t="s">
        <v>38</v>
      </c>
      <c r="G1481" s="22" t="s">
        <v>38</v>
      </c>
      <c r="H1481" s="22" t="s">
        <v>38</v>
      </c>
      <c r="I1481" s="24"/>
      <c r="J1481" s="22"/>
      <c r="K1481" s="81" t="s">
        <v>38</v>
      </c>
      <c r="L1481" s="81" t="s">
        <v>38</v>
      </c>
      <c r="M1481" s="81" t="s">
        <v>38</v>
      </c>
      <c r="N1481" s="81" t="s">
        <v>38</v>
      </c>
      <c r="O1481" s="121" t="e">
        <f t="shared" si="482"/>
        <v>#VALUE!</v>
      </c>
      <c r="P1481" s="30" t="s">
        <v>38</v>
      </c>
      <c r="Q1481" s="120" t="e">
        <f t="shared" si="483"/>
        <v>#VALUE!</v>
      </c>
      <c r="R1481" s="4" t="e">
        <f t="shared" si="481"/>
        <v>#VALUE!</v>
      </c>
      <c r="S1481" s="27" t="s">
        <v>38</v>
      </c>
      <c r="T1481" s="82" t="s">
        <v>38</v>
      </c>
      <c r="U1481" s="83" t="s">
        <v>38</v>
      </c>
      <c r="V1481" s="83" t="s">
        <v>38</v>
      </c>
      <c r="W1481" s="83" t="s">
        <v>38</v>
      </c>
      <c r="X1481" s="27" t="s">
        <v>38</v>
      </c>
      <c r="Y1481" s="27" t="s">
        <v>38</v>
      </c>
      <c r="Z1481" s="27" t="s">
        <v>38</v>
      </c>
      <c r="AA1481" s="27" t="s">
        <v>38</v>
      </c>
      <c r="AB1481" s="84" t="s">
        <v>38</v>
      </c>
      <c r="AC1481" s="15" t="s">
        <v>38</v>
      </c>
    </row>
    <row r="1482" spans="1:29" s="15" customFormat="1" x14ac:dyDescent="0.2">
      <c r="A1482" s="21">
        <v>206</v>
      </c>
      <c r="B1482" s="22" t="s">
        <v>32</v>
      </c>
      <c r="C1482" s="22" t="s">
        <v>34</v>
      </c>
      <c r="D1482" s="22" t="s">
        <v>28</v>
      </c>
      <c r="E1482" s="22" t="s">
        <v>38</v>
      </c>
      <c r="F1482" s="22" t="s">
        <v>38</v>
      </c>
      <c r="G1482" s="22" t="s">
        <v>38</v>
      </c>
      <c r="H1482" s="22" t="s">
        <v>38</v>
      </c>
      <c r="I1482" s="24" t="s">
        <v>38</v>
      </c>
      <c r="J1482" s="22" t="s">
        <v>41</v>
      </c>
      <c r="K1482" s="81" t="s">
        <v>38</v>
      </c>
      <c r="L1482" s="81" t="s">
        <v>38</v>
      </c>
      <c r="M1482" s="81" t="s">
        <v>38</v>
      </c>
      <c r="N1482" s="81" t="s">
        <v>38</v>
      </c>
      <c r="O1482" s="121" t="e">
        <f t="shared" si="482"/>
        <v>#VALUE!</v>
      </c>
      <c r="P1482" s="30" t="s">
        <v>38</v>
      </c>
      <c r="Q1482" s="120" t="e">
        <f t="shared" si="483"/>
        <v>#VALUE!</v>
      </c>
      <c r="R1482" s="4" t="e">
        <f t="shared" si="481"/>
        <v>#VALUE!</v>
      </c>
      <c r="S1482" s="27" t="s">
        <v>38</v>
      </c>
      <c r="T1482" s="82" t="s">
        <v>38</v>
      </c>
      <c r="U1482" s="83" t="s">
        <v>38</v>
      </c>
      <c r="V1482" s="83" t="s">
        <v>38</v>
      </c>
      <c r="W1482" s="83" t="s">
        <v>38</v>
      </c>
      <c r="X1482" s="27" t="s">
        <v>38</v>
      </c>
      <c r="Y1482" s="27" t="s">
        <v>38</v>
      </c>
      <c r="Z1482" s="27" t="s">
        <v>38</v>
      </c>
      <c r="AA1482" s="27" t="s">
        <v>38</v>
      </c>
      <c r="AB1482" s="84" t="s">
        <v>38</v>
      </c>
      <c r="AC1482" s="15" t="s">
        <v>38</v>
      </c>
    </row>
    <row r="1483" spans="1:29" s="15" customFormat="1" x14ac:dyDescent="0.2">
      <c r="A1483" s="21">
        <v>144</v>
      </c>
      <c r="B1483" s="22" t="s">
        <v>33</v>
      </c>
      <c r="C1483" s="22" t="s">
        <v>34</v>
      </c>
      <c r="D1483" s="22" t="s">
        <v>28</v>
      </c>
      <c r="E1483" s="22" t="s">
        <v>38</v>
      </c>
      <c r="F1483" s="22" t="s">
        <v>38</v>
      </c>
      <c r="G1483" s="22" t="s">
        <v>38</v>
      </c>
      <c r="H1483" s="22" t="s">
        <v>38</v>
      </c>
      <c r="I1483" s="24"/>
      <c r="J1483" s="22"/>
      <c r="K1483" s="81" t="s">
        <v>38</v>
      </c>
      <c r="L1483" s="81" t="s">
        <v>38</v>
      </c>
      <c r="M1483" s="81" t="s">
        <v>38</v>
      </c>
      <c r="N1483" s="81" t="s">
        <v>38</v>
      </c>
      <c r="O1483" s="121" t="e">
        <f t="shared" si="482"/>
        <v>#VALUE!</v>
      </c>
      <c r="P1483" s="30" t="s">
        <v>38</v>
      </c>
      <c r="Q1483" s="120" t="e">
        <f t="shared" si="483"/>
        <v>#VALUE!</v>
      </c>
      <c r="R1483" s="4" t="e">
        <f t="shared" si="481"/>
        <v>#VALUE!</v>
      </c>
      <c r="S1483" s="27" t="s">
        <v>38</v>
      </c>
      <c r="T1483" s="82" t="s">
        <v>38</v>
      </c>
      <c r="U1483" s="83" t="s">
        <v>38</v>
      </c>
      <c r="V1483" s="83" t="s">
        <v>38</v>
      </c>
      <c r="W1483" s="83" t="s">
        <v>38</v>
      </c>
      <c r="X1483" s="27" t="s">
        <v>38</v>
      </c>
      <c r="Y1483" s="27" t="s">
        <v>38</v>
      </c>
      <c r="Z1483" s="27" t="s">
        <v>38</v>
      </c>
      <c r="AA1483" s="27" t="s">
        <v>38</v>
      </c>
      <c r="AB1483" s="84" t="s">
        <v>38</v>
      </c>
      <c r="AC1483" s="15" t="s">
        <v>38</v>
      </c>
    </row>
    <row r="1484" spans="1:29" s="15" customFormat="1" x14ac:dyDescent="0.2">
      <c r="A1484" s="21">
        <v>178</v>
      </c>
      <c r="B1484" s="22" t="s">
        <v>26</v>
      </c>
      <c r="C1484" s="22" t="s">
        <v>36</v>
      </c>
      <c r="D1484" s="22" t="s">
        <v>28</v>
      </c>
      <c r="E1484" s="22" t="s">
        <v>38</v>
      </c>
      <c r="F1484" s="22" t="s">
        <v>38</v>
      </c>
      <c r="G1484" s="22" t="s">
        <v>38</v>
      </c>
      <c r="H1484" s="22" t="s">
        <v>38</v>
      </c>
      <c r="I1484" s="24"/>
      <c r="J1484" s="22"/>
      <c r="K1484" s="81" t="s">
        <v>38</v>
      </c>
      <c r="L1484" s="81" t="s">
        <v>38</v>
      </c>
      <c r="M1484" s="81" t="s">
        <v>38</v>
      </c>
      <c r="N1484" s="81" t="s">
        <v>38</v>
      </c>
      <c r="O1484" s="121" t="e">
        <f t="shared" si="482"/>
        <v>#VALUE!</v>
      </c>
      <c r="P1484" s="30" t="s">
        <v>38</v>
      </c>
      <c r="Q1484" s="120" t="e">
        <f t="shared" si="483"/>
        <v>#VALUE!</v>
      </c>
      <c r="R1484" s="4" t="e">
        <f t="shared" si="481"/>
        <v>#VALUE!</v>
      </c>
      <c r="S1484" s="27" t="s">
        <v>38</v>
      </c>
      <c r="T1484" s="82" t="s">
        <v>38</v>
      </c>
      <c r="U1484" s="83" t="s">
        <v>38</v>
      </c>
      <c r="V1484" s="83" t="s">
        <v>38</v>
      </c>
      <c r="W1484" s="83" t="s">
        <v>38</v>
      </c>
      <c r="X1484" s="27" t="s">
        <v>38</v>
      </c>
      <c r="Y1484" s="27" t="s">
        <v>38</v>
      </c>
      <c r="Z1484" s="27" t="s">
        <v>38</v>
      </c>
      <c r="AA1484" s="27" t="s">
        <v>38</v>
      </c>
      <c r="AB1484" s="84" t="s">
        <v>38</v>
      </c>
      <c r="AC1484" s="15" t="s">
        <v>38</v>
      </c>
    </row>
    <row r="1485" spans="1:29" s="15" customFormat="1" x14ac:dyDescent="0.2">
      <c r="A1485" s="21">
        <v>184</v>
      </c>
      <c r="B1485" s="22" t="s">
        <v>26</v>
      </c>
      <c r="C1485" s="22" t="s">
        <v>36</v>
      </c>
      <c r="D1485" s="22" t="s">
        <v>28</v>
      </c>
      <c r="E1485" s="22" t="s">
        <v>38</v>
      </c>
      <c r="F1485" s="22" t="s">
        <v>38</v>
      </c>
      <c r="G1485" s="22" t="s">
        <v>38</v>
      </c>
      <c r="H1485" s="22" t="s">
        <v>38</v>
      </c>
      <c r="I1485" s="24"/>
      <c r="J1485" s="22"/>
      <c r="K1485" s="81" t="s">
        <v>38</v>
      </c>
      <c r="L1485" s="81" t="s">
        <v>38</v>
      </c>
      <c r="M1485" s="81" t="s">
        <v>38</v>
      </c>
      <c r="N1485" s="81" t="s">
        <v>38</v>
      </c>
      <c r="O1485" s="121" t="e">
        <f t="shared" si="482"/>
        <v>#VALUE!</v>
      </c>
      <c r="P1485" s="30" t="s">
        <v>38</v>
      </c>
      <c r="Q1485" s="120" t="e">
        <f t="shared" si="483"/>
        <v>#VALUE!</v>
      </c>
      <c r="R1485" s="4" t="e">
        <f t="shared" si="481"/>
        <v>#VALUE!</v>
      </c>
      <c r="S1485" s="27" t="s">
        <v>38</v>
      </c>
      <c r="T1485" s="82" t="s">
        <v>38</v>
      </c>
      <c r="U1485" s="83" t="s">
        <v>38</v>
      </c>
      <c r="V1485" s="83" t="s">
        <v>38</v>
      </c>
      <c r="W1485" s="83" t="s">
        <v>38</v>
      </c>
      <c r="X1485" s="27" t="s">
        <v>38</v>
      </c>
      <c r="Y1485" s="27" t="s">
        <v>38</v>
      </c>
      <c r="Z1485" s="27" t="s">
        <v>38</v>
      </c>
      <c r="AA1485" s="27" t="s">
        <v>38</v>
      </c>
      <c r="AB1485" s="84" t="s">
        <v>38</v>
      </c>
      <c r="AC1485" s="15" t="s">
        <v>38</v>
      </c>
    </row>
    <row r="1486" spans="1:29" s="15" customFormat="1" x14ac:dyDescent="0.2">
      <c r="A1486" s="21">
        <v>276</v>
      </c>
      <c r="B1486" s="22" t="s">
        <v>26</v>
      </c>
      <c r="C1486" s="22" t="s">
        <v>36</v>
      </c>
      <c r="D1486" s="22" t="s">
        <v>28</v>
      </c>
      <c r="E1486" s="22" t="s">
        <v>38</v>
      </c>
      <c r="F1486" s="22" t="s">
        <v>38</v>
      </c>
      <c r="G1486" s="22" t="s">
        <v>38</v>
      </c>
      <c r="H1486" s="22" t="s">
        <v>38</v>
      </c>
      <c r="I1486" s="24"/>
      <c r="J1486" s="22"/>
      <c r="K1486" s="81" t="s">
        <v>38</v>
      </c>
      <c r="L1486" s="81" t="s">
        <v>38</v>
      </c>
      <c r="M1486" s="81" t="s">
        <v>38</v>
      </c>
      <c r="N1486" s="81" t="s">
        <v>38</v>
      </c>
      <c r="O1486" s="121" t="e">
        <f t="shared" si="482"/>
        <v>#VALUE!</v>
      </c>
      <c r="P1486" s="30" t="s">
        <v>38</v>
      </c>
      <c r="Q1486" s="120" t="e">
        <f t="shared" si="483"/>
        <v>#VALUE!</v>
      </c>
      <c r="R1486" s="4" t="e">
        <f t="shared" si="481"/>
        <v>#VALUE!</v>
      </c>
      <c r="S1486" s="27" t="s">
        <v>38</v>
      </c>
      <c r="T1486" s="82" t="s">
        <v>38</v>
      </c>
      <c r="U1486" s="83" t="s">
        <v>38</v>
      </c>
      <c r="V1486" s="83" t="s">
        <v>38</v>
      </c>
      <c r="W1486" s="83" t="s">
        <v>38</v>
      </c>
      <c r="X1486" s="27" t="s">
        <v>38</v>
      </c>
      <c r="Y1486" s="27" t="s">
        <v>38</v>
      </c>
      <c r="Z1486" s="27" t="s">
        <v>38</v>
      </c>
      <c r="AA1486" s="27" t="s">
        <v>38</v>
      </c>
      <c r="AB1486" s="84" t="s">
        <v>38</v>
      </c>
      <c r="AC1486" s="15" t="s">
        <v>38</v>
      </c>
    </row>
    <row r="1487" spans="1:29" s="15" customFormat="1" x14ac:dyDescent="0.2">
      <c r="A1487" s="21">
        <v>283</v>
      </c>
      <c r="B1487" s="22" t="s">
        <v>26</v>
      </c>
      <c r="C1487" s="22" t="s">
        <v>36</v>
      </c>
      <c r="D1487" s="22" t="s">
        <v>28</v>
      </c>
      <c r="E1487" s="22" t="s">
        <v>38</v>
      </c>
      <c r="F1487" s="22" t="s">
        <v>38</v>
      </c>
      <c r="G1487" s="22" t="s">
        <v>38</v>
      </c>
      <c r="H1487" s="22" t="s">
        <v>38</v>
      </c>
      <c r="I1487" s="24"/>
      <c r="J1487" s="22"/>
      <c r="K1487" s="81" t="s">
        <v>38</v>
      </c>
      <c r="L1487" s="81" t="s">
        <v>38</v>
      </c>
      <c r="M1487" s="81" t="s">
        <v>38</v>
      </c>
      <c r="N1487" s="81" t="s">
        <v>38</v>
      </c>
      <c r="O1487" s="121" t="e">
        <f t="shared" si="482"/>
        <v>#VALUE!</v>
      </c>
      <c r="P1487" s="30" t="s">
        <v>38</v>
      </c>
      <c r="Q1487" s="120" t="e">
        <f t="shared" si="483"/>
        <v>#VALUE!</v>
      </c>
      <c r="R1487" s="4" t="e">
        <f t="shared" si="481"/>
        <v>#VALUE!</v>
      </c>
      <c r="S1487" s="27" t="s">
        <v>38</v>
      </c>
      <c r="T1487" s="82" t="s">
        <v>38</v>
      </c>
      <c r="U1487" s="83" t="s">
        <v>38</v>
      </c>
      <c r="V1487" s="83" t="s">
        <v>38</v>
      </c>
      <c r="W1487" s="83" t="s">
        <v>38</v>
      </c>
      <c r="X1487" s="27" t="s">
        <v>38</v>
      </c>
      <c r="Y1487" s="27" t="s">
        <v>38</v>
      </c>
      <c r="Z1487" s="27" t="s">
        <v>38</v>
      </c>
      <c r="AA1487" s="27" t="s">
        <v>38</v>
      </c>
      <c r="AB1487" s="84" t="s">
        <v>38</v>
      </c>
      <c r="AC1487" s="15" t="s">
        <v>38</v>
      </c>
    </row>
    <row r="1488" spans="1:29" s="15" customFormat="1" x14ac:dyDescent="0.2">
      <c r="A1488" s="21">
        <v>289</v>
      </c>
      <c r="B1488" s="22" t="s">
        <v>26</v>
      </c>
      <c r="C1488" s="22" t="s">
        <v>36</v>
      </c>
      <c r="D1488" s="22" t="s">
        <v>28</v>
      </c>
      <c r="E1488" s="22" t="s">
        <v>38</v>
      </c>
      <c r="F1488" s="22" t="s">
        <v>38</v>
      </c>
      <c r="G1488" s="22" t="s">
        <v>38</v>
      </c>
      <c r="H1488" s="22" t="s">
        <v>38</v>
      </c>
      <c r="I1488" s="24"/>
      <c r="J1488" s="22"/>
      <c r="K1488" s="81" t="s">
        <v>38</v>
      </c>
      <c r="L1488" s="81" t="s">
        <v>38</v>
      </c>
      <c r="M1488" s="81" t="s">
        <v>38</v>
      </c>
      <c r="N1488" s="81" t="s">
        <v>38</v>
      </c>
      <c r="O1488" s="121" t="e">
        <f t="shared" si="482"/>
        <v>#VALUE!</v>
      </c>
      <c r="P1488" s="30" t="s">
        <v>38</v>
      </c>
      <c r="Q1488" s="120" t="e">
        <f t="shared" si="483"/>
        <v>#VALUE!</v>
      </c>
      <c r="R1488" s="4" t="e">
        <f t="shared" si="481"/>
        <v>#VALUE!</v>
      </c>
      <c r="S1488" s="27" t="s">
        <v>38</v>
      </c>
      <c r="T1488" s="82" t="s">
        <v>38</v>
      </c>
      <c r="U1488" s="83" t="s">
        <v>38</v>
      </c>
      <c r="V1488" s="83" t="s">
        <v>38</v>
      </c>
      <c r="W1488" s="83" t="s">
        <v>38</v>
      </c>
      <c r="X1488" s="27" t="s">
        <v>38</v>
      </c>
      <c r="Y1488" s="27" t="s">
        <v>38</v>
      </c>
      <c r="Z1488" s="27" t="s">
        <v>38</v>
      </c>
      <c r="AA1488" s="27" t="s">
        <v>38</v>
      </c>
      <c r="AB1488" s="84" t="s">
        <v>38</v>
      </c>
      <c r="AC1488" s="15" t="s">
        <v>38</v>
      </c>
    </row>
    <row r="1489" spans="1:29" s="15" customFormat="1" x14ac:dyDescent="0.2">
      <c r="A1489" s="21">
        <v>118</v>
      </c>
      <c r="B1489" s="22" t="s">
        <v>29</v>
      </c>
      <c r="C1489" s="22" t="s">
        <v>36</v>
      </c>
      <c r="D1489" s="22" t="s">
        <v>28</v>
      </c>
      <c r="E1489" s="22" t="s">
        <v>38</v>
      </c>
      <c r="F1489" s="22" t="s">
        <v>38</v>
      </c>
      <c r="G1489" s="22" t="s">
        <v>38</v>
      </c>
      <c r="H1489" s="22" t="s">
        <v>38</v>
      </c>
      <c r="I1489" s="24"/>
      <c r="J1489" s="22"/>
      <c r="K1489" s="81" t="s">
        <v>38</v>
      </c>
      <c r="L1489" s="81" t="s">
        <v>38</v>
      </c>
      <c r="M1489" s="81" t="s">
        <v>38</v>
      </c>
      <c r="N1489" s="81" t="s">
        <v>38</v>
      </c>
      <c r="O1489" s="121" t="e">
        <f t="shared" si="482"/>
        <v>#VALUE!</v>
      </c>
      <c r="P1489" s="30" t="s">
        <v>38</v>
      </c>
      <c r="Q1489" s="120" t="e">
        <f t="shared" si="483"/>
        <v>#VALUE!</v>
      </c>
      <c r="R1489" s="4" t="e">
        <f t="shared" si="481"/>
        <v>#VALUE!</v>
      </c>
      <c r="S1489" s="27" t="s">
        <v>38</v>
      </c>
      <c r="T1489" s="82" t="s">
        <v>38</v>
      </c>
      <c r="U1489" s="83" t="s">
        <v>38</v>
      </c>
      <c r="V1489" s="83" t="s">
        <v>38</v>
      </c>
      <c r="W1489" s="83" t="s">
        <v>38</v>
      </c>
      <c r="X1489" s="27" t="s">
        <v>38</v>
      </c>
      <c r="Y1489" s="27" t="s">
        <v>38</v>
      </c>
      <c r="Z1489" s="27" t="s">
        <v>38</v>
      </c>
      <c r="AA1489" s="27" t="s">
        <v>38</v>
      </c>
      <c r="AB1489" s="84" t="s">
        <v>38</v>
      </c>
      <c r="AC1489" s="15" t="s">
        <v>38</v>
      </c>
    </row>
    <row r="1490" spans="1:29" s="15" customFormat="1" x14ac:dyDescent="0.2">
      <c r="A1490" s="21">
        <v>124</v>
      </c>
      <c r="B1490" s="22" t="s">
        <v>29</v>
      </c>
      <c r="C1490" s="22" t="s">
        <v>36</v>
      </c>
      <c r="D1490" s="22" t="s">
        <v>28</v>
      </c>
      <c r="E1490" s="22" t="s">
        <v>38</v>
      </c>
      <c r="F1490" s="22" t="s">
        <v>38</v>
      </c>
      <c r="G1490" s="22" t="s">
        <v>38</v>
      </c>
      <c r="H1490" s="22" t="s">
        <v>38</v>
      </c>
      <c r="I1490" s="24"/>
      <c r="J1490" s="22"/>
      <c r="K1490" s="81" t="s">
        <v>38</v>
      </c>
      <c r="L1490" s="81" t="s">
        <v>38</v>
      </c>
      <c r="M1490" s="81" t="s">
        <v>38</v>
      </c>
      <c r="N1490" s="81" t="s">
        <v>38</v>
      </c>
      <c r="O1490" s="121" t="e">
        <f t="shared" si="482"/>
        <v>#VALUE!</v>
      </c>
      <c r="P1490" s="30" t="s">
        <v>38</v>
      </c>
      <c r="Q1490" s="120" t="e">
        <f t="shared" si="483"/>
        <v>#VALUE!</v>
      </c>
      <c r="R1490" s="4" t="e">
        <f t="shared" si="481"/>
        <v>#VALUE!</v>
      </c>
      <c r="S1490" s="27" t="s">
        <v>38</v>
      </c>
      <c r="T1490" s="82" t="s">
        <v>38</v>
      </c>
      <c r="U1490" s="83" t="s">
        <v>38</v>
      </c>
      <c r="V1490" s="83" t="s">
        <v>38</v>
      </c>
      <c r="W1490" s="83" t="s">
        <v>38</v>
      </c>
      <c r="X1490" s="27" t="s">
        <v>38</v>
      </c>
      <c r="Y1490" s="27" t="s">
        <v>38</v>
      </c>
      <c r="Z1490" s="27" t="s">
        <v>38</v>
      </c>
      <c r="AA1490" s="27" t="s">
        <v>38</v>
      </c>
      <c r="AB1490" s="84" t="s">
        <v>38</v>
      </c>
      <c r="AC1490" s="15" t="s">
        <v>38</v>
      </c>
    </row>
    <row r="1491" spans="1:29" s="15" customFormat="1" x14ac:dyDescent="0.2">
      <c r="A1491" s="21">
        <v>216</v>
      </c>
      <c r="B1491" s="22" t="s">
        <v>29</v>
      </c>
      <c r="C1491" s="22" t="s">
        <v>36</v>
      </c>
      <c r="D1491" s="22" t="s">
        <v>28</v>
      </c>
      <c r="E1491" s="22" t="s">
        <v>38</v>
      </c>
      <c r="F1491" s="22" t="s">
        <v>38</v>
      </c>
      <c r="G1491" s="22" t="s">
        <v>38</v>
      </c>
      <c r="H1491" s="22" t="s">
        <v>38</v>
      </c>
      <c r="I1491" s="24"/>
      <c r="J1491" s="22"/>
      <c r="K1491" s="81" t="s">
        <v>38</v>
      </c>
      <c r="L1491" s="81" t="s">
        <v>38</v>
      </c>
      <c r="M1491" s="81" t="s">
        <v>38</v>
      </c>
      <c r="N1491" s="81" t="s">
        <v>38</v>
      </c>
      <c r="O1491" s="121" t="e">
        <f t="shared" si="482"/>
        <v>#VALUE!</v>
      </c>
      <c r="P1491" s="30" t="s">
        <v>38</v>
      </c>
      <c r="Q1491" s="120" t="e">
        <f t="shared" si="483"/>
        <v>#VALUE!</v>
      </c>
      <c r="R1491" s="4" t="e">
        <f t="shared" si="481"/>
        <v>#VALUE!</v>
      </c>
      <c r="S1491" s="27" t="s">
        <v>38</v>
      </c>
      <c r="T1491" s="82" t="s">
        <v>38</v>
      </c>
      <c r="U1491" s="83" t="s">
        <v>38</v>
      </c>
      <c r="V1491" s="83" t="s">
        <v>38</v>
      </c>
      <c r="W1491" s="83" t="s">
        <v>38</v>
      </c>
      <c r="X1491" s="27" t="s">
        <v>38</v>
      </c>
      <c r="Y1491" s="27" t="s">
        <v>38</v>
      </c>
      <c r="Z1491" s="27" t="s">
        <v>38</v>
      </c>
      <c r="AA1491" s="27" t="s">
        <v>38</v>
      </c>
      <c r="AB1491" s="84" t="s">
        <v>38</v>
      </c>
      <c r="AC1491" s="15" t="s">
        <v>38</v>
      </c>
    </row>
    <row r="1492" spans="1:29" s="15" customFormat="1" x14ac:dyDescent="0.2">
      <c r="A1492" s="21">
        <v>222</v>
      </c>
      <c r="B1492" s="22" t="s">
        <v>29</v>
      </c>
      <c r="C1492" s="22" t="s">
        <v>36</v>
      </c>
      <c r="D1492" s="22" t="s">
        <v>28</v>
      </c>
      <c r="E1492" s="22" t="s">
        <v>38</v>
      </c>
      <c r="F1492" s="22" t="s">
        <v>38</v>
      </c>
      <c r="G1492" s="22" t="s">
        <v>38</v>
      </c>
      <c r="H1492" s="22" t="s">
        <v>38</v>
      </c>
      <c r="I1492" s="24"/>
      <c r="J1492" s="22"/>
      <c r="K1492" s="81" t="s">
        <v>38</v>
      </c>
      <c r="L1492" s="81" t="s">
        <v>38</v>
      </c>
      <c r="M1492" s="81" t="s">
        <v>38</v>
      </c>
      <c r="N1492" s="81" t="s">
        <v>38</v>
      </c>
      <c r="O1492" s="121" t="e">
        <f t="shared" si="482"/>
        <v>#VALUE!</v>
      </c>
      <c r="P1492" s="30" t="s">
        <v>38</v>
      </c>
      <c r="Q1492" s="120" t="e">
        <f t="shared" si="483"/>
        <v>#VALUE!</v>
      </c>
      <c r="R1492" s="4" t="e">
        <f t="shared" si="481"/>
        <v>#VALUE!</v>
      </c>
      <c r="S1492" s="27" t="s">
        <v>38</v>
      </c>
      <c r="T1492" s="82" t="s">
        <v>38</v>
      </c>
      <c r="U1492" s="83" t="s">
        <v>38</v>
      </c>
      <c r="V1492" s="83" t="s">
        <v>38</v>
      </c>
      <c r="W1492" s="83" t="s">
        <v>38</v>
      </c>
      <c r="X1492" s="27" t="s">
        <v>38</v>
      </c>
      <c r="Y1492" s="27" t="s">
        <v>38</v>
      </c>
      <c r="Z1492" s="27" t="s">
        <v>38</v>
      </c>
      <c r="AA1492" s="27" t="s">
        <v>38</v>
      </c>
      <c r="AB1492" s="84" t="s">
        <v>38</v>
      </c>
      <c r="AC1492" s="15" t="s">
        <v>38</v>
      </c>
    </row>
    <row r="1493" spans="1:29" s="15" customFormat="1" x14ac:dyDescent="0.2">
      <c r="A1493" s="21">
        <v>228</v>
      </c>
      <c r="B1493" s="22" t="s">
        <v>29</v>
      </c>
      <c r="C1493" s="22" t="s">
        <v>36</v>
      </c>
      <c r="D1493" s="22" t="s">
        <v>28</v>
      </c>
      <c r="E1493" s="22" t="s">
        <v>38</v>
      </c>
      <c r="F1493" s="22" t="s">
        <v>38</v>
      </c>
      <c r="G1493" s="22" t="s">
        <v>38</v>
      </c>
      <c r="H1493" s="22" t="s">
        <v>38</v>
      </c>
      <c r="I1493" s="24"/>
      <c r="J1493" s="22"/>
      <c r="K1493" s="81" t="s">
        <v>38</v>
      </c>
      <c r="L1493" s="81" t="s">
        <v>38</v>
      </c>
      <c r="M1493" s="81" t="s">
        <v>38</v>
      </c>
      <c r="N1493" s="81" t="s">
        <v>38</v>
      </c>
      <c r="O1493" s="121" t="e">
        <f t="shared" si="482"/>
        <v>#VALUE!</v>
      </c>
      <c r="P1493" s="30" t="s">
        <v>38</v>
      </c>
      <c r="Q1493" s="120" t="e">
        <f t="shared" si="483"/>
        <v>#VALUE!</v>
      </c>
      <c r="R1493" s="4" t="e">
        <f t="shared" si="481"/>
        <v>#VALUE!</v>
      </c>
      <c r="S1493" s="27" t="s">
        <v>38</v>
      </c>
      <c r="T1493" s="82" t="s">
        <v>38</v>
      </c>
      <c r="U1493" s="83" t="s">
        <v>38</v>
      </c>
      <c r="V1493" s="83" t="s">
        <v>38</v>
      </c>
      <c r="W1493" s="83" t="s">
        <v>38</v>
      </c>
      <c r="X1493" s="27" t="s">
        <v>38</v>
      </c>
      <c r="Y1493" s="27" t="s">
        <v>38</v>
      </c>
      <c r="Z1493" s="27" t="s">
        <v>38</v>
      </c>
      <c r="AA1493" s="27" t="s">
        <v>38</v>
      </c>
      <c r="AB1493" s="84" t="s">
        <v>38</v>
      </c>
      <c r="AC1493" s="15" t="s">
        <v>38</v>
      </c>
    </row>
    <row r="1494" spans="1:29" s="15" customFormat="1" x14ac:dyDescent="0.2">
      <c r="A1494" s="21">
        <v>151</v>
      </c>
      <c r="B1494" s="22" t="s">
        <v>30</v>
      </c>
      <c r="C1494" s="22" t="s">
        <v>36</v>
      </c>
      <c r="D1494" s="22" t="s">
        <v>28</v>
      </c>
      <c r="E1494" s="22" t="s">
        <v>38</v>
      </c>
      <c r="F1494" s="22" t="s">
        <v>38</v>
      </c>
      <c r="G1494" s="22" t="s">
        <v>38</v>
      </c>
      <c r="H1494" s="22" t="s">
        <v>38</v>
      </c>
      <c r="I1494" s="24"/>
      <c r="J1494" s="22" t="s">
        <v>41</v>
      </c>
      <c r="K1494" s="81" t="s">
        <v>38</v>
      </c>
      <c r="L1494" s="81" t="s">
        <v>38</v>
      </c>
      <c r="M1494" s="81" t="s">
        <v>38</v>
      </c>
      <c r="N1494" s="81" t="s">
        <v>38</v>
      </c>
      <c r="O1494" s="121" t="e">
        <f t="shared" si="482"/>
        <v>#VALUE!</v>
      </c>
      <c r="P1494" s="30" t="s">
        <v>38</v>
      </c>
      <c r="Q1494" s="120" t="e">
        <f t="shared" si="483"/>
        <v>#VALUE!</v>
      </c>
      <c r="R1494" s="4" t="e">
        <f t="shared" si="481"/>
        <v>#VALUE!</v>
      </c>
      <c r="S1494" s="27" t="s">
        <v>38</v>
      </c>
      <c r="T1494" s="82" t="s">
        <v>38</v>
      </c>
      <c r="U1494" s="83" t="s">
        <v>38</v>
      </c>
      <c r="V1494" s="83" t="s">
        <v>38</v>
      </c>
      <c r="W1494" s="83" t="s">
        <v>38</v>
      </c>
      <c r="X1494" s="27" t="s">
        <v>38</v>
      </c>
      <c r="Y1494" s="27" t="s">
        <v>38</v>
      </c>
      <c r="Z1494" s="27" t="s">
        <v>38</v>
      </c>
      <c r="AA1494" s="27" t="s">
        <v>38</v>
      </c>
      <c r="AB1494" s="84" t="s">
        <v>38</v>
      </c>
      <c r="AC1494" s="15" t="s">
        <v>38</v>
      </c>
    </row>
    <row r="1495" spans="1:29" s="15" customFormat="1" x14ac:dyDescent="0.2">
      <c r="A1495" s="21">
        <v>159</v>
      </c>
      <c r="B1495" s="22" t="s">
        <v>30</v>
      </c>
      <c r="C1495" s="22" t="s">
        <v>36</v>
      </c>
      <c r="D1495" s="22" t="s">
        <v>28</v>
      </c>
      <c r="E1495" s="22" t="s">
        <v>38</v>
      </c>
      <c r="F1495" s="22" t="s">
        <v>38</v>
      </c>
      <c r="G1495" s="22" t="s">
        <v>38</v>
      </c>
      <c r="H1495" s="22" t="s">
        <v>38</v>
      </c>
      <c r="I1495" s="24"/>
      <c r="J1495" s="22"/>
      <c r="K1495" s="81" t="s">
        <v>38</v>
      </c>
      <c r="L1495" s="81" t="s">
        <v>38</v>
      </c>
      <c r="M1495" s="81" t="s">
        <v>38</v>
      </c>
      <c r="N1495" s="81" t="s">
        <v>38</v>
      </c>
      <c r="O1495" s="121" t="e">
        <f t="shared" si="482"/>
        <v>#VALUE!</v>
      </c>
      <c r="P1495" s="30" t="s">
        <v>38</v>
      </c>
      <c r="Q1495" s="120" t="e">
        <f t="shared" si="483"/>
        <v>#VALUE!</v>
      </c>
      <c r="R1495" s="4" t="e">
        <f t="shared" si="481"/>
        <v>#VALUE!</v>
      </c>
      <c r="S1495" s="27" t="s">
        <v>38</v>
      </c>
      <c r="T1495" s="82" t="s">
        <v>38</v>
      </c>
      <c r="U1495" s="83" t="s">
        <v>38</v>
      </c>
      <c r="V1495" s="83" t="s">
        <v>38</v>
      </c>
      <c r="W1495" s="83" t="s">
        <v>38</v>
      </c>
      <c r="X1495" s="27" t="s">
        <v>38</v>
      </c>
      <c r="Y1495" s="27" t="s">
        <v>38</v>
      </c>
      <c r="Z1495" s="27" t="s">
        <v>38</v>
      </c>
      <c r="AA1495" s="27" t="s">
        <v>38</v>
      </c>
      <c r="AB1495" s="84" t="s">
        <v>38</v>
      </c>
      <c r="AC1495" s="15" t="s">
        <v>38</v>
      </c>
    </row>
    <row r="1496" spans="1:29" s="15" customFormat="1" x14ac:dyDescent="0.2">
      <c r="A1496" s="21">
        <v>250</v>
      </c>
      <c r="B1496" s="22" t="s">
        <v>30</v>
      </c>
      <c r="C1496" s="22" t="s">
        <v>36</v>
      </c>
      <c r="D1496" s="22" t="s">
        <v>28</v>
      </c>
      <c r="E1496" s="22" t="s">
        <v>38</v>
      </c>
      <c r="F1496" s="22" t="s">
        <v>38</v>
      </c>
      <c r="G1496" s="22" t="s">
        <v>38</v>
      </c>
      <c r="H1496" s="22" t="s">
        <v>38</v>
      </c>
      <c r="I1496" s="24"/>
      <c r="J1496" s="22"/>
      <c r="K1496" s="81" t="s">
        <v>38</v>
      </c>
      <c r="L1496" s="81" t="s">
        <v>38</v>
      </c>
      <c r="M1496" s="81" t="s">
        <v>38</v>
      </c>
      <c r="N1496" s="81" t="s">
        <v>38</v>
      </c>
      <c r="O1496" s="121" t="e">
        <f t="shared" si="482"/>
        <v>#VALUE!</v>
      </c>
      <c r="P1496" s="30" t="s">
        <v>38</v>
      </c>
      <c r="Q1496" s="120" t="e">
        <f t="shared" si="483"/>
        <v>#VALUE!</v>
      </c>
      <c r="R1496" s="4" t="e">
        <f t="shared" si="481"/>
        <v>#VALUE!</v>
      </c>
      <c r="S1496" s="27" t="s">
        <v>38</v>
      </c>
      <c r="T1496" s="82" t="s">
        <v>38</v>
      </c>
      <c r="U1496" s="83" t="s">
        <v>38</v>
      </c>
      <c r="V1496" s="83" t="s">
        <v>38</v>
      </c>
      <c r="W1496" s="83" t="s">
        <v>38</v>
      </c>
      <c r="X1496" s="27" t="s">
        <v>38</v>
      </c>
      <c r="Y1496" s="27" t="s">
        <v>38</v>
      </c>
      <c r="Z1496" s="27" t="s">
        <v>38</v>
      </c>
      <c r="AA1496" s="27" t="s">
        <v>38</v>
      </c>
      <c r="AB1496" s="84" t="s">
        <v>38</v>
      </c>
      <c r="AC1496" s="15" t="s">
        <v>38</v>
      </c>
    </row>
    <row r="1497" spans="1:29" s="15" customFormat="1" x14ac:dyDescent="0.2">
      <c r="A1497" s="21">
        <v>165</v>
      </c>
      <c r="B1497" s="22" t="s">
        <v>31</v>
      </c>
      <c r="C1497" s="22" t="s">
        <v>36</v>
      </c>
      <c r="D1497" s="22" t="s">
        <v>28</v>
      </c>
      <c r="E1497" s="22" t="s">
        <v>38</v>
      </c>
      <c r="F1497" s="22" t="s">
        <v>38</v>
      </c>
      <c r="G1497" s="22" t="s">
        <v>38</v>
      </c>
      <c r="H1497" s="22" t="s">
        <v>38</v>
      </c>
      <c r="I1497" t="s">
        <v>38</v>
      </c>
      <c r="J1497" s="22" t="s">
        <v>41</v>
      </c>
      <c r="K1497" s="81" t="s">
        <v>38</v>
      </c>
      <c r="L1497" s="81" t="s">
        <v>38</v>
      </c>
      <c r="M1497" s="81" t="s">
        <v>38</v>
      </c>
      <c r="N1497" s="81" t="s">
        <v>38</v>
      </c>
      <c r="O1497" s="121" t="e">
        <f t="shared" si="482"/>
        <v>#VALUE!</v>
      </c>
      <c r="P1497" s="30" t="s">
        <v>38</v>
      </c>
      <c r="Q1497" s="120" t="e">
        <f t="shared" si="483"/>
        <v>#VALUE!</v>
      </c>
      <c r="R1497" s="4" t="e">
        <f t="shared" si="481"/>
        <v>#VALUE!</v>
      </c>
      <c r="S1497" s="27" t="s">
        <v>38</v>
      </c>
      <c r="T1497" s="82" t="s">
        <v>38</v>
      </c>
      <c r="U1497" s="83" t="s">
        <v>38</v>
      </c>
      <c r="V1497" s="83" t="s">
        <v>38</v>
      </c>
      <c r="W1497" s="83" t="s">
        <v>38</v>
      </c>
      <c r="X1497" s="27" t="s">
        <v>38</v>
      </c>
      <c r="Y1497" s="27" t="s">
        <v>38</v>
      </c>
      <c r="Z1497" s="27" t="s">
        <v>38</v>
      </c>
      <c r="AA1497" s="27" t="s">
        <v>38</v>
      </c>
      <c r="AB1497" s="84" t="s">
        <v>38</v>
      </c>
      <c r="AC1497" s="15" t="s">
        <v>38</v>
      </c>
    </row>
    <row r="1498" spans="1:29" s="15" customFormat="1" x14ac:dyDescent="0.2">
      <c r="A1498" s="21">
        <v>171</v>
      </c>
      <c r="B1498" s="22" t="s">
        <v>31</v>
      </c>
      <c r="C1498" s="22" t="s">
        <v>36</v>
      </c>
      <c r="D1498" s="22" t="s">
        <v>28</v>
      </c>
      <c r="E1498" s="22" t="s">
        <v>38</v>
      </c>
      <c r="F1498" s="22" t="s">
        <v>38</v>
      </c>
      <c r="G1498" s="22" t="s">
        <v>38</v>
      </c>
      <c r="H1498" s="22" t="s">
        <v>38</v>
      </c>
      <c r="I1498" s="24"/>
      <c r="J1498" s="22"/>
      <c r="K1498" s="81" t="s">
        <v>38</v>
      </c>
      <c r="L1498" s="81" t="s">
        <v>38</v>
      </c>
      <c r="M1498" s="81" t="s">
        <v>38</v>
      </c>
      <c r="N1498" s="81" t="s">
        <v>38</v>
      </c>
      <c r="O1498" s="121" t="e">
        <f t="shared" si="482"/>
        <v>#VALUE!</v>
      </c>
      <c r="P1498" s="30" t="s">
        <v>38</v>
      </c>
      <c r="Q1498" s="120" t="e">
        <f t="shared" si="483"/>
        <v>#VALUE!</v>
      </c>
      <c r="R1498" s="4" t="e">
        <f t="shared" si="481"/>
        <v>#VALUE!</v>
      </c>
      <c r="S1498" s="27" t="s">
        <v>38</v>
      </c>
      <c r="T1498" s="82" t="s">
        <v>38</v>
      </c>
      <c r="U1498" s="83" t="s">
        <v>38</v>
      </c>
      <c r="V1498" s="83" t="s">
        <v>38</v>
      </c>
      <c r="W1498" s="83" t="s">
        <v>38</v>
      </c>
      <c r="X1498" s="27" t="s">
        <v>38</v>
      </c>
      <c r="Y1498" s="27" t="s">
        <v>38</v>
      </c>
      <c r="Z1498" s="27" t="s">
        <v>38</v>
      </c>
      <c r="AA1498" s="27" t="s">
        <v>38</v>
      </c>
      <c r="AB1498" s="84" t="s">
        <v>38</v>
      </c>
      <c r="AC1498" s="15" t="s">
        <v>38</v>
      </c>
    </row>
    <row r="1499" spans="1:29" s="15" customFormat="1" x14ac:dyDescent="0.2">
      <c r="A1499" s="21">
        <v>263</v>
      </c>
      <c r="B1499" s="22" t="s">
        <v>31</v>
      </c>
      <c r="C1499" s="22" t="s">
        <v>36</v>
      </c>
      <c r="D1499" s="22" t="s">
        <v>28</v>
      </c>
      <c r="E1499" s="22" t="s">
        <v>38</v>
      </c>
      <c r="F1499" s="22" t="s">
        <v>38</v>
      </c>
      <c r="G1499" s="22" t="s">
        <v>38</v>
      </c>
      <c r="H1499" s="22" t="s">
        <v>38</v>
      </c>
      <c r="I1499" s="24"/>
      <c r="J1499" s="22"/>
      <c r="K1499" s="81" t="s">
        <v>38</v>
      </c>
      <c r="L1499" s="81" t="s">
        <v>38</v>
      </c>
      <c r="M1499" s="81" t="s">
        <v>38</v>
      </c>
      <c r="N1499" s="81" t="s">
        <v>38</v>
      </c>
      <c r="O1499" s="121" t="e">
        <f t="shared" si="482"/>
        <v>#VALUE!</v>
      </c>
      <c r="P1499" s="30" t="s">
        <v>38</v>
      </c>
      <c r="Q1499" s="120" t="e">
        <f t="shared" si="483"/>
        <v>#VALUE!</v>
      </c>
      <c r="R1499" s="4" t="e">
        <f t="shared" si="481"/>
        <v>#VALUE!</v>
      </c>
      <c r="S1499" s="27" t="s">
        <v>38</v>
      </c>
      <c r="T1499" s="82" t="s">
        <v>38</v>
      </c>
      <c r="U1499" s="83" t="s">
        <v>38</v>
      </c>
      <c r="V1499" s="83" t="s">
        <v>38</v>
      </c>
      <c r="W1499" s="83" t="s">
        <v>38</v>
      </c>
      <c r="X1499" s="27" t="s">
        <v>38</v>
      </c>
      <c r="Y1499" s="27" t="s">
        <v>38</v>
      </c>
      <c r="Z1499" s="27" t="s">
        <v>38</v>
      </c>
      <c r="AA1499" s="27" t="s">
        <v>38</v>
      </c>
      <c r="AB1499" s="84" t="s">
        <v>38</v>
      </c>
      <c r="AC1499" s="15" t="s">
        <v>38</v>
      </c>
    </row>
    <row r="1500" spans="1:29" s="15" customFormat="1" x14ac:dyDescent="0.2">
      <c r="A1500" s="21">
        <v>269</v>
      </c>
      <c r="B1500" s="22" t="s">
        <v>31</v>
      </c>
      <c r="C1500" s="22" t="s">
        <v>36</v>
      </c>
      <c r="D1500" s="22" t="s">
        <v>28</v>
      </c>
      <c r="E1500" s="22" t="s">
        <v>38</v>
      </c>
      <c r="F1500" s="22" t="s">
        <v>38</v>
      </c>
      <c r="G1500" s="22" t="s">
        <v>38</v>
      </c>
      <c r="H1500" s="22" t="s">
        <v>38</v>
      </c>
      <c r="I1500" s="24"/>
      <c r="J1500" s="22"/>
      <c r="K1500" s="81" t="s">
        <v>38</v>
      </c>
      <c r="L1500" s="81" t="s">
        <v>38</v>
      </c>
      <c r="M1500" s="81" t="s">
        <v>38</v>
      </c>
      <c r="N1500" s="81" t="s">
        <v>38</v>
      </c>
      <c r="O1500" s="121" t="e">
        <f t="shared" si="482"/>
        <v>#VALUE!</v>
      </c>
      <c r="P1500" s="30" t="s">
        <v>38</v>
      </c>
      <c r="Q1500" s="120" t="e">
        <f t="shared" si="483"/>
        <v>#VALUE!</v>
      </c>
      <c r="R1500" s="4" t="e">
        <f t="shared" si="481"/>
        <v>#VALUE!</v>
      </c>
      <c r="S1500" s="27" t="s">
        <v>38</v>
      </c>
      <c r="T1500" s="82" t="s">
        <v>38</v>
      </c>
      <c r="U1500" s="83" t="s">
        <v>38</v>
      </c>
      <c r="V1500" s="83" t="s">
        <v>38</v>
      </c>
      <c r="W1500" s="83" t="s">
        <v>38</v>
      </c>
      <c r="X1500" s="27" t="s">
        <v>38</v>
      </c>
      <c r="Y1500" s="27" t="s">
        <v>38</v>
      </c>
      <c r="Z1500" s="27" t="s">
        <v>38</v>
      </c>
      <c r="AA1500" s="27" t="s">
        <v>38</v>
      </c>
      <c r="AB1500" s="84" t="s">
        <v>38</v>
      </c>
      <c r="AC1500" s="15" t="s">
        <v>38</v>
      </c>
    </row>
    <row r="1501" spans="1:29" s="15" customFormat="1" x14ac:dyDescent="0.2">
      <c r="A1501" s="21">
        <v>101</v>
      </c>
      <c r="B1501" s="22" t="s">
        <v>32</v>
      </c>
      <c r="C1501" s="22" t="s">
        <v>36</v>
      </c>
      <c r="D1501" s="22" t="s">
        <v>28</v>
      </c>
      <c r="E1501" s="22" t="s">
        <v>38</v>
      </c>
      <c r="F1501" s="22" t="s">
        <v>38</v>
      </c>
      <c r="G1501" s="22" t="s">
        <v>38</v>
      </c>
      <c r="H1501" s="22" t="s">
        <v>38</v>
      </c>
      <c r="I1501" s="24"/>
      <c r="J1501" s="22"/>
      <c r="K1501" s="81" t="s">
        <v>38</v>
      </c>
      <c r="L1501" s="81" t="s">
        <v>38</v>
      </c>
      <c r="M1501" s="81" t="s">
        <v>38</v>
      </c>
      <c r="N1501" s="81" t="s">
        <v>38</v>
      </c>
      <c r="O1501" s="121" t="e">
        <f t="shared" si="482"/>
        <v>#VALUE!</v>
      </c>
      <c r="P1501" s="30" t="s">
        <v>38</v>
      </c>
      <c r="Q1501" s="120" t="e">
        <f t="shared" si="483"/>
        <v>#VALUE!</v>
      </c>
      <c r="R1501" s="4" t="e">
        <f t="shared" si="481"/>
        <v>#VALUE!</v>
      </c>
      <c r="S1501" s="27" t="s">
        <v>38</v>
      </c>
      <c r="T1501" s="82" t="s">
        <v>38</v>
      </c>
      <c r="U1501" s="83" t="s">
        <v>38</v>
      </c>
      <c r="V1501" s="83" t="s">
        <v>38</v>
      </c>
      <c r="W1501" s="83" t="s">
        <v>38</v>
      </c>
      <c r="X1501" s="27" t="s">
        <v>38</v>
      </c>
      <c r="Y1501" s="27" t="s">
        <v>38</v>
      </c>
      <c r="Z1501" s="27" t="s">
        <v>38</v>
      </c>
      <c r="AA1501" s="27" t="s">
        <v>38</v>
      </c>
      <c r="AB1501" s="84" t="s">
        <v>38</v>
      </c>
      <c r="AC1501" s="15" t="s">
        <v>38</v>
      </c>
    </row>
    <row r="1502" spans="1:29" s="15" customFormat="1" x14ac:dyDescent="0.2">
      <c r="A1502" s="21">
        <v>107</v>
      </c>
      <c r="B1502" s="22" t="s">
        <v>32</v>
      </c>
      <c r="C1502" s="22" t="s">
        <v>36</v>
      </c>
      <c r="D1502" s="22" t="s">
        <v>28</v>
      </c>
      <c r="E1502" s="22" t="s">
        <v>38</v>
      </c>
      <c r="F1502" s="22" t="s">
        <v>38</v>
      </c>
      <c r="G1502" s="22" t="s">
        <v>38</v>
      </c>
      <c r="H1502" s="22" t="s">
        <v>38</v>
      </c>
      <c r="I1502" s="24"/>
      <c r="J1502" s="22"/>
      <c r="K1502" s="81" t="s">
        <v>38</v>
      </c>
      <c r="L1502" s="81" t="s">
        <v>38</v>
      </c>
      <c r="M1502" s="81" t="s">
        <v>38</v>
      </c>
      <c r="N1502" s="81" t="s">
        <v>38</v>
      </c>
      <c r="O1502" s="121" t="e">
        <f t="shared" si="482"/>
        <v>#VALUE!</v>
      </c>
      <c r="P1502" s="30" t="s">
        <v>38</v>
      </c>
      <c r="Q1502" s="120" t="e">
        <f t="shared" si="483"/>
        <v>#VALUE!</v>
      </c>
      <c r="R1502" s="4" t="e">
        <f t="shared" si="481"/>
        <v>#VALUE!</v>
      </c>
      <c r="S1502" s="27" t="s">
        <v>38</v>
      </c>
      <c r="T1502" s="82" t="s">
        <v>38</v>
      </c>
      <c r="U1502" s="83" t="s">
        <v>38</v>
      </c>
      <c r="V1502" s="83" t="s">
        <v>38</v>
      </c>
      <c r="W1502" s="83" t="s">
        <v>38</v>
      </c>
      <c r="X1502" s="27" t="s">
        <v>38</v>
      </c>
      <c r="Y1502" s="27" t="s">
        <v>38</v>
      </c>
      <c r="Z1502" s="27" t="s">
        <v>38</v>
      </c>
      <c r="AA1502" s="27" t="s">
        <v>38</v>
      </c>
      <c r="AB1502" s="84" t="s">
        <v>38</v>
      </c>
      <c r="AC1502" s="15" t="s">
        <v>38</v>
      </c>
    </row>
    <row r="1503" spans="1:29" s="15" customFormat="1" x14ac:dyDescent="0.2">
      <c r="A1503" s="21">
        <v>300</v>
      </c>
      <c r="B1503" s="22" t="s">
        <v>32</v>
      </c>
      <c r="C1503" s="22" t="s">
        <v>36</v>
      </c>
      <c r="D1503" s="22" t="s">
        <v>28</v>
      </c>
      <c r="E1503" s="22" t="s">
        <v>38</v>
      </c>
      <c r="F1503" s="22" t="s">
        <v>38</v>
      </c>
      <c r="G1503" s="22" t="s">
        <v>38</v>
      </c>
      <c r="H1503" s="22" t="s">
        <v>38</v>
      </c>
      <c r="I1503" s="24"/>
      <c r="J1503" s="22" t="s">
        <v>41</v>
      </c>
      <c r="K1503" s="81" t="s">
        <v>38</v>
      </c>
      <c r="L1503" s="81" t="s">
        <v>38</v>
      </c>
      <c r="M1503" s="81" t="s">
        <v>38</v>
      </c>
      <c r="N1503" s="81" t="s">
        <v>38</v>
      </c>
      <c r="O1503" s="121" t="e">
        <f t="shared" si="482"/>
        <v>#VALUE!</v>
      </c>
      <c r="P1503" s="30" t="s">
        <v>38</v>
      </c>
      <c r="Q1503" s="120" t="e">
        <f t="shared" si="483"/>
        <v>#VALUE!</v>
      </c>
      <c r="R1503" s="4" t="e">
        <f t="shared" si="481"/>
        <v>#VALUE!</v>
      </c>
      <c r="S1503" s="27" t="s">
        <v>38</v>
      </c>
      <c r="T1503" s="82" t="s">
        <v>38</v>
      </c>
      <c r="U1503" s="83" t="s">
        <v>38</v>
      </c>
      <c r="V1503" s="83" t="s">
        <v>38</v>
      </c>
      <c r="W1503" s="83" t="s">
        <v>38</v>
      </c>
      <c r="X1503" s="27" t="s">
        <v>38</v>
      </c>
      <c r="Y1503" s="27" t="s">
        <v>38</v>
      </c>
      <c r="Z1503" s="27" t="s">
        <v>38</v>
      </c>
      <c r="AA1503" s="27" t="s">
        <v>38</v>
      </c>
      <c r="AB1503" s="84" t="s">
        <v>38</v>
      </c>
      <c r="AC1503" s="15" t="s">
        <v>38</v>
      </c>
    </row>
    <row r="1504" spans="1:29" s="15" customFormat="1" x14ac:dyDescent="0.2">
      <c r="A1504" s="21">
        <v>145</v>
      </c>
      <c r="B1504" s="22" t="s">
        <v>33</v>
      </c>
      <c r="C1504" s="22" t="s">
        <v>36</v>
      </c>
      <c r="D1504" s="22" t="s">
        <v>28</v>
      </c>
      <c r="E1504" s="22" t="s">
        <v>38</v>
      </c>
      <c r="F1504" s="22" t="s">
        <v>38</v>
      </c>
      <c r="G1504" s="22" t="s">
        <v>38</v>
      </c>
      <c r="H1504" s="22" t="s">
        <v>38</v>
      </c>
      <c r="I1504" s="24"/>
      <c r="J1504" s="22"/>
      <c r="K1504" s="81" t="s">
        <v>38</v>
      </c>
      <c r="L1504" s="81" t="s">
        <v>38</v>
      </c>
      <c r="M1504" s="81" t="s">
        <v>38</v>
      </c>
      <c r="N1504" s="81" t="s">
        <v>38</v>
      </c>
      <c r="O1504" s="121" t="e">
        <f t="shared" si="482"/>
        <v>#VALUE!</v>
      </c>
      <c r="P1504" s="30" t="s">
        <v>38</v>
      </c>
      <c r="Q1504" s="120" t="e">
        <f t="shared" si="483"/>
        <v>#VALUE!</v>
      </c>
      <c r="R1504" s="4" t="e">
        <f t="shared" si="481"/>
        <v>#VALUE!</v>
      </c>
      <c r="S1504" s="27" t="s">
        <v>38</v>
      </c>
      <c r="T1504" s="82" t="s">
        <v>38</v>
      </c>
      <c r="U1504" s="83" t="s">
        <v>38</v>
      </c>
      <c r="V1504" s="83" t="s">
        <v>38</v>
      </c>
      <c r="W1504" s="83" t="s">
        <v>38</v>
      </c>
      <c r="X1504" s="27" t="s">
        <v>38</v>
      </c>
      <c r="Y1504" s="27" t="s">
        <v>38</v>
      </c>
      <c r="Z1504" s="27" t="s">
        <v>38</v>
      </c>
      <c r="AA1504" s="27" t="s">
        <v>38</v>
      </c>
      <c r="AB1504" s="84" t="s">
        <v>38</v>
      </c>
      <c r="AC1504" s="15" t="s">
        <v>38</v>
      </c>
    </row>
    <row r="1505" spans="1:29" s="15" customFormat="1" x14ac:dyDescent="0.2">
      <c r="A1505" s="21">
        <v>179</v>
      </c>
      <c r="B1505" s="22" t="s">
        <v>26</v>
      </c>
      <c r="C1505" s="22" t="s">
        <v>27</v>
      </c>
      <c r="D1505" s="22" t="s">
        <v>37</v>
      </c>
      <c r="E1505" s="23">
        <v>43167</v>
      </c>
      <c r="F1505" s="22">
        <v>28.3</v>
      </c>
      <c r="G1505" s="22">
        <v>35.700000000000003</v>
      </c>
      <c r="H1505" s="22">
        <v>17.510100000000001</v>
      </c>
      <c r="I1505" s="24">
        <v>6.5628598290598301</v>
      </c>
      <c r="J1505" s="22"/>
      <c r="K1505" s="25">
        <f>1000*(1-(F1505+288.9414)/(508929.2*(F1505+68.12963))*(F1505-3.9863)^2)</f>
        <v>996.17858595451116</v>
      </c>
      <c r="L1505" s="25">
        <f>0.824493 - 0.0040899*F1505 + 0.000076438*F1505^2 -0.00000082467*F1505^3 + 0.0000000053675*F1505^4</f>
        <v>0.75471880762830679</v>
      </c>
      <c r="M1505" s="25">
        <f>-0.005724 + 0.00010227*F1505 - 0.0000016546*F1505^2</f>
        <v>-4.1549115940000001E-3</v>
      </c>
      <c r="N1505" s="25">
        <f>K1505 + (L1505*G1505) + M1505*G1505^(3/2) + 0.00048314*G1505^2</f>
        <v>1022.8515384385017</v>
      </c>
      <c r="O1505" s="121">
        <f t="shared" si="482"/>
        <v>1.02282476366673</v>
      </c>
      <c r="P1505" s="26">
        <f>AC1505*(1/     (1-   (0.001*N1505/1.84)))</f>
        <v>14.643018451181996</v>
      </c>
      <c r="Q1505" s="120">
        <f t="shared" si="483"/>
        <v>14.777322596869846</v>
      </c>
      <c r="R1505" s="4">
        <f t="shared" si="481"/>
        <v>23.52600177797791</v>
      </c>
      <c r="S1505" s="27">
        <f>-5.28+5.5*AC1505</f>
        <v>30.486499999999999</v>
      </c>
      <c r="T1505" s="28">
        <f>E1505-E1385</f>
        <v>13</v>
      </c>
      <c r="U1505" s="29">
        <f>I1505-I1385</f>
        <v>8.9759829059830487E-2</v>
      </c>
      <c r="V1505" s="29">
        <f>(U1505/I1385)*100</f>
        <v>1.386659082353594</v>
      </c>
      <c r="W1505" s="29">
        <f>(U1505/T1505)/I1385*1000</f>
        <v>1.0666608325796876</v>
      </c>
      <c r="X1505" s="30">
        <f>P1505-P1385</f>
        <v>5.8890154516710425E-2</v>
      </c>
      <c r="Y1505" s="30">
        <f>(X1505/P1385)*100</f>
        <v>0.40379619075468409</v>
      </c>
      <c r="Z1505" s="30">
        <f>1000*(X1505/T1505)/P1385</f>
        <v>0.31061245442668006</v>
      </c>
      <c r="AA1505" s="31">
        <f>1000*(X1505/T1505)/S1385</f>
        <v>0.14939662344402183</v>
      </c>
      <c r="AB1505" s="32">
        <f>Z1505-W1505</f>
        <v>-0.75604837815300752</v>
      </c>
      <c r="AC1505" s="15">
        <v>6.5030000000000001</v>
      </c>
    </row>
    <row r="1506" spans="1:29" s="15" customFormat="1" x14ac:dyDescent="0.2">
      <c r="A1506" s="21">
        <v>186</v>
      </c>
      <c r="B1506" s="22" t="s">
        <v>26</v>
      </c>
      <c r="C1506" s="22" t="s">
        <v>27</v>
      </c>
      <c r="D1506" s="22" t="s">
        <v>37</v>
      </c>
      <c r="E1506" s="23">
        <v>43167</v>
      </c>
      <c r="F1506" s="22">
        <v>28.3</v>
      </c>
      <c r="G1506" s="22">
        <v>35.700000000000003</v>
      </c>
      <c r="H1506" s="22">
        <v>17.510100000000001</v>
      </c>
      <c r="I1506" s="24">
        <v>4.6255598290598297</v>
      </c>
      <c r="J1506" s="22"/>
      <c r="K1506" s="25">
        <f>1000*(1-(F1506+288.9414)/(508929.2*(F1506+68.12963))*(F1506-3.9863)^2)</f>
        <v>996.17858595451116</v>
      </c>
      <c r="L1506" s="25">
        <f>0.824493 - 0.0040899*F1506 + 0.000076438*F1506^2 -0.00000082467*F1506^3 + 0.0000000053675*F1506^4</f>
        <v>0.75471880762830679</v>
      </c>
      <c r="M1506" s="25">
        <f>-0.005724 + 0.00010227*F1506 - 0.0000016546*F1506^2</f>
        <v>-4.1549115940000001E-3</v>
      </c>
      <c r="N1506" s="25">
        <f>K1506 + (L1506*G1506) + M1506*G1506^(3/2) + 0.00048314*G1506^2</f>
        <v>1022.8515384385017</v>
      </c>
      <c r="O1506" s="121">
        <f t="shared" si="482"/>
        <v>1.02282476366673</v>
      </c>
      <c r="P1506" s="26">
        <f>AC1506*(1/     (1-   (0.001*N1506/1.84)))</f>
        <v>10.280736482017781</v>
      </c>
      <c r="Q1506" s="120">
        <f t="shared" si="483"/>
        <v>10.415183558008625</v>
      </c>
      <c r="R1506" s="4">
        <f t="shared" si="481"/>
        <v>23.52600177797791</v>
      </c>
      <c r="S1506" s="27">
        <f>-5.28+5.5*AC1506</f>
        <v>19.831349999999997</v>
      </c>
      <c r="T1506" s="28">
        <f>E1506-E1386</f>
        <v>13</v>
      </c>
      <c r="U1506" s="29">
        <f>I1506-I1386</f>
        <v>8.8259829059829542E-2</v>
      </c>
      <c r="V1506" s="29">
        <f>(U1506/I1386)*100</f>
        <v>1.9452059387704039</v>
      </c>
      <c r="W1506" s="29">
        <f>(U1506/T1506)/I1386*1000</f>
        <v>1.4963122605926182</v>
      </c>
      <c r="X1506" s="30">
        <f>P1506-P1386</f>
        <v>5.8035562758167458E-2</v>
      </c>
      <c r="Y1506" s="30">
        <f>(X1506/P1386)*100</f>
        <v>0.56771261544811702</v>
      </c>
      <c r="Z1506" s="30">
        <f>1000*(X1506/T1506)/P1386</f>
        <v>0.43670201188316699</v>
      </c>
      <c r="AA1506" s="31">
        <f>1000*(X1506/T1506)/S1386</f>
        <v>0.22689911173844032</v>
      </c>
      <c r="AB1506" s="32">
        <f>Z1506-W1506</f>
        <v>-1.0596102487094512</v>
      </c>
      <c r="AC1506" s="15">
        <v>4.5656999999999996</v>
      </c>
    </row>
    <row r="1507" spans="1:29" s="15" customFormat="1" x14ac:dyDescent="0.2">
      <c r="A1507" s="21">
        <v>277</v>
      </c>
      <c r="B1507" s="22" t="s">
        <v>26</v>
      </c>
      <c r="C1507" s="22" t="s">
        <v>27</v>
      </c>
      <c r="D1507" s="22" t="s">
        <v>37</v>
      </c>
      <c r="E1507" s="23">
        <v>43167</v>
      </c>
      <c r="F1507" s="22">
        <v>28.3</v>
      </c>
      <c r="G1507" s="22">
        <v>35.700000000000003</v>
      </c>
      <c r="H1507" s="22">
        <v>17.510100000000001</v>
      </c>
      <c r="I1507" s="24">
        <v>5.7827598290598301</v>
      </c>
      <c r="J1507" s="22"/>
      <c r="K1507" s="25">
        <f>1000*(1-(F1507+288.9414)/(508929.2*(F1507+68.12963))*(F1507-3.9863)^2)</f>
        <v>996.17858595451116</v>
      </c>
      <c r="L1507" s="25">
        <f>0.824493 - 0.0040899*F1507 + 0.000076438*F1507^2 -0.00000082467*F1507^3 + 0.0000000053675*F1507^4</f>
        <v>0.75471880762830679</v>
      </c>
      <c r="M1507" s="25">
        <f>-0.005724 + 0.00010227*F1507 - 0.0000016546*F1507^2</f>
        <v>-4.1549115940000001E-3</v>
      </c>
      <c r="N1507" s="25">
        <f>K1507 + (L1507*G1507) + M1507*G1507^(3/2) + 0.00048314*G1507^2</f>
        <v>1022.8515384385017</v>
      </c>
      <c r="O1507" s="121">
        <f t="shared" si="482"/>
        <v>1.02282476366673</v>
      </c>
      <c r="P1507" s="26">
        <f>AC1507*(1/     (1-   (0.001*N1507/1.84)))</f>
        <v>12.886441687570267</v>
      </c>
      <c r="Q1507" s="120">
        <f t="shared" si="483"/>
        <v>13.020803387549845</v>
      </c>
      <c r="R1507" s="4">
        <f t="shared" si="481"/>
        <v>23.52600177797791</v>
      </c>
      <c r="S1507" s="27">
        <f>-5.28+5.5*AC1507</f>
        <v>26.19595</v>
      </c>
      <c r="T1507" s="28">
        <f>E1507-E1387</f>
        <v>13</v>
      </c>
      <c r="U1507" s="29">
        <f>I1507-I1387</f>
        <v>9.16598290598305E-2</v>
      </c>
      <c r="V1507" s="29">
        <f>(U1507/I1387)*100</f>
        <v>1.6105819447880112</v>
      </c>
      <c r="W1507" s="29">
        <f>(U1507/T1507)/I1387*1000</f>
        <v>1.2389091882984702</v>
      </c>
      <c r="X1507" s="30">
        <f>P1507-P1387</f>
        <v>6.4187659492249693E-2</v>
      </c>
      <c r="Y1507" s="30">
        <f>(X1507/P1387)*100</f>
        <v>0.50059575603238182</v>
      </c>
      <c r="Z1507" s="30">
        <f>1000*(X1507/T1507)/P1387</f>
        <v>0.38507365848644765</v>
      </c>
      <c r="AA1507" s="31">
        <f>1000*(X1507/T1507)/S1387</f>
        <v>0.18975069294415839</v>
      </c>
      <c r="AB1507" s="32">
        <f>Z1507-W1507</f>
        <v>-0.8538355298120226</v>
      </c>
      <c r="AC1507" s="15">
        <v>5.7229000000000001</v>
      </c>
    </row>
    <row r="1508" spans="1:29" s="15" customFormat="1" x14ac:dyDescent="0.2">
      <c r="A1508" s="21">
        <v>284</v>
      </c>
      <c r="B1508" s="22" t="s">
        <v>26</v>
      </c>
      <c r="C1508" s="22" t="s">
        <v>27</v>
      </c>
      <c r="D1508" s="22" t="s">
        <v>37</v>
      </c>
      <c r="E1508" s="23">
        <v>43167</v>
      </c>
      <c r="F1508" s="22">
        <v>28.3</v>
      </c>
      <c r="G1508" s="22">
        <v>35.700000000000003</v>
      </c>
      <c r="H1508" s="22">
        <v>17.510100000000001</v>
      </c>
      <c r="I1508" s="24">
        <v>6.1491598290598297</v>
      </c>
      <c r="J1508" s="22"/>
      <c r="K1508" s="25">
        <f>1000*(1-(F1508+288.9414)/(508929.2*(F1508+68.12963))*(F1508-3.9863)^2)</f>
        <v>996.17858595451116</v>
      </c>
      <c r="L1508" s="25">
        <f>0.824493 - 0.0040899*F1508 + 0.000076438*F1508^2 -0.00000082467*F1508^3 + 0.0000000053675*F1508^4</f>
        <v>0.75471880762830679</v>
      </c>
      <c r="M1508" s="25">
        <f>-0.005724 + 0.00010227*F1508 - 0.0000016546*F1508^2</f>
        <v>-4.1549115940000001E-3</v>
      </c>
      <c r="N1508" s="25">
        <f>K1508 + (L1508*G1508) + M1508*G1508^(3/2) + 0.00048314*G1508^2</f>
        <v>1022.8515384385017</v>
      </c>
      <c r="O1508" s="121">
        <f t="shared" si="482"/>
        <v>1.02282476366673</v>
      </c>
      <c r="P1508" s="26">
        <f>AC1508*(1/     (1-   (0.001*N1508/1.84)))</f>
        <v>13.711476588464173</v>
      </c>
      <c r="Q1508" s="120">
        <f t="shared" si="483"/>
        <v>13.845811256149828</v>
      </c>
      <c r="R1508" s="4">
        <f t="shared" si="481"/>
        <v>23.52600177797791</v>
      </c>
      <c r="S1508" s="27">
        <f>-5.28+5.5*AC1508</f>
        <v>28.211149999999996</v>
      </c>
      <c r="T1508" s="28">
        <f>E1508-E1388</f>
        <v>13</v>
      </c>
      <c r="U1508" s="29">
        <f>I1508-I1388</f>
        <v>0.12185982905982939</v>
      </c>
      <c r="V1508" s="29">
        <f>(U1508/I1388)*100</f>
        <v>2.0217979702325981</v>
      </c>
      <c r="W1508" s="29">
        <f>(U1508/T1508)/I1388*1000</f>
        <v>1.5552292078712293</v>
      </c>
      <c r="X1508" s="30">
        <f>P1508-P1388</f>
        <v>0.1317518070625745</v>
      </c>
      <c r="Y1508" s="30">
        <f>(X1508/P1388)*100</f>
        <v>0.97020970000082762</v>
      </c>
      <c r="Z1508" s="30">
        <f>1000*(X1508/T1508)/P1388</f>
        <v>0.74631515384679059</v>
      </c>
      <c r="AA1508" s="31">
        <f>1000*(X1508/T1508)/S1388</f>
        <v>0.3636419032344213</v>
      </c>
      <c r="AB1508" s="32">
        <f>Z1508-W1508</f>
        <v>-0.80891405402443872</v>
      </c>
      <c r="AC1508" s="15">
        <v>6.0892999999999997</v>
      </c>
    </row>
    <row r="1509" spans="1:29" s="15" customFormat="1" x14ac:dyDescent="0.2">
      <c r="A1509" s="21">
        <v>290</v>
      </c>
      <c r="B1509" s="22" t="s">
        <v>26</v>
      </c>
      <c r="C1509" s="22" t="s">
        <v>27</v>
      </c>
      <c r="D1509" s="22" t="s">
        <v>37</v>
      </c>
      <c r="E1509" s="22" t="s">
        <v>38</v>
      </c>
      <c r="F1509" s="22" t="s">
        <v>38</v>
      </c>
      <c r="G1509" s="22" t="s">
        <v>38</v>
      </c>
      <c r="H1509" s="22" t="s">
        <v>38</v>
      </c>
      <c r="I1509" s="24"/>
      <c r="J1509" s="22"/>
      <c r="K1509" s="81" t="s">
        <v>38</v>
      </c>
      <c r="L1509" s="81" t="s">
        <v>38</v>
      </c>
      <c r="M1509" s="81" t="s">
        <v>38</v>
      </c>
      <c r="N1509" s="81" t="s">
        <v>38</v>
      </c>
      <c r="O1509" s="121" t="e">
        <f t="shared" si="482"/>
        <v>#VALUE!</v>
      </c>
      <c r="P1509" s="30" t="s">
        <v>38</v>
      </c>
      <c r="Q1509" s="120" t="e">
        <f t="shared" si="483"/>
        <v>#VALUE!</v>
      </c>
      <c r="R1509" s="4" t="e">
        <f t="shared" si="481"/>
        <v>#VALUE!</v>
      </c>
      <c r="S1509" s="27" t="s">
        <v>38</v>
      </c>
      <c r="T1509" s="82" t="s">
        <v>38</v>
      </c>
      <c r="U1509" s="83" t="s">
        <v>38</v>
      </c>
      <c r="V1509" s="83" t="s">
        <v>38</v>
      </c>
      <c r="W1509" s="83" t="s">
        <v>38</v>
      </c>
      <c r="X1509" s="27" t="s">
        <v>38</v>
      </c>
      <c r="Y1509" s="27" t="s">
        <v>38</v>
      </c>
      <c r="Z1509" s="27" t="s">
        <v>38</v>
      </c>
      <c r="AA1509" s="27" t="s">
        <v>38</v>
      </c>
      <c r="AB1509" s="84" t="s">
        <v>38</v>
      </c>
      <c r="AC1509" s="15" t="s">
        <v>38</v>
      </c>
    </row>
    <row r="1510" spans="1:29" s="15" customFormat="1" x14ac:dyDescent="0.2">
      <c r="A1510" s="21">
        <v>119</v>
      </c>
      <c r="B1510" s="22" t="s">
        <v>29</v>
      </c>
      <c r="C1510" s="22" t="s">
        <v>27</v>
      </c>
      <c r="D1510" s="22" t="s">
        <v>37</v>
      </c>
      <c r="E1510" s="23">
        <v>43167</v>
      </c>
      <c r="F1510" s="22">
        <v>28.3</v>
      </c>
      <c r="G1510" s="22">
        <v>35.700000000000003</v>
      </c>
      <c r="H1510" s="22">
        <v>17.510100000000001</v>
      </c>
      <c r="I1510" s="24">
        <v>5.24505982905983</v>
      </c>
      <c r="J1510" s="22"/>
      <c r="K1510" s="25">
        <f>1000*(1-(F1510+288.9414)/(508929.2*(F1510+68.12963))*(F1510-3.9863)^2)</f>
        <v>996.17858595451116</v>
      </c>
      <c r="L1510" s="25">
        <f>0.824493 - 0.0040899*F1510 + 0.000076438*F1510^2 -0.00000082467*F1510^3 + 0.0000000053675*F1510^4</f>
        <v>0.75471880762830679</v>
      </c>
      <c r="M1510" s="25">
        <f>-0.005724 + 0.00010227*F1510 - 0.0000016546*F1510^2</f>
        <v>-4.1549115940000001E-3</v>
      </c>
      <c r="N1510" s="25">
        <f>K1510 + (L1510*G1510) + M1510*G1510^(3/2) + 0.00048314*G1510^2</f>
        <v>1022.8515384385017</v>
      </c>
      <c r="O1510" s="121">
        <f t="shared" si="482"/>
        <v>1.02282476366673</v>
      </c>
      <c r="P1510" s="26">
        <f>AC1510*(1/     (1-   (0.001*N1510/1.84)))</f>
        <v>11.675684956645991</v>
      </c>
      <c r="Q1510" s="120">
        <f t="shared" si="483"/>
        <v>11.810086327107127</v>
      </c>
      <c r="R1510" s="4">
        <f t="shared" si="481"/>
        <v>23.52600177797791</v>
      </c>
      <c r="S1510" s="27">
        <f>-5.28+5.5*AC1510</f>
        <v>23.238599999999998</v>
      </c>
      <c r="T1510" s="28">
        <f>E1510-E1390</f>
        <v>13</v>
      </c>
      <c r="U1510" s="29">
        <f>I1510-I1390</f>
        <v>8.2459829059829737E-2</v>
      </c>
      <c r="V1510" s="29">
        <f>(U1510/I1390)*100</f>
        <v>1.5972538848609177</v>
      </c>
      <c r="W1510" s="29">
        <f>(U1510/T1510)/I1390*1000</f>
        <v>1.2286568345083981</v>
      </c>
      <c r="X1510" s="30">
        <f>P1510-P1390</f>
        <v>4.4160533361287335E-2</v>
      </c>
      <c r="Y1510" s="30">
        <f>(X1510/P1390)*100</f>
        <v>0.37966247375867651</v>
      </c>
      <c r="Z1510" s="30">
        <f>1000*(X1510/T1510)/P1390</f>
        <v>0.29204805673744344</v>
      </c>
      <c r="AA1510" s="31">
        <f>1000*(X1510/T1510)/S1390</f>
        <v>0.14696374559101555</v>
      </c>
      <c r="AB1510" s="32">
        <f>Z1510-W1510</f>
        <v>-0.93660877777095464</v>
      </c>
      <c r="AC1510" s="15">
        <v>5.1852</v>
      </c>
    </row>
    <row r="1511" spans="1:29" s="15" customFormat="1" x14ac:dyDescent="0.2">
      <c r="A1511" s="21">
        <v>125</v>
      </c>
      <c r="B1511" s="22" t="s">
        <v>29</v>
      </c>
      <c r="C1511" s="22" t="s">
        <v>27</v>
      </c>
      <c r="D1511" s="22" t="s">
        <v>37</v>
      </c>
      <c r="E1511" s="23">
        <v>43167</v>
      </c>
      <c r="F1511" s="22">
        <v>28.3</v>
      </c>
      <c r="G1511" s="22">
        <v>35.700000000000003</v>
      </c>
      <c r="H1511" s="22">
        <v>17.510100000000001</v>
      </c>
      <c r="I1511" s="24">
        <v>4.4307598290598298</v>
      </c>
      <c r="J1511" s="22"/>
      <c r="K1511" s="25">
        <f>1000*(1-(F1511+288.9414)/(508929.2*(F1511+68.12963))*(F1511-3.9863)^2)</f>
        <v>996.17858595451116</v>
      </c>
      <c r="L1511" s="25">
        <f>0.824493 - 0.0040899*F1511 + 0.000076438*F1511^2 -0.00000082467*F1511^3 + 0.0000000053675*F1511^4</f>
        <v>0.75471880762830679</v>
      </c>
      <c r="M1511" s="25">
        <f>-0.005724 + 0.00010227*F1511 - 0.0000016546*F1511^2</f>
        <v>-4.1549115940000001E-3</v>
      </c>
      <c r="N1511" s="25">
        <f>K1511 + (L1511*G1511) + M1511*G1511^(3/2) + 0.00048314*G1511^2</f>
        <v>1022.8515384385017</v>
      </c>
      <c r="O1511" s="121">
        <f t="shared" si="482"/>
        <v>1.02282476366673</v>
      </c>
      <c r="P1511" s="26">
        <f>AC1511*(1/     (1-   (0.001*N1511/1.84)))</f>
        <v>9.8420989309966753</v>
      </c>
      <c r="Q1511" s="120">
        <f t="shared" si="483"/>
        <v>9.9765603789603805</v>
      </c>
      <c r="R1511" s="4">
        <f t="shared" si="481"/>
        <v>23.52600177797791</v>
      </c>
      <c r="S1511" s="27">
        <f>-5.28+5.5*AC1511</f>
        <v>18.759949999999996</v>
      </c>
      <c r="T1511" s="28">
        <f>E1511-E1391</f>
        <v>13</v>
      </c>
      <c r="U1511" s="29">
        <f>I1511-I1391</f>
        <v>7.4159829059829541E-2</v>
      </c>
      <c r="V1511" s="29">
        <f>(U1511/I1391)*100</f>
        <v>1.7022409461467551</v>
      </c>
      <c r="W1511" s="29">
        <f>(U1511/T1511)/I1391*1000</f>
        <v>1.309416112420581</v>
      </c>
      <c r="X1511" s="30">
        <f>P1511-P1391</f>
        <v>2.6521643877368106E-2</v>
      </c>
      <c r="Y1511" s="30">
        <f>(X1511/P1391)*100</f>
        <v>0.27019953184181716</v>
      </c>
      <c r="Z1511" s="30">
        <f>1000*(X1511/T1511)/P1391</f>
        <v>0.20784579372447473</v>
      </c>
      <c r="AA1511" s="31">
        <f>1000*(X1511/T1511)/S1391</f>
        <v>0.10920687811368796</v>
      </c>
      <c r="AB1511" s="32">
        <f>Z1511-W1511</f>
        <v>-1.1015703186961063</v>
      </c>
      <c r="AC1511" s="15">
        <v>4.3708999999999998</v>
      </c>
    </row>
    <row r="1512" spans="1:29" s="15" customFormat="1" x14ac:dyDescent="0.2">
      <c r="A1512" s="21">
        <v>217</v>
      </c>
      <c r="B1512" s="22" t="s">
        <v>29</v>
      </c>
      <c r="C1512" s="22" t="s">
        <v>27</v>
      </c>
      <c r="D1512" s="22" t="s">
        <v>37</v>
      </c>
      <c r="E1512" s="23">
        <v>43167</v>
      </c>
      <c r="F1512" s="22">
        <v>28.3</v>
      </c>
      <c r="G1512" s="22">
        <v>35.700000000000003</v>
      </c>
      <c r="H1512" s="22">
        <v>17.510100000000001</v>
      </c>
      <c r="I1512" s="24">
        <v>3.8715598290598301</v>
      </c>
      <c r="J1512" s="22"/>
      <c r="K1512" s="25">
        <f>1000*(1-(F1512+288.9414)/(508929.2*(F1512+68.12963))*(F1512-3.9863)^2)</f>
        <v>996.17858595451116</v>
      </c>
      <c r="L1512" s="25">
        <f>0.824493 - 0.0040899*F1512 + 0.000076438*F1512^2 -0.00000082467*F1512^3 + 0.0000000053675*F1512^4</f>
        <v>0.75471880762830679</v>
      </c>
      <c r="M1512" s="25">
        <f>-0.005724 + 0.00010227*F1512 - 0.0000016546*F1512^2</f>
        <v>-4.1549115940000001E-3</v>
      </c>
      <c r="N1512" s="25">
        <f>K1512 + (L1512*G1512) + M1512*G1512^(3/2) + 0.00048314*G1512^2</f>
        <v>1022.8515384385017</v>
      </c>
      <c r="O1512" s="121">
        <f t="shared" si="482"/>
        <v>1.02282476366673</v>
      </c>
      <c r="P1512" s="26">
        <f>AC1512*(1/     (1-   (0.001*N1512/1.84)))</f>
        <v>8.5829299446978951</v>
      </c>
      <c r="Q1512" s="120">
        <f t="shared" si="483"/>
        <v>8.7174326493721939</v>
      </c>
      <c r="R1512" s="4">
        <f t="shared" si="481"/>
        <v>23.52600177797791</v>
      </c>
      <c r="S1512" s="27">
        <f>-5.28+5.5*AC1512</f>
        <v>15.684349999999998</v>
      </c>
      <c r="T1512" s="28">
        <f>E1512-E1392</f>
        <v>13</v>
      </c>
      <c r="U1512" s="29">
        <f>I1512-I1392</f>
        <v>7.2759829059830139E-2</v>
      </c>
      <c r="V1512" s="29">
        <f>(U1512/I1392)*100</f>
        <v>1.9153371870019518</v>
      </c>
      <c r="W1512" s="29">
        <f>(U1512/T1512)/I1392*1000</f>
        <v>1.4733362976938089</v>
      </c>
      <c r="X1512" s="30">
        <f>P1512-P1392</f>
        <v>2.409622154019786E-2</v>
      </c>
      <c r="Y1512" s="30">
        <f>(X1512/P1392)*100</f>
        <v>0.28153627374487417</v>
      </c>
      <c r="Z1512" s="30">
        <f>1000*(X1512/T1512)/P1392</f>
        <v>0.21656636441913399</v>
      </c>
      <c r="AA1512" s="31">
        <f>1000*(X1512/T1512)/S1392</f>
        <v>0.11871568672372086</v>
      </c>
      <c r="AB1512" s="32">
        <f>Z1512-W1512</f>
        <v>-1.2567699332746749</v>
      </c>
      <c r="AC1512" s="15">
        <v>3.8117000000000001</v>
      </c>
    </row>
    <row r="1513" spans="1:29" s="15" customFormat="1" x14ac:dyDescent="0.2">
      <c r="A1513" s="21">
        <v>223</v>
      </c>
      <c r="B1513" s="22" t="s">
        <v>29</v>
      </c>
      <c r="C1513" s="22" t="s">
        <v>27</v>
      </c>
      <c r="D1513" s="22" t="s">
        <v>37</v>
      </c>
      <c r="E1513" s="22" t="s">
        <v>38</v>
      </c>
      <c r="F1513" s="22" t="s">
        <v>38</v>
      </c>
      <c r="G1513" s="22" t="s">
        <v>38</v>
      </c>
      <c r="H1513" s="22" t="s">
        <v>38</v>
      </c>
      <c r="I1513" s="24"/>
      <c r="J1513" s="22"/>
      <c r="K1513" s="81" t="s">
        <v>38</v>
      </c>
      <c r="L1513" s="81" t="s">
        <v>38</v>
      </c>
      <c r="M1513" s="81" t="s">
        <v>38</v>
      </c>
      <c r="N1513" s="81" t="s">
        <v>38</v>
      </c>
      <c r="O1513" s="121" t="e">
        <f t="shared" si="482"/>
        <v>#VALUE!</v>
      </c>
      <c r="P1513" s="30" t="s">
        <v>38</v>
      </c>
      <c r="Q1513" s="120" t="e">
        <f t="shared" si="483"/>
        <v>#VALUE!</v>
      </c>
      <c r="R1513" s="4" t="e">
        <f t="shared" si="481"/>
        <v>#VALUE!</v>
      </c>
      <c r="S1513" s="27" t="s">
        <v>38</v>
      </c>
      <c r="T1513" s="82" t="s">
        <v>38</v>
      </c>
      <c r="U1513" s="83" t="s">
        <v>38</v>
      </c>
      <c r="V1513" s="83" t="s">
        <v>38</v>
      </c>
      <c r="W1513" s="83" t="s">
        <v>38</v>
      </c>
      <c r="X1513" s="27" t="s">
        <v>38</v>
      </c>
      <c r="Y1513" s="27" t="s">
        <v>38</v>
      </c>
      <c r="Z1513" s="27" t="s">
        <v>38</v>
      </c>
      <c r="AA1513" s="27" t="s">
        <v>38</v>
      </c>
      <c r="AB1513" s="84" t="s">
        <v>38</v>
      </c>
      <c r="AC1513" s="15" t="s">
        <v>38</v>
      </c>
    </row>
    <row r="1514" spans="1:29" s="15" customFormat="1" x14ac:dyDescent="0.2">
      <c r="A1514" s="21">
        <v>152</v>
      </c>
      <c r="B1514" s="22" t="s">
        <v>30</v>
      </c>
      <c r="C1514" s="22" t="s">
        <v>27</v>
      </c>
      <c r="D1514" s="22" t="s">
        <v>37</v>
      </c>
      <c r="E1514" s="23">
        <v>43167</v>
      </c>
      <c r="F1514" s="22">
        <v>28.3</v>
      </c>
      <c r="G1514" s="22">
        <v>35.700000000000003</v>
      </c>
      <c r="H1514" s="22">
        <v>17.510100000000001</v>
      </c>
      <c r="I1514" s="24">
        <v>7.2361598290598304</v>
      </c>
      <c r="J1514" s="22"/>
      <c r="K1514" s="25">
        <f>1000*(1-(F1514+288.9414)/(508929.2*(F1514+68.12963))*(F1514-3.9863)^2)</f>
        <v>996.17858595451116</v>
      </c>
      <c r="L1514" s="25">
        <f>0.824493 - 0.0040899*F1514 + 0.000076438*F1514^2 -0.00000082467*F1514^3 + 0.0000000053675*F1514^4</f>
        <v>0.75471880762830679</v>
      </c>
      <c r="M1514" s="25">
        <f>-0.005724 + 0.00010227*F1514 - 0.0000016546*F1514^2</f>
        <v>-4.1549115940000001E-3</v>
      </c>
      <c r="N1514" s="25">
        <f>K1514 + (L1514*G1514) + M1514*G1514^(3/2) + 0.00048314*G1514^2</f>
        <v>1022.8515384385017</v>
      </c>
      <c r="O1514" s="121">
        <f t="shared" si="482"/>
        <v>1.02282476366673</v>
      </c>
      <c r="P1514" s="26">
        <f>AC1514*(1/     (1-   (0.001*N1514/1.84)))</f>
        <v>16.159110150886875</v>
      </c>
      <c r="Q1514" s="120">
        <f t="shared" si="483"/>
        <v>16.293364621783518</v>
      </c>
      <c r="R1514" s="4">
        <f t="shared" si="481"/>
        <v>23.52600177797791</v>
      </c>
      <c r="S1514" s="27">
        <f>-5.28+5.5*AC1514</f>
        <v>34.18965</v>
      </c>
      <c r="T1514" s="28">
        <f>E1514-E1394</f>
        <v>13</v>
      </c>
      <c r="U1514" s="29">
        <f>I1514-I1394</f>
        <v>0.1328598290598304</v>
      </c>
      <c r="V1514" s="29">
        <f>(U1514/I1394)*100</f>
        <v>1.8703958591053511</v>
      </c>
      <c r="W1514" s="29">
        <f>(U1514/T1514)/I1394*1000</f>
        <v>1.4387660454656546</v>
      </c>
      <c r="X1514" s="30">
        <f>P1514-P1394</f>
        <v>0.15511847306596493</v>
      </c>
      <c r="Y1514" s="30">
        <f>(X1514/P1394)*100</f>
        <v>0.96924864864142291</v>
      </c>
      <c r="Z1514" s="30">
        <f>1000*(X1514/T1514)/P1394</f>
        <v>0.74557588357032523</v>
      </c>
      <c r="AA1514" s="31">
        <f>1000*(X1514/T1514)/S1394</f>
        <v>0.35314719023809993</v>
      </c>
      <c r="AB1514" s="32">
        <f>Z1514-W1514</f>
        <v>-0.69319016189532934</v>
      </c>
      <c r="AC1514" s="15">
        <v>7.1763000000000003</v>
      </c>
    </row>
    <row r="1515" spans="1:29" s="15" customFormat="1" x14ac:dyDescent="0.2">
      <c r="A1515" s="21">
        <v>160</v>
      </c>
      <c r="B1515" s="22" t="s">
        <v>30</v>
      </c>
      <c r="C1515" s="22" t="s">
        <v>27</v>
      </c>
      <c r="D1515" s="22" t="s">
        <v>37</v>
      </c>
      <c r="E1515" s="23">
        <v>43167</v>
      </c>
      <c r="F1515" s="22">
        <v>28.3</v>
      </c>
      <c r="G1515" s="22">
        <v>35.700000000000003</v>
      </c>
      <c r="H1515" s="22">
        <v>17.510100000000001</v>
      </c>
      <c r="I1515" s="24">
        <v>5.9018598290598296</v>
      </c>
      <c r="J1515" s="22"/>
      <c r="K1515" s="25">
        <f>1000*(1-(F1515+288.9414)/(508929.2*(F1515+68.12963))*(F1515-3.9863)^2)</f>
        <v>996.17858595451116</v>
      </c>
      <c r="L1515" s="25">
        <f>0.824493 - 0.0040899*F1515 + 0.000076438*F1515^2 -0.00000082467*F1515^3 + 0.0000000053675*F1515^4</f>
        <v>0.75471880762830679</v>
      </c>
      <c r="M1515" s="25">
        <f>-0.005724 + 0.00010227*F1515 - 0.0000016546*F1515^2</f>
        <v>-4.1549115940000001E-3</v>
      </c>
      <c r="N1515" s="25">
        <f>K1515 + (L1515*G1515) + M1515*G1515^(3/2) + 0.00048314*G1515^2</f>
        <v>1022.8515384385017</v>
      </c>
      <c r="O1515" s="121">
        <f t="shared" si="482"/>
        <v>1.02282476366673</v>
      </c>
      <c r="P1515" s="26">
        <f>AC1515*(1/     (1-   (0.001*N1515/1.84)))</f>
        <v>13.154623065016947</v>
      </c>
      <c r="Q1515" s="120">
        <f t="shared" si="483"/>
        <v>13.288975978025439</v>
      </c>
      <c r="R1515" s="4">
        <f t="shared" si="481"/>
        <v>23.52600177797791</v>
      </c>
      <c r="S1515" s="27">
        <f>-5.28+5.5*AC1515</f>
        <v>26.850999999999999</v>
      </c>
      <c r="T1515" s="28">
        <f>E1515-E1395</f>
        <v>13</v>
      </c>
      <c r="U1515" s="29">
        <f>I1515-I1395</f>
        <v>9.7759829059829606E-2</v>
      </c>
      <c r="V1515" s="29">
        <f>(U1515/I1395)*100</f>
        <v>1.6843236515537225</v>
      </c>
      <c r="W1515" s="29">
        <f>(U1515/T1515)/I1395*1000</f>
        <v>1.2956335781182482</v>
      </c>
      <c r="X1515" s="30">
        <f>P1515-P1395</f>
        <v>7.7775952091920786E-2</v>
      </c>
      <c r="Y1515" s="30">
        <f>(X1515/P1395)*100</f>
        <v>0.5947607356749457</v>
      </c>
      <c r="Z1515" s="30">
        <f>1000*(X1515/T1515)/P1395</f>
        <v>0.45750825821149671</v>
      </c>
      <c r="AA1515" s="31">
        <f>1000*(X1515/T1515)/S1395</f>
        <v>0.22455679150578184</v>
      </c>
      <c r="AB1515" s="32">
        <f>Z1515-W1515</f>
        <v>-0.83812531990675154</v>
      </c>
      <c r="AC1515" s="15">
        <v>5.8419999999999996</v>
      </c>
    </row>
    <row r="1516" spans="1:29" s="15" customFormat="1" x14ac:dyDescent="0.2">
      <c r="A1516" s="21">
        <v>166</v>
      </c>
      <c r="B1516" s="22" t="s">
        <v>31</v>
      </c>
      <c r="C1516" s="22" t="s">
        <v>27</v>
      </c>
      <c r="D1516" s="22" t="s">
        <v>37</v>
      </c>
      <c r="E1516" s="23">
        <v>43167</v>
      </c>
      <c r="F1516" s="22">
        <v>28.3</v>
      </c>
      <c r="G1516" s="22">
        <v>35.700000000000003</v>
      </c>
      <c r="H1516" s="22">
        <v>17.510100000000001</v>
      </c>
      <c r="I1516" s="24">
        <v>5.4772598290598298</v>
      </c>
      <c r="J1516" s="22"/>
      <c r="K1516" s="25">
        <f>1000*(1-(F1516+288.9414)/(508929.2*(F1516+68.12963))*(F1516-3.9863)^2)</f>
        <v>996.17858595451116</v>
      </c>
      <c r="L1516" s="25">
        <f>0.824493 - 0.0040899*F1516 + 0.000076438*F1516^2 -0.00000082467*F1516^3 + 0.0000000053675*F1516^4</f>
        <v>0.75471880762830679</v>
      </c>
      <c r="M1516" s="25">
        <f>-0.005724 + 0.00010227*F1516 - 0.0000016546*F1516^2</f>
        <v>-4.1549115940000001E-3</v>
      </c>
      <c r="N1516" s="25">
        <f>K1516 + (L1516*G1516) + M1516*G1516^(3/2) + 0.00048314*G1516^2</f>
        <v>1022.8515384385017</v>
      </c>
      <c r="O1516" s="121">
        <f t="shared" si="482"/>
        <v>1.02282476366673</v>
      </c>
      <c r="P1516" s="26">
        <f>AC1516*(1/     (1-   (0.001*N1516/1.84)))</f>
        <v>12.198537314690656</v>
      </c>
      <c r="Q1516" s="120">
        <f t="shared" si="483"/>
        <v>12.332921553878187</v>
      </c>
      <c r="R1516" s="4">
        <f t="shared" si="481"/>
        <v>23.52600177797791</v>
      </c>
      <c r="S1516" s="27">
        <f>-5.28+5.5*AC1516</f>
        <v>24.515699999999999</v>
      </c>
      <c r="T1516" s="28">
        <f>E1516-E1396</f>
        <v>13</v>
      </c>
      <c r="U1516" s="29">
        <f>I1516-I1396</f>
        <v>4.9159829059830074E-2</v>
      </c>
      <c r="V1516" s="29">
        <f>(U1516/I1396)*100</f>
        <v>0.90565444740940793</v>
      </c>
      <c r="W1516" s="29">
        <f>(U1516/T1516)/I1396*1000</f>
        <v>0.69665726723800614</v>
      </c>
      <c r="X1516" s="30">
        <f>P1516-P1396</f>
        <v>-3.1168206177063951E-2</v>
      </c>
      <c r="Y1516" s="30">
        <f>(X1516/P1396)*100</f>
        <v>-0.25485655499947402</v>
      </c>
      <c r="Z1516" s="30">
        <f>1000*(X1516/T1516)/P1396</f>
        <v>-0.19604350384574926</v>
      </c>
      <c r="AA1516" s="31">
        <f>1000*(X1516/T1516)/S1396</f>
        <v>-9.7562491329957687E-2</v>
      </c>
      <c r="AB1516" s="32">
        <f>Z1516-W1516</f>
        <v>-0.89270077108375534</v>
      </c>
      <c r="AC1516" s="15">
        <v>5.4173999999999998</v>
      </c>
    </row>
    <row r="1517" spans="1:29" s="15" customFormat="1" x14ac:dyDescent="0.2">
      <c r="A1517" s="21">
        <v>173</v>
      </c>
      <c r="B1517" s="22" t="s">
        <v>31</v>
      </c>
      <c r="C1517" s="22" t="s">
        <v>27</v>
      </c>
      <c r="D1517" s="22" t="s">
        <v>37</v>
      </c>
      <c r="E1517" s="23">
        <v>43167</v>
      </c>
      <c r="F1517" s="22">
        <v>28.3</v>
      </c>
      <c r="G1517" s="22">
        <v>35.700000000000003</v>
      </c>
      <c r="H1517" s="22">
        <v>17.510100000000001</v>
      </c>
      <c r="I1517" s="24">
        <v>5.7080598290598301</v>
      </c>
      <c r="J1517" s="22"/>
      <c r="K1517" s="25">
        <f>1000*(1-(F1517+288.9414)/(508929.2*(F1517+68.12963))*(F1517-3.9863)^2)</f>
        <v>996.17858595451116</v>
      </c>
      <c r="L1517" s="25">
        <f>0.824493 - 0.0040899*F1517 + 0.000076438*F1517^2 -0.00000082467*F1517^3 + 0.0000000053675*F1517^4</f>
        <v>0.75471880762830679</v>
      </c>
      <c r="M1517" s="25">
        <f>-0.005724 + 0.00010227*F1517 - 0.0000016546*F1517^2</f>
        <v>-4.1549115940000001E-3</v>
      </c>
      <c r="N1517" s="25">
        <f>K1517 + (L1517*G1517) + M1517*G1517^(3/2) + 0.00048314*G1517^2</f>
        <v>1022.8515384385017</v>
      </c>
      <c r="O1517" s="121">
        <f t="shared" si="482"/>
        <v>1.02282476366673</v>
      </c>
      <c r="P1517" s="26">
        <f>AC1517*(1/     (1-   (0.001*N1517/1.84)))</f>
        <v>12.718237246803959</v>
      </c>
      <c r="Q1517" s="120">
        <f t="shared" si="483"/>
        <v>12.852604458007217</v>
      </c>
      <c r="R1517" s="4">
        <f t="shared" si="481"/>
        <v>23.52600177797791</v>
      </c>
      <c r="S1517" s="27">
        <f>-5.28+5.5*AC1517</f>
        <v>25.7851</v>
      </c>
      <c r="T1517" s="28">
        <f>E1517-E1397</f>
        <v>13</v>
      </c>
      <c r="U1517" s="29">
        <f>I1517-I1397</f>
        <v>4.2359829059829934E-2</v>
      </c>
      <c r="V1517" s="29">
        <f>(U1517/I1397)*100</f>
        <v>0.74765393613904607</v>
      </c>
      <c r="W1517" s="29">
        <f>(U1517/T1517)/I1397*1000</f>
        <v>0.57511841241465078</v>
      </c>
      <c r="X1517" s="30">
        <f>P1517-P1397</f>
        <v>-4.6789663087208666E-2</v>
      </c>
      <c r="Y1517" s="30">
        <f>(X1517/P1397)*100</f>
        <v>-0.36654574579042221</v>
      </c>
      <c r="Z1517" s="30">
        <f>1000*(X1517/T1517)/P1397</f>
        <v>-0.28195826599263246</v>
      </c>
      <c r="AA1517" s="31">
        <f>1000*(X1517/T1517)/S1397</f>
        <v>-0.13906557628802999</v>
      </c>
      <c r="AB1517" s="32">
        <f>Z1517-W1517</f>
        <v>-0.85707667840728319</v>
      </c>
      <c r="AC1517" s="15">
        <v>5.6482000000000001</v>
      </c>
    </row>
    <row r="1518" spans="1:29" s="15" customFormat="1" x14ac:dyDescent="0.2">
      <c r="A1518" s="21">
        <v>264</v>
      </c>
      <c r="B1518" s="22" t="s">
        <v>31</v>
      </c>
      <c r="C1518" s="22" t="s">
        <v>27</v>
      </c>
      <c r="D1518" s="22" t="s">
        <v>37</v>
      </c>
      <c r="E1518" s="23">
        <v>43167</v>
      </c>
      <c r="F1518" s="22">
        <v>28.3</v>
      </c>
      <c r="G1518" s="22">
        <v>35.700000000000003</v>
      </c>
      <c r="H1518" s="22">
        <v>17.510100000000001</v>
      </c>
      <c r="I1518" s="24">
        <v>5.3951598290598302</v>
      </c>
      <c r="J1518" s="22"/>
      <c r="K1518" s="25">
        <f>1000*(1-(F1518+288.9414)/(508929.2*(F1518+68.12963))*(F1518-3.9863)^2)</f>
        <v>996.17858595451116</v>
      </c>
      <c r="L1518" s="25">
        <f>0.824493 - 0.0040899*F1518 + 0.000076438*F1518^2 -0.00000082467*F1518^3 + 0.0000000053675*F1518^4</f>
        <v>0.75471880762830679</v>
      </c>
      <c r="M1518" s="25">
        <f>-0.005724 + 0.00010227*F1518 - 0.0000016546*F1518^2</f>
        <v>-4.1549115940000001E-3</v>
      </c>
      <c r="N1518" s="25">
        <f>K1518 + (L1518*G1518) + M1518*G1518^(3/2) + 0.00048314*G1518^2</f>
        <v>1022.8515384385017</v>
      </c>
      <c r="O1518" s="121">
        <f t="shared" si="482"/>
        <v>1.02282476366673</v>
      </c>
      <c r="P1518" s="26">
        <f>AC1518*(1/     (1-   (0.001*N1518/1.84)))</f>
        <v>12.013670051144288</v>
      </c>
      <c r="Q1518" s="120">
        <f t="shared" si="483"/>
        <v>12.148060347513399</v>
      </c>
      <c r="R1518" s="4">
        <f t="shared" si="481"/>
        <v>23.52600177797791</v>
      </c>
      <c r="S1518" s="27">
        <f>-5.28+5.5*AC1518</f>
        <v>24.064149999999998</v>
      </c>
      <c r="T1518" s="28">
        <f>E1518-E1398</f>
        <v>13</v>
      </c>
      <c r="U1518" s="29">
        <f>I1518-I1398</f>
        <v>4.0159829059829733E-2</v>
      </c>
      <c r="V1518" s="29">
        <f>(U1518/I1398)*100</f>
        <v>0.7499501224991546</v>
      </c>
      <c r="W1518" s="29">
        <f>(U1518/T1518)/I1398*1000</f>
        <v>0.57688470961473437</v>
      </c>
      <c r="X1518" s="30">
        <f>P1518-P1398</f>
        <v>-5.1338527225057717E-2</v>
      </c>
      <c r="Y1518" s="30">
        <f>(X1518/P1398)*100</f>
        <v>-0.42551587834839655</v>
      </c>
      <c r="Z1518" s="30">
        <f>1000*(X1518/T1518)/P1398</f>
        <v>-0.32731990642184355</v>
      </c>
      <c r="AA1518" s="31">
        <f>1000*(X1518/T1518)/S1398</f>
        <v>-0.16337232304687535</v>
      </c>
      <c r="AB1518" s="32">
        <f>Z1518-W1518</f>
        <v>-0.90420461603657798</v>
      </c>
      <c r="AC1518" s="15">
        <v>5.3353000000000002</v>
      </c>
    </row>
    <row r="1519" spans="1:29" s="15" customFormat="1" x14ac:dyDescent="0.2">
      <c r="A1519" s="21">
        <v>270</v>
      </c>
      <c r="B1519" s="22" t="s">
        <v>31</v>
      </c>
      <c r="C1519" s="22" t="s">
        <v>27</v>
      </c>
      <c r="D1519" s="22" t="s">
        <v>37</v>
      </c>
      <c r="E1519" s="22" t="s">
        <v>38</v>
      </c>
      <c r="F1519" s="22" t="s">
        <v>38</v>
      </c>
      <c r="G1519" s="22" t="s">
        <v>38</v>
      </c>
      <c r="H1519" s="22" t="s">
        <v>38</v>
      </c>
      <c r="I1519" s="24"/>
      <c r="J1519" s="22"/>
      <c r="K1519" s="81" t="s">
        <v>38</v>
      </c>
      <c r="L1519" s="81" t="s">
        <v>38</v>
      </c>
      <c r="M1519" s="81" t="s">
        <v>38</v>
      </c>
      <c r="N1519" s="81" t="s">
        <v>38</v>
      </c>
      <c r="O1519" s="121" t="e">
        <f t="shared" si="482"/>
        <v>#VALUE!</v>
      </c>
      <c r="P1519" s="30" t="s">
        <v>38</v>
      </c>
      <c r="Q1519" s="120" t="e">
        <f t="shared" si="483"/>
        <v>#VALUE!</v>
      </c>
      <c r="R1519" s="4" t="e">
        <f t="shared" si="481"/>
        <v>#VALUE!</v>
      </c>
      <c r="S1519" s="27" t="s">
        <v>38</v>
      </c>
      <c r="T1519" s="82" t="s">
        <v>38</v>
      </c>
      <c r="U1519" s="83" t="s">
        <v>38</v>
      </c>
      <c r="V1519" s="83" t="s">
        <v>38</v>
      </c>
      <c r="W1519" s="83" t="s">
        <v>38</v>
      </c>
      <c r="X1519" s="27" t="s">
        <v>38</v>
      </c>
      <c r="Y1519" s="27" t="s">
        <v>38</v>
      </c>
      <c r="Z1519" s="27" t="s">
        <v>38</v>
      </c>
      <c r="AA1519" s="27" t="s">
        <v>38</v>
      </c>
      <c r="AB1519" s="84" t="s">
        <v>38</v>
      </c>
      <c r="AC1519" s="15" t="s">
        <v>38</v>
      </c>
    </row>
    <row r="1520" spans="1:29" s="15" customFormat="1" x14ac:dyDescent="0.2">
      <c r="A1520" s="21">
        <v>102</v>
      </c>
      <c r="B1520" s="22" t="s">
        <v>32</v>
      </c>
      <c r="C1520" s="22" t="s">
        <v>27</v>
      </c>
      <c r="D1520" s="22" t="s">
        <v>37</v>
      </c>
      <c r="E1520" s="23">
        <v>43167</v>
      </c>
      <c r="F1520" s="22">
        <v>28.3</v>
      </c>
      <c r="G1520" s="22">
        <v>35.700000000000003</v>
      </c>
      <c r="H1520" s="22">
        <v>17.510100000000001</v>
      </c>
      <c r="I1520" s="24">
        <v>4.5713598290598298</v>
      </c>
      <c r="J1520" s="22"/>
      <c r="K1520" s="25">
        <f>1000*(1-(F1520+288.9414)/(508929.2*(F1520+68.12963))*(F1520-3.9863)^2)</f>
        <v>996.17858595451116</v>
      </c>
      <c r="L1520" s="25">
        <f>0.824493 - 0.0040899*F1520 + 0.000076438*F1520^2 -0.00000082467*F1520^3 + 0.0000000053675*F1520^4</f>
        <v>0.75471880762830679</v>
      </c>
      <c r="M1520" s="25">
        <f>-0.005724 + 0.00010227*F1520 - 0.0000016546*F1520^2</f>
        <v>-4.1549115940000001E-3</v>
      </c>
      <c r="N1520" s="25">
        <f>K1520 + (L1520*G1520) + M1520*G1520^(3/2) + 0.00048314*G1520^2</f>
        <v>1022.8515384385017</v>
      </c>
      <c r="O1520" s="121">
        <f t="shared" si="482"/>
        <v>1.02282476366673</v>
      </c>
      <c r="P1520" s="26">
        <f>AC1520*(1/     (1-   (0.001*N1520/1.84)))</f>
        <v>10.158692563817864</v>
      </c>
      <c r="Q1520" s="120">
        <f t="shared" si="483"/>
        <v>10.293143638581444</v>
      </c>
      <c r="R1520" s="4">
        <f t="shared" si="481"/>
        <v>23.52600177797791</v>
      </c>
      <c r="S1520" s="27">
        <f>-5.28+5.5*AC1520</f>
        <v>19.533249999999999</v>
      </c>
      <c r="T1520" s="28">
        <f>E1520-E1400</f>
        <v>13</v>
      </c>
      <c r="U1520" s="29">
        <f>I1520-I1400</f>
        <v>5.3359829059830055E-2</v>
      </c>
      <c r="V1520" s="29">
        <f>(U1520/I1400)*100</f>
        <v>1.1810497799873851</v>
      </c>
      <c r="W1520" s="29">
        <f>(U1520/T1520)/I1400*1000</f>
        <v>0.90849983075952689</v>
      </c>
      <c r="X1520" s="30">
        <f>P1520-P1400</f>
        <v>-2.0524757764340151E-2</v>
      </c>
      <c r="Y1520" s="30">
        <f>(X1520/P1400)*100</f>
        <v>-0.20163394803275397</v>
      </c>
      <c r="Z1520" s="30">
        <f>1000*(X1520/T1520)/P1400</f>
        <v>-0.15510303694827227</v>
      </c>
      <c r="AA1520" s="31">
        <f>1000*(X1520/T1520)/S1400</f>
        <v>-8.0680030677799469E-2</v>
      </c>
      <c r="AB1520" s="32">
        <f>Z1520-W1520</f>
        <v>-1.0636028677077991</v>
      </c>
      <c r="AC1520" s="15">
        <v>4.5114999999999998</v>
      </c>
    </row>
    <row r="1521" spans="1:29" s="15" customFormat="1" x14ac:dyDescent="0.2">
      <c r="A1521" s="21">
        <v>108</v>
      </c>
      <c r="B1521" s="22" t="s">
        <v>32</v>
      </c>
      <c r="C1521" s="22" t="s">
        <v>27</v>
      </c>
      <c r="D1521" s="22" t="s">
        <v>37</v>
      </c>
      <c r="E1521" s="23">
        <v>43167</v>
      </c>
      <c r="F1521" s="22">
        <v>28.3</v>
      </c>
      <c r="G1521" s="22">
        <v>35.700000000000003</v>
      </c>
      <c r="H1521" s="22">
        <v>17.510100000000001</v>
      </c>
      <c r="I1521" s="24">
        <v>5.0096598290598298</v>
      </c>
      <c r="J1521" s="22"/>
      <c r="K1521" s="25">
        <f>1000*(1-(F1521+288.9414)/(508929.2*(F1521+68.12963))*(F1521-3.9863)^2)</f>
        <v>996.17858595451116</v>
      </c>
      <c r="L1521" s="25">
        <f>0.824493 - 0.0040899*F1521 + 0.000076438*F1521^2 -0.00000082467*F1521^3 + 0.0000000053675*F1521^4</f>
        <v>0.75471880762830679</v>
      </c>
      <c r="M1521" s="25">
        <f>-0.005724 + 0.00010227*F1521 - 0.0000016546*F1521^2</f>
        <v>-4.1549115940000001E-3</v>
      </c>
      <c r="N1521" s="25">
        <f>K1521 + (L1521*G1521) + M1521*G1521^(3/2) + 0.00048314*G1521^2</f>
        <v>1022.8515384385017</v>
      </c>
      <c r="O1521" s="121">
        <f t="shared" si="482"/>
        <v>1.02282476366673</v>
      </c>
      <c r="P1521" s="26">
        <f>AC1521*(1/     (1-   (0.001*N1521/1.84)))</f>
        <v>11.145627053615351</v>
      </c>
      <c r="Q1521" s="120">
        <f t="shared" si="483"/>
        <v>11.280045791439996</v>
      </c>
      <c r="R1521" s="4">
        <f t="shared" si="481"/>
        <v>23.52600177797791</v>
      </c>
      <c r="S1521" s="27">
        <f>-5.28+5.5*AC1521</f>
        <v>21.943899999999999</v>
      </c>
      <c r="T1521" s="28">
        <f>E1521-E1401</f>
        <v>13</v>
      </c>
      <c r="U1521" s="29">
        <f>I1521-I1401</f>
        <v>5.7459829059829381E-2</v>
      </c>
      <c r="V1521" s="29">
        <f>(U1521/I1401)*100</f>
        <v>1.1602889434964132</v>
      </c>
      <c r="W1521" s="29">
        <f>(U1521/T1521)/I1401*1000</f>
        <v>0.89252995653570255</v>
      </c>
      <c r="X1521" s="30">
        <f>P1521-P1401</f>
        <v>-1.1858563901114394E-2</v>
      </c>
      <c r="Y1521" s="30">
        <f>(X1521/P1401)*100</f>
        <v>-0.10628347916037001</v>
      </c>
      <c r="Z1521" s="30">
        <f>1000*(X1521/T1521)/P1401</f>
        <v>-8.1756522431053857E-2</v>
      </c>
      <c r="AA1521" s="31">
        <f>1000*(X1521/T1521)/S1401</f>
        <v>-4.1544521961581704E-2</v>
      </c>
      <c r="AB1521" s="32">
        <f>Z1521-W1521</f>
        <v>-0.97428647896675646</v>
      </c>
      <c r="AC1521" s="15">
        <v>4.9497999999999998</v>
      </c>
    </row>
    <row r="1522" spans="1:29" s="15" customFormat="1" x14ac:dyDescent="0.2">
      <c r="A1522" s="21">
        <v>231</v>
      </c>
      <c r="B1522" s="22" t="s">
        <v>33</v>
      </c>
      <c r="C1522" s="22" t="s">
        <v>27</v>
      </c>
      <c r="D1522" s="22" t="s">
        <v>37</v>
      </c>
      <c r="E1522" s="23">
        <v>43167</v>
      </c>
      <c r="F1522" s="22">
        <v>28.3</v>
      </c>
      <c r="G1522" s="22">
        <v>35.700000000000003</v>
      </c>
      <c r="H1522" s="22">
        <v>17.510100000000001</v>
      </c>
      <c r="I1522" s="24">
        <v>3.2935598290598298</v>
      </c>
      <c r="J1522" s="22"/>
      <c r="K1522" s="25">
        <f>1000*(1-(F1522+288.9414)/(508929.2*(F1522+68.12963))*(F1522-3.9863)^2)</f>
        <v>996.17858595451116</v>
      </c>
      <c r="L1522" s="25">
        <f>0.824493 - 0.0040899*F1522 + 0.000076438*F1522^2 -0.00000082467*F1522^3 + 0.0000000053675*F1522^4</f>
        <v>0.75471880762830679</v>
      </c>
      <c r="M1522" s="25">
        <f>-0.005724 + 0.00010227*F1522 - 0.0000016546*F1522^2</f>
        <v>-4.1549115940000001E-3</v>
      </c>
      <c r="N1522" s="25">
        <f>K1522 + (L1522*G1522) + M1522*G1522^(3/2) + 0.00048314*G1522^2</f>
        <v>1022.8515384385017</v>
      </c>
      <c r="O1522" s="121">
        <f t="shared" si="482"/>
        <v>1.02282476366673</v>
      </c>
      <c r="P1522" s="26">
        <f>AC1522*(1/     (1-   (0.001*N1522/1.84)))</f>
        <v>7.2814283816065224</v>
      </c>
      <c r="Q1522" s="120">
        <f t="shared" si="483"/>
        <v>7.4159737300195978</v>
      </c>
      <c r="R1522" s="4">
        <f t="shared" si="481"/>
        <v>23.52600177797791</v>
      </c>
      <c r="S1522" s="27">
        <f>-5.28+5.5*AC1522</f>
        <v>12.505349999999996</v>
      </c>
      <c r="T1522" s="28">
        <f>E1522-E1402</f>
        <v>13</v>
      </c>
      <c r="U1522" s="29">
        <f>I1522-I1402</f>
        <v>5.8259829059829737E-2</v>
      </c>
      <c r="V1522" s="29">
        <f>(U1522/I1402)*100</f>
        <v>1.8007550786582307</v>
      </c>
      <c r="W1522" s="29">
        <f>(U1522/T1522)/I1402*1000</f>
        <v>1.385196214352485</v>
      </c>
      <c r="X1522" s="30">
        <f>P1522-P1402</f>
        <v>-7.8194715397605918E-3</v>
      </c>
      <c r="Y1522" s="30">
        <f>(X1522/P1402)*100</f>
        <v>-0.10727405210107441</v>
      </c>
      <c r="Z1522" s="30">
        <f>1000*(X1522/T1522)/P1402</f>
        <v>-8.251850161621109E-2</v>
      </c>
      <c r="AA1522" s="31">
        <f>1000*(X1522/T1522)/S1402</f>
        <v>-4.8065414810499696E-2</v>
      </c>
      <c r="AB1522" s="32">
        <f>Z1522-W1522</f>
        <v>-1.4677147159686961</v>
      </c>
      <c r="AC1522" s="15">
        <v>3.2336999999999998</v>
      </c>
    </row>
    <row r="1523" spans="1:29" s="15" customFormat="1" x14ac:dyDescent="0.2">
      <c r="A1523" s="21">
        <v>180</v>
      </c>
      <c r="B1523" s="22" t="s">
        <v>26</v>
      </c>
      <c r="C1523" s="22" t="s">
        <v>34</v>
      </c>
      <c r="D1523" s="22" t="s">
        <v>37</v>
      </c>
      <c r="E1523" s="22" t="s">
        <v>38</v>
      </c>
      <c r="F1523" s="22" t="s">
        <v>38</v>
      </c>
      <c r="G1523" s="22" t="s">
        <v>38</v>
      </c>
      <c r="H1523" s="22" t="s">
        <v>38</v>
      </c>
      <c r="I1523" s="24"/>
      <c r="J1523" s="22"/>
      <c r="K1523" s="81" t="s">
        <v>38</v>
      </c>
      <c r="L1523" s="81" t="s">
        <v>38</v>
      </c>
      <c r="M1523" s="81" t="s">
        <v>38</v>
      </c>
      <c r="N1523" s="81" t="s">
        <v>38</v>
      </c>
      <c r="O1523" s="121" t="e">
        <f t="shared" si="482"/>
        <v>#VALUE!</v>
      </c>
      <c r="P1523" s="30" t="s">
        <v>38</v>
      </c>
      <c r="Q1523" s="120" t="e">
        <f t="shared" si="483"/>
        <v>#VALUE!</v>
      </c>
      <c r="R1523" s="4" t="e">
        <f t="shared" si="481"/>
        <v>#VALUE!</v>
      </c>
      <c r="S1523" s="27" t="s">
        <v>38</v>
      </c>
      <c r="T1523" s="82" t="s">
        <v>38</v>
      </c>
      <c r="U1523" s="83" t="s">
        <v>38</v>
      </c>
      <c r="V1523" s="83" t="s">
        <v>38</v>
      </c>
      <c r="W1523" s="83" t="s">
        <v>38</v>
      </c>
      <c r="X1523" s="27" t="s">
        <v>38</v>
      </c>
      <c r="Y1523" s="27" t="s">
        <v>38</v>
      </c>
      <c r="Z1523" s="27" t="s">
        <v>38</v>
      </c>
      <c r="AA1523" s="27" t="s">
        <v>38</v>
      </c>
      <c r="AB1523" s="84" t="s">
        <v>38</v>
      </c>
      <c r="AC1523" s="15" t="s">
        <v>38</v>
      </c>
    </row>
    <row r="1524" spans="1:29" s="15" customFormat="1" x14ac:dyDescent="0.2">
      <c r="A1524" s="21">
        <v>187</v>
      </c>
      <c r="B1524" s="22" t="s">
        <v>26</v>
      </c>
      <c r="C1524" s="22" t="s">
        <v>34</v>
      </c>
      <c r="D1524" s="22" t="s">
        <v>37</v>
      </c>
      <c r="E1524" s="22" t="s">
        <v>38</v>
      </c>
      <c r="F1524" s="22" t="s">
        <v>38</v>
      </c>
      <c r="G1524" s="22" t="s">
        <v>38</v>
      </c>
      <c r="H1524" s="22" t="s">
        <v>38</v>
      </c>
      <c r="I1524" s="24"/>
      <c r="J1524" s="22"/>
      <c r="K1524" s="81" t="s">
        <v>38</v>
      </c>
      <c r="L1524" s="81" t="s">
        <v>38</v>
      </c>
      <c r="M1524" s="81" t="s">
        <v>38</v>
      </c>
      <c r="N1524" s="81" t="s">
        <v>38</v>
      </c>
      <c r="O1524" s="121" t="e">
        <f t="shared" si="482"/>
        <v>#VALUE!</v>
      </c>
      <c r="P1524" s="30" t="s">
        <v>38</v>
      </c>
      <c r="Q1524" s="120" t="e">
        <f t="shared" si="483"/>
        <v>#VALUE!</v>
      </c>
      <c r="R1524" s="4" t="e">
        <f t="shared" si="481"/>
        <v>#VALUE!</v>
      </c>
      <c r="S1524" s="27" t="s">
        <v>38</v>
      </c>
      <c r="T1524" s="82" t="s">
        <v>38</v>
      </c>
      <c r="U1524" s="82" t="s">
        <v>38</v>
      </c>
      <c r="V1524" s="83" t="s">
        <v>38</v>
      </c>
      <c r="W1524" s="83" t="s">
        <v>38</v>
      </c>
      <c r="X1524" s="27" t="s">
        <v>38</v>
      </c>
      <c r="Y1524" s="27" t="s">
        <v>38</v>
      </c>
      <c r="Z1524" s="27" t="s">
        <v>38</v>
      </c>
      <c r="AA1524" s="27" t="s">
        <v>38</v>
      </c>
      <c r="AB1524" s="84" t="s">
        <v>38</v>
      </c>
      <c r="AC1524" s="15" t="s">
        <v>38</v>
      </c>
    </row>
    <row r="1525" spans="1:29" s="15" customFormat="1" x14ac:dyDescent="0.2">
      <c r="A1525" s="21">
        <v>278</v>
      </c>
      <c r="B1525" s="22" t="s">
        <v>26</v>
      </c>
      <c r="C1525" s="22" t="s">
        <v>34</v>
      </c>
      <c r="D1525" s="22" t="s">
        <v>37</v>
      </c>
      <c r="E1525" s="22" t="s">
        <v>38</v>
      </c>
      <c r="F1525" s="22" t="s">
        <v>38</v>
      </c>
      <c r="G1525" s="22" t="s">
        <v>38</v>
      </c>
      <c r="H1525" s="22" t="s">
        <v>38</v>
      </c>
      <c r="I1525" s="24"/>
      <c r="J1525" s="22"/>
      <c r="K1525" s="81" t="s">
        <v>38</v>
      </c>
      <c r="L1525" s="81" t="s">
        <v>38</v>
      </c>
      <c r="M1525" s="81" t="s">
        <v>38</v>
      </c>
      <c r="N1525" s="81" t="s">
        <v>38</v>
      </c>
      <c r="O1525" s="121" t="e">
        <f t="shared" si="482"/>
        <v>#VALUE!</v>
      </c>
      <c r="P1525" s="30" t="s">
        <v>38</v>
      </c>
      <c r="Q1525" s="120" t="e">
        <f t="shared" si="483"/>
        <v>#VALUE!</v>
      </c>
      <c r="R1525" s="4" t="e">
        <f t="shared" si="481"/>
        <v>#VALUE!</v>
      </c>
      <c r="S1525" s="27" t="s">
        <v>38</v>
      </c>
      <c r="T1525" s="82" t="s">
        <v>38</v>
      </c>
      <c r="U1525" s="82" t="s">
        <v>38</v>
      </c>
      <c r="V1525" s="83" t="s">
        <v>38</v>
      </c>
      <c r="W1525" s="83" t="s">
        <v>38</v>
      </c>
      <c r="X1525" s="27" t="s">
        <v>38</v>
      </c>
      <c r="Y1525" s="27" t="s">
        <v>38</v>
      </c>
      <c r="Z1525" s="27" t="s">
        <v>38</v>
      </c>
      <c r="AA1525" s="27" t="s">
        <v>38</v>
      </c>
      <c r="AB1525" s="84" t="s">
        <v>38</v>
      </c>
      <c r="AC1525" s="15" t="s">
        <v>38</v>
      </c>
    </row>
    <row r="1526" spans="1:29" s="15" customFormat="1" x14ac:dyDescent="0.2">
      <c r="A1526" s="21">
        <v>285</v>
      </c>
      <c r="B1526" s="22" t="s">
        <v>26</v>
      </c>
      <c r="C1526" s="22" t="s">
        <v>34</v>
      </c>
      <c r="D1526" s="22" t="s">
        <v>37</v>
      </c>
      <c r="E1526" s="22" t="s">
        <v>38</v>
      </c>
      <c r="F1526" s="22" t="s">
        <v>38</v>
      </c>
      <c r="G1526" s="22" t="s">
        <v>38</v>
      </c>
      <c r="H1526" s="22" t="s">
        <v>38</v>
      </c>
      <c r="I1526" s="24"/>
      <c r="J1526" s="22"/>
      <c r="K1526" s="81" t="s">
        <v>38</v>
      </c>
      <c r="L1526" s="81" t="s">
        <v>38</v>
      </c>
      <c r="M1526" s="81" t="s">
        <v>38</v>
      </c>
      <c r="N1526" s="81" t="s">
        <v>38</v>
      </c>
      <c r="O1526" s="121" t="e">
        <f t="shared" si="482"/>
        <v>#VALUE!</v>
      </c>
      <c r="P1526" s="30" t="s">
        <v>38</v>
      </c>
      <c r="Q1526" s="120" t="e">
        <f t="shared" si="483"/>
        <v>#VALUE!</v>
      </c>
      <c r="R1526" s="4" t="e">
        <f t="shared" si="481"/>
        <v>#VALUE!</v>
      </c>
      <c r="S1526" s="27" t="s">
        <v>38</v>
      </c>
      <c r="T1526" s="82" t="s">
        <v>38</v>
      </c>
      <c r="U1526" s="82" t="s">
        <v>38</v>
      </c>
      <c r="V1526" s="83" t="s">
        <v>38</v>
      </c>
      <c r="W1526" s="83" t="s">
        <v>38</v>
      </c>
      <c r="X1526" s="27" t="s">
        <v>38</v>
      </c>
      <c r="Y1526" s="27" t="s">
        <v>38</v>
      </c>
      <c r="Z1526" s="27" t="s">
        <v>38</v>
      </c>
      <c r="AA1526" s="27" t="s">
        <v>38</v>
      </c>
      <c r="AB1526" s="84" t="s">
        <v>38</v>
      </c>
      <c r="AC1526" s="15" t="s">
        <v>38</v>
      </c>
    </row>
    <row r="1527" spans="1:29" s="15" customFormat="1" x14ac:dyDescent="0.2">
      <c r="A1527" s="21">
        <v>120</v>
      </c>
      <c r="B1527" s="22" t="s">
        <v>29</v>
      </c>
      <c r="C1527" s="22" t="s">
        <v>34</v>
      </c>
      <c r="D1527" s="22" t="s">
        <v>37</v>
      </c>
      <c r="E1527" s="22" t="s">
        <v>38</v>
      </c>
      <c r="F1527" s="22" t="s">
        <v>38</v>
      </c>
      <c r="G1527" s="22" t="s">
        <v>38</v>
      </c>
      <c r="H1527" s="22" t="s">
        <v>38</v>
      </c>
      <c r="I1527" s="24"/>
      <c r="J1527" s="22"/>
      <c r="K1527" s="81" t="s">
        <v>38</v>
      </c>
      <c r="L1527" s="81" t="s">
        <v>38</v>
      </c>
      <c r="M1527" s="81" t="s">
        <v>38</v>
      </c>
      <c r="N1527" s="81" t="s">
        <v>38</v>
      </c>
      <c r="O1527" s="121" t="e">
        <f t="shared" si="482"/>
        <v>#VALUE!</v>
      </c>
      <c r="P1527" s="30" t="s">
        <v>38</v>
      </c>
      <c r="Q1527" s="120" t="e">
        <f t="shared" si="483"/>
        <v>#VALUE!</v>
      </c>
      <c r="R1527" s="4" t="e">
        <f t="shared" si="481"/>
        <v>#VALUE!</v>
      </c>
      <c r="S1527" s="27" t="s">
        <v>38</v>
      </c>
      <c r="T1527" s="82" t="s">
        <v>38</v>
      </c>
      <c r="U1527" s="82" t="s">
        <v>38</v>
      </c>
      <c r="V1527" s="83" t="s">
        <v>38</v>
      </c>
      <c r="W1527" s="83" t="s">
        <v>38</v>
      </c>
      <c r="X1527" s="27" t="s">
        <v>38</v>
      </c>
      <c r="Y1527" s="27" t="s">
        <v>38</v>
      </c>
      <c r="Z1527" s="27" t="s">
        <v>38</v>
      </c>
      <c r="AA1527" s="27" t="s">
        <v>38</v>
      </c>
      <c r="AB1527" s="84" t="s">
        <v>38</v>
      </c>
      <c r="AC1527" s="15" t="s">
        <v>38</v>
      </c>
    </row>
    <row r="1528" spans="1:29" s="15" customFormat="1" x14ac:dyDescent="0.2">
      <c r="A1528" s="21">
        <v>126</v>
      </c>
      <c r="B1528" s="22" t="s">
        <v>29</v>
      </c>
      <c r="C1528" s="22" t="s">
        <v>34</v>
      </c>
      <c r="D1528" s="22" t="s">
        <v>37</v>
      </c>
      <c r="E1528" s="22" t="s">
        <v>38</v>
      </c>
      <c r="F1528" s="22" t="s">
        <v>38</v>
      </c>
      <c r="G1528" s="22" t="s">
        <v>38</v>
      </c>
      <c r="H1528" s="22" t="s">
        <v>38</v>
      </c>
      <c r="I1528" s="24"/>
      <c r="J1528" s="22"/>
      <c r="K1528" s="81" t="s">
        <v>38</v>
      </c>
      <c r="L1528" s="81" t="s">
        <v>38</v>
      </c>
      <c r="M1528" s="81" t="s">
        <v>38</v>
      </c>
      <c r="N1528" s="81" t="s">
        <v>38</v>
      </c>
      <c r="O1528" s="121" t="e">
        <f t="shared" si="482"/>
        <v>#VALUE!</v>
      </c>
      <c r="P1528" s="30" t="s">
        <v>38</v>
      </c>
      <c r="Q1528" s="120" t="e">
        <f t="shared" si="483"/>
        <v>#VALUE!</v>
      </c>
      <c r="R1528" s="4" t="e">
        <f t="shared" ref="R1528:R1561" si="484">H1528*(1/     (1-   (0.001*N1528/4)))</f>
        <v>#VALUE!</v>
      </c>
      <c r="S1528" s="27" t="s">
        <v>38</v>
      </c>
      <c r="T1528" s="82" t="s">
        <v>38</v>
      </c>
      <c r="U1528" s="82" t="s">
        <v>38</v>
      </c>
      <c r="V1528" s="83" t="s">
        <v>38</v>
      </c>
      <c r="W1528" s="83" t="s">
        <v>38</v>
      </c>
      <c r="X1528" s="27" t="s">
        <v>38</v>
      </c>
      <c r="Y1528" s="27" t="s">
        <v>38</v>
      </c>
      <c r="Z1528" s="27" t="s">
        <v>38</v>
      </c>
      <c r="AA1528" s="27" t="s">
        <v>38</v>
      </c>
      <c r="AB1528" s="84" t="s">
        <v>38</v>
      </c>
      <c r="AC1528" s="15" t="s">
        <v>38</v>
      </c>
    </row>
    <row r="1529" spans="1:29" s="15" customFormat="1" x14ac:dyDescent="0.2">
      <c r="A1529" s="21">
        <v>218</v>
      </c>
      <c r="B1529" s="22" t="s">
        <v>29</v>
      </c>
      <c r="C1529" s="22" t="s">
        <v>34</v>
      </c>
      <c r="D1529" s="22" t="s">
        <v>37</v>
      </c>
      <c r="E1529" s="22" t="s">
        <v>38</v>
      </c>
      <c r="F1529" s="22" t="s">
        <v>38</v>
      </c>
      <c r="G1529" s="22" t="s">
        <v>38</v>
      </c>
      <c r="H1529" s="22" t="s">
        <v>38</v>
      </c>
      <c r="I1529" s="24"/>
      <c r="J1529" s="22"/>
      <c r="K1529" s="81" t="s">
        <v>38</v>
      </c>
      <c r="L1529" s="81" t="s">
        <v>38</v>
      </c>
      <c r="M1529" s="81" t="s">
        <v>38</v>
      </c>
      <c r="N1529" s="81" t="s">
        <v>38</v>
      </c>
      <c r="O1529" s="121" t="e">
        <f t="shared" si="482"/>
        <v>#VALUE!</v>
      </c>
      <c r="P1529" s="30" t="s">
        <v>38</v>
      </c>
      <c r="Q1529" s="120" t="e">
        <f t="shared" si="483"/>
        <v>#VALUE!</v>
      </c>
      <c r="R1529" s="4" t="e">
        <f t="shared" si="484"/>
        <v>#VALUE!</v>
      </c>
      <c r="S1529" s="27" t="s">
        <v>38</v>
      </c>
      <c r="T1529" s="82" t="s">
        <v>38</v>
      </c>
      <c r="U1529" s="82" t="s">
        <v>38</v>
      </c>
      <c r="V1529" s="83" t="s">
        <v>38</v>
      </c>
      <c r="W1529" s="83" t="s">
        <v>38</v>
      </c>
      <c r="X1529" s="27" t="s">
        <v>38</v>
      </c>
      <c r="Y1529" s="27" t="s">
        <v>38</v>
      </c>
      <c r="Z1529" s="27" t="s">
        <v>38</v>
      </c>
      <c r="AA1529" s="27" t="s">
        <v>38</v>
      </c>
      <c r="AB1529" s="84" t="s">
        <v>38</v>
      </c>
      <c r="AC1529" s="15" t="s">
        <v>38</v>
      </c>
    </row>
    <row r="1530" spans="1:29" s="15" customFormat="1" x14ac:dyDescent="0.2">
      <c r="A1530" s="21">
        <v>224</v>
      </c>
      <c r="B1530" s="22" t="s">
        <v>29</v>
      </c>
      <c r="C1530" s="22" t="s">
        <v>34</v>
      </c>
      <c r="D1530" s="22" t="s">
        <v>37</v>
      </c>
      <c r="E1530" s="22" t="s">
        <v>38</v>
      </c>
      <c r="F1530" s="22" t="s">
        <v>38</v>
      </c>
      <c r="G1530" s="22" t="s">
        <v>38</v>
      </c>
      <c r="H1530" s="22" t="s">
        <v>38</v>
      </c>
      <c r="I1530" s="24"/>
      <c r="J1530" s="22"/>
      <c r="K1530" s="81" t="s">
        <v>38</v>
      </c>
      <c r="L1530" s="81" t="s">
        <v>38</v>
      </c>
      <c r="M1530" s="81" t="s">
        <v>38</v>
      </c>
      <c r="N1530" s="81" t="s">
        <v>38</v>
      </c>
      <c r="O1530" s="121" t="e">
        <f t="shared" si="482"/>
        <v>#VALUE!</v>
      </c>
      <c r="P1530" s="30" t="s">
        <v>38</v>
      </c>
      <c r="Q1530" s="120" t="e">
        <f t="shared" si="483"/>
        <v>#VALUE!</v>
      </c>
      <c r="R1530" s="4" t="e">
        <f t="shared" si="484"/>
        <v>#VALUE!</v>
      </c>
      <c r="S1530" s="27" t="s">
        <v>38</v>
      </c>
      <c r="T1530" s="82" t="s">
        <v>38</v>
      </c>
      <c r="U1530" s="82" t="s">
        <v>38</v>
      </c>
      <c r="V1530" s="83" t="s">
        <v>38</v>
      </c>
      <c r="W1530" s="83" t="s">
        <v>38</v>
      </c>
      <c r="X1530" s="27" t="s">
        <v>38</v>
      </c>
      <c r="Y1530" s="27" t="s">
        <v>38</v>
      </c>
      <c r="Z1530" s="27" t="s">
        <v>38</v>
      </c>
      <c r="AA1530" s="27" t="s">
        <v>38</v>
      </c>
      <c r="AB1530" s="84" t="s">
        <v>38</v>
      </c>
      <c r="AC1530" s="15" t="s">
        <v>38</v>
      </c>
    </row>
    <row r="1531" spans="1:29" s="15" customFormat="1" x14ac:dyDescent="0.2">
      <c r="A1531" s="21">
        <v>230</v>
      </c>
      <c r="B1531" s="22" t="s">
        <v>29</v>
      </c>
      <c r="C1531" s="22" t="s">
        <v>34</v>
      </c>
      <c r="D1531" s="22" t="s">
        <v>37</v>
      </c>
      <c r="E1531" s="22" t="s">
        <v>38</v>
      </c>
      <c r="F1531" s="22" t="s">
        <v>38</v>
      </c>
      <c r="G1531" s="22" t="s">
        <v>38</v>
      </c>
      <c r="H1531" s="22" t="s">
        <v>38</v>
      </c>
      <c r="I1531" s="24"/>
      <c r="J1531" s="22"/>
      <c r="K1531" s="81" t="s">
        <v>38</v>
      </c>
      <c r="L1531" s="81" t="s">
        <v>38</v>
      </c>
      <c r="M1531" s="81" t="s">
        <v>38</v>
      </c>
      <c r="N1531" s="81" t="s">
        <v>38</v>
      </c>
      <c r="O1531" s="121" t="e">
        <f t="shared" si="482"/>
        <v>#VALUE!</v>
      </c>
      <c r="P1531" s="30" t="s">
        <v>38</v>
      </c>
      <c r="Q1531" s="120" t="e">
        <f t="shared" si="483"/>
        <v>#VALUE!</v>
      </c>
      <c r="R1531" s="4" t="e">
        <f t="shared" si="484"/>
        <v>#VALUE!</v>
      </c>
      <c r="S1531" s="27" t="s">
        <v>38</v>
      </c>
      <c r="T1531" s="82" t="s">
        <v>38</v>
      </c>
      <c r="U1531" s="82" t="s">
        <v>38</v>
      </c>
      <c r="V1531" s="83" t="s">
        <v>38</v>
      </c>
      <c r="W1531" s="83" t="s">
        <v>38</v>
      </c>
      <c r="X1531" s="27" t="s">
        <v>38</v>
      </c>
      <c r="Y1531" s="27" t="s">
        <v>38</v>
      </c>
      <c r="Z1531" s="27" t="s">
        <v>38</v>
      </c>
      <c r="AA1531" s="27" t="s">
        <v>38</v>
      </c>
      <c r="AB1531" s="84" t="s">
        <v>38</v>
      </c>
      <c r="AC1531" s="15" t="s">
        <v>38</v>
      </c>
    </row>
    <row r="1532" spans="1:29" s="15" customFormat="1" x14ac:dyDescent="0.2">
      <c r="A1532" s="21">
        <v>154</v>
      </c>
      <c r="B1532" s="22" t="s">
        <v>30</v>
      </c>
      <c r="C1532" s="22" t="s">
        <v>34</v>
      </c>
      <c r="D1532" s="22" t="s">
        <v>37</v>
      </c>
      <c r="E1532" s="22" t="s">
        <v>38</v>
      </c>
      <c r="F1532" s="22" t="s">
        <v>38</v>
      </c>
      <c r="G1532" s="22" t="s">
        <v>38</v>
      </c>
      <c r="H1532" s="22" t="s">
        <v>38</v>
      </c>
      <c r="I1532" s="24"/>
      <c r="J1532" s="22"/>
      <c r="K1532" s="81" t="s">
        <v>38</v>
      </c>
      <c r="L1532" s="81" t="s">
        <v>38</v>
      </c>
      <c r="M1532" s="81" t="s">
        <v>38</v>
      </c>
      <c r="N1532" s="81" t="s">
        <v>38</v>
      </c>
      <c r="O1532" s="121" t="e">
        <f t="shared" si="482"/>
        <v>#VALUE!</v>
      </c>
      <c r="P1532" s="30" t="s">
        <v>38</v>
      </c>
      <c r="Q1532" s="120" t="e">
        <f t="shared" si="483"/>
        <v>#VALUE!</v>
      </c>
      <c r="R1532" s="4" t="e">
        <f t="shared" si="484"/>
        <v>#VALUE!</v>
      </c>
      <c r="S1532" s="27" t="s">
        <v>38</v>
      </c>
      <c r="T1532" s="82" t="s">
        <v>38</v>
      </c>
      <c r="U1532" s="83" t="s">
        <v>38</v>
      </c>
      <c r="V1532" s="83" t="s">
        <v>38</v>
      </c>
      <c r="W1532" s="83" t="s">
        <v>38</v>
      </c>
      <c r="X1532" s="27" t="s">
        <v>38</v>
      </c>
      <c r="Y1532" s="27" t="s">
        <v>38</v>
      </c>
      <c r="Z1532" s="27" t="s">
        <v>38</v>
      </c>
      <c r="AA1532" s="27" t="s">
        <v>38</v>
      </c>
      <c r="AB1532" s="84" t="s">
        <v>38</v>
      </c>
      <c r="AC1532" s="15" t="s">
        <v>38</v>
      </c>
    </row>
    <row r="1533" spans="1:29" s="15" customFormat="1" x14ac:dyDescent="0.2">
      <c r="A1533" s="21">
        <v>246</v>
      </c>
      <c r="B1533" s="22" t="s">
        <v>30</v>
      </c>
      <c r="C1533" s="22" t="s">
        <v>34</v>
      </c>
      <c r="D1533" s="22" t="s">
        <v>37</v>
      </c>
      <c r="E1533" s="22" t="s">
        <v>38</v>
      </c>
      <c r="F1533" s="22" t="s">
        <v>38</v>
      </c>
      <c r="G1533" s="22" t="s">
        <v>38</v>
      </c>
      <c r="H1533" s="22" t="s">
        <v>38</v>
      </c>
      <c r="I1533" s="24"/>
      <c r="J1533" s="22"/>
      <c r="K1533" s="81" t="s">
        <v>38</v>
      </c>
      <c r="L1533" s="81" t="s">
        <v>38</v>
      </c>
      <c r="M1533" s="81" t="s">
        <v>38</v>
      </c>
      <c r="N1533" s="81" t="s">
        <v>38</v>
      </c>
      <c r="O1533" s="121" t="e">
        <f t="shared" si="482"/>
        <v>#VALUE!</v>
      </c>
      <c r="P1533" s="30" t="s">
        <v>38</v>
      </c>
      <c r="Q1533" s="120" t="e">
        <f t="shared" si="483"/>
        <v>#VALUE!</v>
      </c>
      <c r="R1533" s="4" t="e">
        <f t="shared" si="484"/>
        <v>#VALUE!</v>
      </c>
      <c r="S1533" s="27" t="s">
        <v>38</v>
      </c>
      <c r="T1533" s="82" t="s">
        <v>38</v>
      </c>
      <c r="U1533" s="83" t="s">
        <v>38</v>
      </c>
      <c r="V1533" s="83" t="s">
        <v>38</v>
      </c>
      <c r="W1533" s="83" t="s">
        <v>38</v>
      </c>
      <c r="X1533" s="27" t="s">
        <v>38</v>
      </c>
      <c r="Y1533" s="27" t="s">
        <v>38</v>
      </c>
      <c r="Z1533" s="27" t="s">
        <v>38</v>
      </c>
      <c r="AA1533" s="27" t="s">
        <v>38</v>
      </c>
      <c r="AB1533" s="84" t="s">
        <v>38</v>
      </c>
      <c r="AC1533" s="15" t="s">
        <v>38</v>
      </c>
    </row>
    <row r="1534" spans="1:29" s="15" customFormat="1" x14ac:dyDescent="0.2">
      <c r="A1534" s="21">
        <v>299</v>
      </c>
      <c r="B1534" s="22" t="s">
        <v>30</v>
      </c>
      <c r="C1534" s="22" t="s">
        <v>34</v>
      </c>
      <c r="D1534" s="22" t="s">
        <v>37</v>
      </c>
      <c r="E1534" s="22" t="s">
        <v>38</v>
      </c>
      <c r="F1534" s="22" t="s">
        <v>38</v>
      </c>
      <c r="G1534" s="22" t="s">
        <v>38</v>
      </c>
      <c r="H1534" s="22" t="s">
        <v>38</v>
      </c>
      <c r="I1534" s="24"/>
      <c r="J1534" s="22"/>
      <c r="K1534" s="81" t="s">
        <v>38</v>
      </c>
      <c r="L1534" s="81" t="s">
        <v>38</v>
      </c>
      <c r="M1534" s="81" t="s">
        <v>38</v>
      </c>
      <c r="N1534" s="81" t="s">
        <v>38</v>
      </c>
      <c r="O1534" s="121" t="e">
        <f t="shared" si="482"/>
        <v>#VALUE!</v>
      </c>
      <c r="P1534" s="30" t="s">
        <v>38</v>
      </c>
      <c r="Q1534" s="120" t="e">
        <f t="shared" si="483"/>
        <v>#VALUE!</v>
      </c>
      <c r="R1534" s="4" t="e">
        <f t="shared" si="484"/>
        <v>#VALUE!</v>
      </c>
      <c r="S1534" s="27" t="s">
        <v>38</v>
      </c>
      <c r="T1534" s="82" t="s">
        <v>38</v>
      </c>
      <c r="U1534" s="83" t="s">
        <v>38</v>
      </c>
      <c r="V1534" s="83" t="s">
        <v>38</v>
      </c>
      <c r="W1534" s="83" t="s">
        <v>38</v>
      </c>
      <c r="X1534" s="27" t="s">
        <v>38</v>
      </c>
      <c r="Y1534" s="27" t="s">
        <v>38</v>
      </c>
      <c r="Z1534" s="27" t="s">
        <v>38</v>
      </c>
      <c r="AA1534" s="27" t="s">
        <v>38</v>
      </c>
      <c r="AB1534" s="84" t="s">
        <v>38</v>
      </c>
      <c r="AC1534" s="15" t="s">
        <v>38</v>
      </c>
    </row>
    <row r="1535" spans="1:29" s="15" customFormat="1" x14ac:dyDescent="0.2">
      <c r="A1535" s="21">
        <v>167</v>
      </c>
      <c r="B1535" s="22" t="s">
        <v>31</v>
      </c>
      <c r="C1535" s="22" t="s">
        <v>34</v>
      </c>
      <c r="D1535" s="22" t="s">
        <v>37</v>
      </c>
      <c r="E1535" s="22" t="s">
        <v>38</v>
      </c>
      <c r="F1535" s="22" t="s">
        <v>38</v>
      </c>
      <c r="G1535" s="22" t="s">
        <v>38</v>
      </c>
      <c r="H1535" s="22" t="s">
        <v>38</v>
      </c>
      <c r="I1535" s="24"/>
      <c r="J1535" s="22"/>
      <c r="K1535" s="81" t="s">
        <v>38</v>
      </c>
      <c r="L1535" s="81" t="s">
        <v>38</v>
      </c>
      <c r="M1535" s="81" t="s">
        <v>38</v>
      </c>
      <c r="N1535" s="81" t="s">
        <v>38</v>
      </c>
      <c r="O1535" s="121" t="e">
        <f t="shared" si="482"/>
        <v>#VALUE!</v>
      </c>
      <c r="P1535" s="30" t="s">
        <v>38</v>
      </c>
      <c r="Q1535" s="120" t="e">
        <f t="shared" si="483"/>
        <v>#VALUE!</v>
      </c>
      <c r="R1535" s="4" t="e">
        <f t="shared" si="484"/>
        <v>#VALUE!</v>
      </c>
      <c r="S1535" s="27" t="s">
        <v>38</v>
      </c>
      <c r="T1535" s="82" t="s">
        <v>38</v>
      </c>
      <c r="U1535" s="83" t="s">
        <v>38</v>
      </c>
      <c r="V1535" s="83" t="s">
        <v>38</v>
      </c>
      <c r="W1535" s="83" t="s">
        <v>38</v>
      </c>
      <c r="X1535" s="27" t="s">
        <v>38</v>
      </c>
      <c r="Y1535" s="27" t="s">
        <v>38</v>
      </c>
      <c r="Z1535" s="27" t="s">
        <v>38</v>
      </c>
      <c r="AA1535" s="27" t="s">
        <v>38</v>
      </c>
      <c r="AB1535" s="84" t="s">
        <v>38</v>
      </c>
      <c r="AC1535" s="15" t="s">
        <v>38</v>
      </c>
    </row>
    <row r="1536" spans="1:29" s="15" customFormat="1" x14ac:dyDescent="0.2">
      <c r="A1536" s="21">
        <v>174</v>
      </c>
      <c r="B1536" s="22" t="s">
        <v>31</v>
      </c>
      <c r="C1536" s="22" t="s">
        <v>34</v>
      </c>
      <c r="D1536" s="22" t="s">
        <v>37</v>
      </c>
      <c r="E1536" s="22" t="s">
        <v>38</v>
      </c>
      <c r="F1536" s="22" t="s">
        <v>38</v>
      </c>
      <c r="G1536" s="22" t="s">
        <v>38</v>
      </c>
      <c r="H1536" s="22" t="s">
        <v>38</v>
      </c>
      <c r="I1536" s="24"/>
      <c r="J1536" s="22"/>
      <c r="K1536" s="81" t="s">
        <v>38</v>
      </c>
      <c r="L1536" s="81" t="s">
        <v>38</v>
      </c>
      <c r="M1536" s="81" t="s">
        <v>38</v>
      </c>
      <c r="N1536" s="81" t="s">
        <v>38</v>
      </c>
      <c r="O1536" s="121" t="e">
        <f t="shared" si="482"/>
        <v>#VALUE!</v>
      </c>
      <c r="P1536" s="30" t="s">
        <v>38</v>
      </c>
      <c r="Q1536" s="120" t="e">
        <f t="shared" si="483"/>
        <v>#VALUE!</v>
      </c>
      <c r="R1536" s="4" t="e">
        <f t="shared" si="484"/>
        <v>#VALUE!</v>
      </c>
      <c r="S1536" s="27" t="s">
        <v>38</v>
      </c>
      <c r="T1536" s="82" t="s">
        <v>38</v>
      </c>
      <c r="U1536" s="83" t="s">
        <v>38</v>
      </c>
      <c r="V1536" s="83" t="s">
        <v>38</v>
      </c>
      <c r="W1536" s="83" t="s">
        <v>38</v>
      </c>
      <c r="X1536" s="27" t="s">
        <v>38</v>
      </c>
      <c r="Y1536" s="27" t="s">
        <v>38</v>
      </c>
      <c r="Z1536" s="27" t="s">
        <v>38</v>
      </c>
      <c r="AA1536" s="27" t="s">
        <v>38</v>
      </c>
      <c r="AB1536" s="84" t="s">
        <v>38</v>
      </c>
      <c r="AC1536" s="15" t="s">
        <v>38</v>
      </c>
    </row>
    <row r="1537" spans="1:29" s="15" customFormat="1" x14ac:dyDescent="0.2">
      <c r="A1537" s="21">
        <v>265</v>
      </c>
      <c r="B1537" s="22" t="s">
        <v>31</v>
      </c>
      <c r="C1537" s="22" t="s">
        <v>34</v>
      </c>
      <c r="D1537" s="22" t="s">
        <v>37</v>
      </c>
      <c r="E1537" s="22" t="s">
        <v>38</v>
      </c>
      <c r="F1537" s="22" t="s">
        <v>38</v>
      </c>
      <c r="G1537" s="22" t="s">
        <v>38</v>
      </c>
      <c r="H1537" s="22" t="s">
        <v>38</v>
      </c>
      <c r="I1537" s="24"/>
      <c r="J1537" s="22"/>
      <c r="K1537" s="81" t="s">
        <v>38</v>
      </c>
      <c r="L1537" s="81" t="s">
        <v>38</v>
      </c>
      <c r="M1537" s="81" t="s">
        <v>38</v>
      </c>
      <c r="N1537" s="81" t="s">
        <v>38</v>
      </c>
      <c r="O1537" s="121" t="e">
        <f t="shared" si="482"/>
        <v>#VALUE!</v>
      </c>
      <c r="P1537" s="30" t="s">
        <v>38</v>
      </c>
      <c r="Q1537" s="120" t="e">
        <f t="shared" si="483"/>
        <v>#VALUE!</v>
      </c>
      <c r="R1537" s="4" t="e">
        <f t="shared" si="484"/>
        <v>#VALUE!</v>
      </c>
      <c r="S1537" s="27" t="s">
        <v>38</v>
      </c>
      <c r="T1537" s="82" t="s">
        <v>38</v>
      </c>
      <c r="U1537" s="83" t="s">
        <v>38</v>
      </c>
      <c r="V1537" s="83" t="s">
        <v>38</v>
      </c>
      <c r="W1537" s="83" t="s">
        <v>38</v>
      </c>
      <c r="X1537" s="27" t="s">
        <v>38</v>
      </c>
      <c r="Y1537" s="27" t="s">
        <v>38</v>
      </c>
      <c r="Z1537" s="27" t="s">
        <v>38</v>
      </c>
      <c r="AA1537" s="27" t="s">
        <v>38</v>
      </c>
      <c r="AB1537" s="84" t="s">
        <v>38</v>
      </c>
      <c r="AC1537" s="15" t="s">
        <v>38</v>
      </c>
    </row>
    <row r="1538" spans="1:29" s="15" customFormat="1" x14ac:dyDescent="0.2">
      <c r="A1538" s="21">
        <v>271</v>
      </c>
      <c r="B1538" s="22" t="s">
        <v>31</v>
      </c>
      <c r="C1538" s="22" t="s">
        <v>34</v>
      </c>
      <c r="D1538" s="22" t="s">
        <v>37</v>
      </c>
      <c r="E1538" s="22" t="s">
        <v>38</v>
      </c>
      <c r="F1538" s="22" t="s">
        <v>38</v>
      </c>
      <c r="G1538" s="22" t="s">
        <v>38</v>
      </c>
      <c r="H1538" s="22" t="s">
        <v>38</v>
      </c>
      <c r="I1538" s="24"/>
      <c r="J1538" s="22"/>
      <c r="K1538" s="81" t="s">
        <v>38</v>
      </c>
      <c r="L1538" s="81" t="s">
        <v>38</v>
      </c>
      <c r="M1538" s="81" t="s">
        <v>38</v>
      </c>
      <c r="N1538" s="81" t="s">
        <v>38</v>
      </c>
      <c r="O1538" s="121" t="e">
        <f t="shared" si="482"/>
        <v>#VALUE!</v>
      </c>
      <c r="P1538" s="30" t="s">
        <v>38</v>
      </c>
      <c r="Q1538" s="120" t="e">
        <f t="shared" si="483"/>
        <v>#VALUE!</v>
      </c>
      <c r="R1538" s="4" t="e">
        <f t="shared" si="484"/>
        <v>#VALUE!</v>
      </c>
      <c r="S1538" s="27" t="s">
        <v>38</v>
      </c>
      <c r="T1538" s="82" t="s">
        <v>38</v>
      </c>
      <c r="U1538" s="83" t="s">
        <v>38</v>
      </c>
      <c r="V1538" s="83" t="s">
        <v>38</v>
      </c>
      <c r="W1538" s="83" t="s">
        <v>38</v>
      </c>
      <c r="X1538" s="27" t="s">
        <v>38</v>
      </c>
      <c r="Y1538" s="27" t="s">
        <v>38</v>
      </c>
      <c r="Z1538" s="27" t="s">
        <v>38</v>
      </c>
      <c r="AA1538" s="27" t="s">
        <v>38</v>
      </c>
      <c r="AB1538" s="84" t="s">
        <v>38</v>
      </c>
      <c r="AC1538" s="15" t="s">
        <v>38</v>
      </c>
    </row>
    <row r="1539" spans="1:29" s="15" customFormat="1" x14ac:dyDescent="0.2">
      <c r="A1539" s="21">
        <v>103</v>
      </c>
      <c r="B1539" s="22" t="s">
        <v>32</v>
      </c>
      <c r="C1539" s="22" t="s">
        <v>34</v>
      </c>
      <c r="D1539" s="22" t="s">
        <v>37</v>
      </c>
      <c r="E1539" s="22" t="s">
        <v>38</v>
      </c>
      <c r="F1539" s="22" t="s">
        <v>38</v>
      </c>
      <c r="G1539" s="22" t="s">
        <v>38</v>
      </c>
      <c r="H1539" s="22" t="s">
        <v>38</v>
      </c>
      <c r="I1539" s="24"/>
      <c r="J1539" s="22" t="s">
        <v>41</v>
      </c>
      <c r="K1539" s="81" t="s">
        <v>38</v>
      </c>
      <c r="L1539" s="81" t="s">
        <v>38</v>
      </c>
      <c r="M1539" s="81" t="s">
        <v>38</v>
      </c>
      <c r="N1539" s="81" t="s">
        <v>38</v>
      </c>
      <c r="O1539" s="121" t="e">
        <f t="shared" ref="O1539:O1561" si="485">(999.842594+0.06793952*(F1539)-0.00909529*(F1539)^2+0.0001001685*(F1539)^3-0.000001120083*(F1539)^4+0.000000006536332*(F1539)^5+(0.824493-0.0040899*(F1539)+0.000076438*(F1539)^2-0.00000082467*(F1539)^3+0.0000000053875*(F1539)^4)*(G1539)+(-0.00572466+0.00010227*(F1539)-0.0000016546*(F1539)^2)*(G1539)^1.5+0.00048314*(G1539)^2)*0.001</f>
        <v>#VALUE!</v>
      </c>
      <c r="P1539" s="30" t="s">
        <v>38</v>
      </c>
      <c r="Q1539" s="120" t="e">
        <f t="shared" ref="Q1539:Q1561" si="486">(I1539)*(1/(1-(O1539)/1.84))</f>
        <v>#VALUE!</v>
      </c>
      <c r="R1539" s="4" t="e">
        <f t="shared" si="484"/>
        <v>#VALUE!</v>
      </c>
      <c r="S1539" s="27" t="s">
        <v>38</v>
      </c>
      <c r="T1539" s="82" t="s">
        <v>38</v>
      </c>
      <c r="U1539" s="83" t="s">
        <v>38</v>
      </c>
      <c r="V1539" s="83" t="s">
        <v>38</v>
      </c>
      <c r="W1539" s="83" t="s">
        <v>38</v>
      </c>
      <c r="X1539" s="27" t="s">
        <v>38</v>
      </c>
      <c r="Y1539" s="27" t="s">
        <v>38</v>
      </c>
      <c r="Z1539" s="27" t="s">
        <v>38</v>
      </c>
      <c r="AA1539" s="27" t="s">
        <v>38</v>
      </c>
      <c r="AB1539" s="84" t="s">
        <v>38</v>
      </c>
      <c r="AC1539" s="15" t="s">
        <v>38</v>
      </c>
    </row>
    <row r="1540" spans="1:29" s="15" customFormat="1" x14ac:dyDescent="0.2">
      <c r="A1540" s="21">
        <v>109</v>
      </c>
      <c r="B1540" s="22" t="s">
        <v>32</v>
      </c>
      <c r="C1540" s="22" t="s">
        <v>34</v>
      </c>
      <c r="D1540" s="22" t="s">
        <v>37</v>
      </c>
      <c r="E1540" s="22" t="s">
        <v>38</v>
      </c>
      <c r="F1540" s="22" t="s">
        <v>38</v>
      </c>
      <c r="G1540" s="22" t="s">
        <v>38</v>
      </c>
      <c r="H1540" s="22" t="s">
        <v>38</v>
      </c>
      <c r="I1540" s="24" t="s">
        <v>38</v>
      </c>
      <c r="J1540" s="22" t="s">
        <v>41</v>
      </c>
      <c r="K1540" s="81" t="s">
        <v>38</v>
      </c>
      <c r="L1540" s="81" t="s">
        <v>38</v>
      </c>
      <c r="M1540" s="81" t="s">
        <v>38</v>
      </c>
      <c r="N1540" s="81" t="s">
        <v>38</v>
      </c>
      <c r="O1540" s="121" t="e">
        <f t="shared" si="485"/>
        <v>#VALUE!</v>
      </c>
      <c r="P1540" s="30" t="s">
        <v>38</v>
      </c>
      <c r="Q1540" s="120" t="e">
        <f t="shared" si="486"/>
        <v>#VALUE!</v>
      </c>
      <c r="R1540" s="4" t="e">
        <f t="shared" si="484"/>
        <v>#VALUE!</v>
      </c>
      <c r="S1540" s="27" t="s">
        <v>38</v>
      </c>
      <c r="T1540" s="82" t="s">
        <v>38</v>
      </c>
      <c r="U1540" s="83" t="s">
        <v>38</v>
      </c>
      <c r="V1540" s="83" t="s">
        <v>38</v>
      </c>
      <c r="W1540" s="83" t="s">
        <v>38</v>
      </c>
      <c r="X1540" s="27" t="s">
        <v>38</v>
      </c>
      <c r="Y1540" s="27" t="s">
        <v>38</v>
      </c>
      <c r="Z1540" s="27" t="s">
        <v>38</v>
      </c>
      <c r="AA1540" s="27" t="s">
        <v>38</v>
      </c>
      <c r="AB1540" s="84" t="s">
        <v>38</v>
      </c>
      <c r="AC1540" s="15" t="s">
        <v>38</v>
      </c>
    </row>
    <row r="1541" spans="1:29" s="15" customFormat="1" x14ac:dyDescent="0.2">
      <c r="A1541" s="21">
        <v>232</v>
      </c>
      <c r="B1541" s="22" t="s">
        <v>33</v>
      </c>
      <c r="C1541" s="22" t="s">
        <v>34</v>
      </c>
      <c r="D1541" s="22" t="s">
        <v>37</v>
      </c>
      <c r="E1541" s="22" t="s">
        <v>38</v>
      </c>
      <c r="F1541" s="22" t="s">
        <v>38</v>
      </c>
      <c r="G1541" s="22" t="s">
        <v>38</v>
      </c>
      <c r="H1541" s="22" t="s">
        <v>38</v>
      </c>
      <c r="I1541" s="24"/>
      <c r="J1541" s="22"/>
      <c r="K1541" s="81" t="s">
        <v>38</v>
      </c>
      <c r="L1541" s="81" t="s">
        <v>38</v>
      </c>
      <c r="M1541" s="81" t="s">
        <v>38</v>
      </c>
      <c r="N1541" s="81" t="s">
        <v>38</v>
      </c>
      <c r="O1541" s="121" t="e">
        <f t="shared" si="485"/>
        <v>#VALUE!</v>
      </c>
      <c r="P1541" s="30" t="s">
        <v>38</v>
      </c>
      <c r="Q1541" s="120" t="e">
        <f t="shared" si="486"/>
        <v>#VALUE!</v>
      </c>
      <c r="R1541" s="4" t="e">
        <f t="shared" si="484"/>
        <v>#VALUE!</v>
      </c>
      <c r="S1541" s="27" t="s">
        <v>38</v>
      </c>
      <c r="T1541" s="82" t="s">
        <v>38</v>
      </c>
      <c r="U1541" s="83" t="s">
        <v>38</v>
      </c>
      <c r="V1541" s="83" t="s">
        <v>38</v>
      </c>
      <c r="W1541" s="83" t="s">
        <v>38</v>
      </c>
      <c r="X1541" s="27" t="s">
        <v>38</v>
      </c>
      <c r="Y1541" s="27" t="s">
        <v>38</v>
      </c>
      <c r="Z1541" s="27" t="s">
        <v>38</v>
      </c>
      <c r="AA1541" s="27" t="s">
        <v>38</v>
      </c>
      <c r="AB1541" s="84" t="s">
        <v>38</v>
      </c>
      <c r="AC1541" s="15" t="s">
        <v>38</v>
      </c>
    </row>
    <row r="1542" spans="1:29" s="15" customFormat="1" x14ac:dyDescent="0.2">
      <c r="A1542" s="21">
        <v>234</v>
      </c>
      <c r="B1542" s="22" t="s">
        <v>33</v>
      </c>
      <c r="C1542" s="22" t="s">
        <v>34</v>
      </c>
      <c r="D1542" s="22" t="s">
        <v>37</v>
      </c>
      <c r="E1542" s="22" t="s">
        <v>38</v>
      </c>
      <c r="F1542" s="22" t="s">
        <v>38</v>
      </c>
      <c r="G1542" s="22" t="s">
        <v>38</v>
      </c>
      <c r="H1542" s="22" t="s">
        <v>38</v>
      </c>
      <c r="I1542" s="24"/>
      <c r="J1542" s="22"/>
      <c r="K1542" s="81" t="s">
        <v>38</v>
      </c>
      <c r="L1542" s="81" t="s">
        <v>38</v>
      </c>
      <c r="M1542" s="81" t="s">
        <v>38</v>
      </c>
      <c r="N1542" s="81" t="s">
        <v>38</v>
      </c>
      <c r="O1542" s="121" t="e">
        <f t="shared" si="485"/>
        <v>#VALUE!</v>
      </c>
      <c r="P1542" s="30" t="s">
        <v>38</v>
      </c>
      <c r="Q1542" s="120" t="e">
        <f t="shared" si="486"/>
        <v>#VALUE!</v>
      </c>
      <c r="R1542" s="4" t="e">
        <f t="shared" si="484"/>
        <v>#VALUE!</v>
      </c>
      <c r="S1542" s="27" t="s">
        <v>38</v>
      </c>
      <c r="T1542" s="82" t="s">
        <v>38</v>
      </c>
      <c r="U1542" s="83" t="s">
        <v>38</v>
      </c>
      <c r="V1542" s="83" t="s">
        <v>38</v>
      </c>
      <c r="W1542" s="83" t="s">
        <v>38</v>
      </c>
      <c r="X1542" s="27" t="s">
        <v>38</v>
      </c>
      <c r="Y1542" s="27" t="s">
        <v>38</v>
      </c>
      <c r="Z1542" s="27" t="s">
        <v>38</v>
      </c>
      <c r="AA1542" s="27" t="s">
        <v>38</v>
      </c>
      <c r="AB1542" s="84" t="s">
        <v>38</v>
      </c>
      <c r="AC1542" s="15" t="s">
        <v>38</v>
      </c>
    </row>
    <row r="1543" spans="1:29" s="15" customFormat="1" x14ac:dyDescent="0.2">
      <c r="A1543" s="21">
        <v>181</v>
      </c>
      <c r="B1543" s="22" t="s">
        <v>26</v>
      </c>
      <c r="C1543" s="22" t="s">
        <v>36</v>
      </c>
      <c r="D1543" s="22" t="s">
        <v>37</v>
      </c>
      <c r="E1543" s="22" t="s">
        <v>38</v>
      </c>
      <c r="F1543" s="22" t="s">
        <v>38</v>
      </c>
      <c r="G1543" s="22" t="s">
        <v>38</v>
      </c>
      <c r="H1543" s="22" t="s">
        <v>38</v>
      </c>
      <c r="I1543" s="24"/>
      <c r="J1543" s="22"/>
      <c r="K1543" s="81" t="s">
        <v>38</v>
      </c>
      <c r="L1543" s="81" t="s">
        <v>38</v>
      </c>
      <c r="M1543" s="81" t="s">
        <v>38</v>
      </c>
      <c r="N1543" s="81" t="s">
        <v>38</v>
      </c>
      <c r="O1543" s="121" t="e">
        <f t="shared" si="485"/>
        <v>#VALUE!</v>
      </c>
      <c r="P1543" s="30" t="s">
        <v>38</v>
      </c>
      <c r="Q1543" s="120" t="e">
        <f t="shared" si="486"/>
        <v>#VALUE!</v>
      </c>
      <c r="R1543" s="4" t="e">
        <f t="shared" si="484"/>
        <v>#VALUE!</v>
      </c>
      <c r="S1543" s="27" t="s">
        <v>38</v>
      </c>
      <c r="T1543" s="82" t="s">
        <v>38</v>
      </c>
      <c r="U1543" s="83" t="s">
        <v>38</v>
      </c>
      <c r="V1543" s="83" t="s">
        <v>38</v>
      </c>
      <c r="W1543" s="83" t="s">
        <v>38</v>
      </c>
      <c r="X1543" s="27" t="s">
        <v>38</v>
      </c>
      <c r="Y1543" s="27" t="s">
        <v>38</v>
      </c>
      <c r="Z1543" s="27" t="s">
        <v>38</v>
      </c>
      <c r="AA1543" s="27" t="s">
        <v>38</v>
      </c>
      <c r="AB1543" s="84" t="s">
        <v>38</v>
      </c>
      <c r="AC1543" s="15" t="s">
        <v>38</v>
      </c>
    </row>
    <row r="1544" spans="1:29" s="15" customFormat="1" x14ac:dyDescent="0.2">
      <c r="A1544" s="21">
        <v>188</v>
      </c>
      <c r="B1544" s="22" t="s">
        <v>26</v>
      </c>
      <c r="C1544" s="22" t="s">
        <v>36</v>
      </c>
      <c r="D1544" s="22" t="s">
        <v>37</v>
      </c>
      <c r="E1544" s="23">
        <v>43167</v>
      </c>
      <c r="F1544" s="22">
        <v>26.8</v>
      </c>
      <c r="G1544" s="22">
        <v>35.6</v>
      </c>
      <c r="H1544" s="22">
        <v>17.513999999999999</v>
      </c>
      <c r="I1544" s="24">
        <v>11.3790598290598</v>
      </c>
      <c r="J1544" s="22"/>
      <c r="K1544" s="25">
        <f>1000*(1-(F1544+288.9414)/(508929.2*(F1544+68.12963))*(F1544-3.9863)^2)</f>
        <v>996.59855208394481</v>
      </c>
      <c r="L1544" s="25">
        <f>0.824493 - 0.0040899*F1544 + 0.000076438*F1544^2 -0.00000082467*F1544^3 + 0.0000000053675*F1544^4</f>
        <v>0.75667950006892803</v>
      </c>
      <c r="M1544" s="25">
        <f>-0.005724 + 0.00010227*F1544 - 0.0000016546*F1544^2</f>
        <v>-4.1715639039999995E-3</v>
      </c>
      <c r="N1544" s="25">
        <f>K1544 + (L1544*G1544) + M1544*G1544^(3/2) + 0.00048314*G1544^2</f>
        <v>1023.2625726303752</v>
      </c>
      <c r="O1544" s="121">
        <f t="shared" si="485"/>
        <v>1.0232356971977437</v>
      </c>
      <c r="P1544" s="26">
        <f>AC1544*(1/     (1-   (0.001*N1544/1.84)))</f>
        <v>25.500641089849708</v>
      </c>
      <c r="Q1544" s="120">
        <f t="shared" si="486"/>
        <v>25.634653735031218</v>
      </c>
      <c r="R1544" s="4">
        <f t="shared" si="484"/>
        <v>23.534490934897313</v>
      </c>
      <c r="S1544" s="27">
        <f>-5.28+5.5*AC1544</f>
        <v>56.9756</v>
      </c>
      <c r="T1544" s="28">
        <f>E1544-E1424</f>
        <v>13</v>
      </c>
      <c r="U1544" s="29">
        <f>I1544-I1424</f>
        <v>1.4759829059800111E-2</v>
      </c>
      <c r="V1544" s="29">
        <f>(U1544/I1424)*100</f>
        <v>0.12987891079785038</v>
      </c>
      <c r="W1544" s="29">
        <f>(U1544/T1544)/I1424*1000</f>
        <v>9.9906854459884911E-2</v>
      </c>
      <c r="X1544" s="30">
        <f>P1544-P1424</f>
        <v>-0.12692636161560955</v>
      </c>
      <c r="Y1544" s="30">
        <f>(X1544/P1424)*100</f>
        <v>-0.49527276381571761</v>
      </c>
      <c r="Z1544" s="30">
        <f>1000*(X1544/T1544)/P1424</f>
        <v>-0.38097904908901353</v>
      </c>
      <c r="AA1544" s="31">
        <f>1000*(X1544/T1544)/S1424</f>
        <v>-0.17062117285639436</v>
      </c>
      <c r="AB1544" s="32">
        <f>Z1544-W1544</f>
        <v>-0.48088590354889843</v>
      </c>
      <c r="AC1544" s="15">
        <v>11.3192</v>
      </c>
    </row>
    <row r="1545" spans="1:29" s="15" customFormat="1" x14ac:dyDescent="0.2">
      <c r="A1545" s="21">
        <v>280</v>
      </c>
      <c r="B1545" s="22" t="s">
        <v>26</v>
      </c>
      <c r="C1545" s="22" t="s">
        <v>36</v>
      </c>
      <c r="D1545" s="22" t="s">
        <v>37</v>
      </c>
      <c r="E1545" s="22" t="s">
        <v>38</v>
      </c>
      <c r="F1545" s="22" t="s">
        <v>38</v>
      </c>
      <c r="G1545" s="22" t="s">
        <v>38</v>
      </c>
      <c r="H1545" s="22" t="s">
        <v>38</v>
      </c>
      <c r="I1545" s="24"/>
      <c r="J1545" s="22"/>
      <c r="K1545" s="81" t="s">
        <v>38</v>
      </c>
      <c r="L1545" s="81" t="s">
        <v>38</v>
      </c>
      <c r="M1545" s="81" t="s">
        <v>38</v>
      </c>
      <c r="N1545" s="81" t="s">
        <v>38</v>
      </c>
      <c r="O1545" s="121" t="e">
        <f t="shared" si="485"/>
        <v>#VALUE!</v>
      </c>
      <c r="P1545" s="30" t="s">
        <v>38</v>
      </c>
      <c r="Q1545" s="120" t="e">
        <f t="shared" si="486"/>
        <v>#VALUE!</v>
      </c>
      <c r="R1545" s="4" t="e">
        <f t="shared" si="484"/>
        <v>#VALUE!</v>
      </c>
      <c r="S1545" s="27" t="s">
        <v>38</v>
      </c>
      <c r="T1545" s="82" t="s">
        <v>38</v>
      </c>
      <c r="U1545" s="29">
        <f>I1545-I1425</f>
        <v>-4.2557999999999998</v>
      </c>
      <c r="V1545" s="83" t="s">
        <v>38</v>
      </c>
      <c r="W1545" s="83" t="s">
        <v>38</v>
      </c>
      <c r="X1545" s="27" t="s">
        <v>38</v>
      </c>
      <c r="Y1545" s="27" t="s">
        <v>38</v>
      </c>
      <c r="Z1545" s="27" t="s">
        <v>38</v>
      </c>
      <c r="AA1545" s="27" t="s">
        <v>38</v>
      </c>
      <c r="AB1545" s="84" t="s">
        <v>38</v>
      </c>
      <c r="AC1545" s="15" t="s">
        <v>38</v>
      </c>
    </row>
    <row r="1546" spans="1:29" s="15" customFormat="1" x14ac:dyDescent="0.2">
      <c r="A1546" s="21">
        <v>286</v>
      </c>
      <c r="B1546" s="22" t="s">
        <v>26</v>
      </c>
      <c r="C1546" s="22" t="s">
        <v>36</v>
      </c>
      <c r="D1546" s="22" t="s">
        <v>37</v>
      </c>
      <c r="E1546" s="23">
        <v>43167</v>
      </c>
      <c r="F1546" s="22">
        <v>26.8</v>
      </c>
      <c r="G1546" s="22">
        <v>35.6</v>
      </c>
      <c r="H1546" s="22">
        <v>17.513999999999999</v>
      </c>
      <c r="I1546" s="24">
        <v>3.5858598290598298</v>
      </c>
      <c r="J1546" s="22"/>
      <c r="K1546" s="25">
        <f>1000*(1-(F1546+288.9414)/(508929.2*(F1546+68.12963))*(F1546-3.9863)^2)</f>
        <v>996.59855208394481</v>
      </c>
      <c r="L1546" s="25">
        <f>0.824493 - 0.0040899*F1546 + 0.000076438*F1546^2 -0.00000082467*F1546^3 + 0.0000000053675*F1546^4</f>
        <v>0.75667950006892803</v>
      </c>
      <c r="M1546" s="25">
        <f>-0.005724 + 0.00010227*F1546 - 0.0000016546*F1546^2</f>
        <v>-4.1715639039999995E-3</v>
      </c>
      <c r="N1546" s="25">
        <f>K1546 + (L1546*G1546) + M1546*G1546^(3/2) + 0.00048314*G1546^2</f>
        <v>1023.2625726303752</v>
      </c>
      <c r="O1546" s="121">
        <f t="shared" si="485"/>
        <v>1.0232356971977437</v>
      </c>
      <c r="P1546" s="26">
        <f>AC1546*(1/     (1-   (0.001*N1546/1.84)))</f>
        <v>7.9436055978169895</v>
      </c>
      <c r="Q1546" s="120">
        <f t="shared" si="486"/>
        <v>8.0781959530220782</v>
      </c>
      <c r="R1546" s="4">
        <f t="shared" si="484"/>
        <v>23.534490934897313</v>
      </c>
      <c r="S1546" s="27">
        <f>-5.28+5.5*AC1546</f>
        <v>14.113</v>
      </c>
      <c r="T1546" s="28">
        <f>E1546-E1426</f>
        <v>13</v>
      </c>
      <c r="U1546" s="29">
        <f>I1546-I1426</f>
        <v>2.0259829059829926E-2</v>
      </c>
      <c r="V1546" s="29">
        <f>(U1546/I1426)*100</f>
        <v>0.56820252018818507</v>
      </c>
      <c r="W1546" s="29">
        <f>(U1546/T1546)/I1426*1000</f>
        <v>0.4370788616832193</v>
      </c>
      <c r="X1546" s="30">
        <f>P1546-P1426</f>
        <v>-9.7158417999623659E-2</v>
      </c>
      <c r="Y1546" s="30">
        <f>(X1546/P1426)*100</f>
        <v>-1.2083232116812264</v>
      </c>
      <c r="Z1546" s="30">
        <f>1000*(X1546/T1546)/P1426</f>
        <v>-0.92947939360094345</v>
      </c>
      <c r="AA1546" s="31">
        <f>1000*(X1546/T1546)/S1426</f>
        <v>-0.52151481156038137</v>
      </c>
      <c r="AB1546" s="32">
        <f>Z1546-W1546</f>
        <v>-1.3665582552841626</v>
      </c>
      <c r="AC1546" s="15">
        <v>3.5259999999999998</v>
      </c>
    </row>
    <row r="1547" spans="1:29" s="15" customFormat="1" x14ac:dyDescent="0.2">
      <c r="A1547" s="21">
        <v>121</v>
      </c>
      <c r="B1547" s="22" t="s">
        <v>29</v>
      </c>
      <c r="C1547" s="22" t="s">
        <v>36</v>
      </c>
      <c r="D1547" s="22" t="s">
        <v>37</v>
      </c>
      <c r="E1547" s="22" t="s">
        <v>38</v>
      </c>
      <c r="F1547" s="22" t="s">
        <v>38</v>
      </c>
      <c r="G1547" s="22" t="s">
        <v>38</v>
      </c>
      <c r="H1547" s="22" t="s">
        <v>38</v>
      </c>
      <c r="I1547" s="24"/>
      <c r="J1547" s="22"/>
      <c r="K1547" s="81" t="s">
        <v>38</v>
      </c>
      <c r="L1547" s="81" t="s">
        <v>38</v>
      </c>
      <c r="M1547" s="81" t="s">
        <v>38</v>
      </c>
      <c r="N1547" s="81" t="s">
        <v>38</v>
      </c>
      <c r="O1547" s="121" t="e">
        <f t="shared" si="485"/>
        <v>#VALUE!</v>
      </c>
      <c r="P1547" s="30" t="s">
        <v>38</v>
      </c>
      <c r="Q1547" s="120" t="e">
        <f t="shared" si="486"/>
        <v>#VALUE!</v>
      </c>
      <c r="R1547" s="4" t="e">
        <f t="shared" si="484"/>
        <v>#VALUE!</v>
      </c>
      <c r="S1547" s="27" t="s">
        <v>38</v>
      </c>
      <c r="T1547" s="82" t="s">
        <v>38</v>
      </c>
      <c r="U1547" s="83" t="s">
        <v>38</v>
      </c>
      <c r="V1547" s="83" t="s">
        <v>38</v>
      </c>
      <c r="W1547" s="83" t="s">
        <v>38</v>
      </c>
      <c r="X1547" s="27" t="s">
        <v>38</v>
      </c>
      <c r="Y1547" s="27" t="s">
        <v>38</v>
      </c>
      <c r="Z1547" s="27" t="s">
        <v>38</v>
      </c>
      <c r="AA1547" s="27" t="s">
        <v>38</v>
      </c>
      <c r="AB1547" s="84" t="s">
        <v>38</v>
      </c>
      <c r="AC1547" s="15" t="s">
        <v>38</v>
      </c>
    </row>
    <row r="1548" spans="1:29" s="15" customFormat="1" x14ac:dyDescent="0.2">
      <c r="A1548" s="21">
        <v>128</v>
      </c>
      <c r="B1548" s="22" t="s">
        <v>29</v>
      </c>
      <c r="C1548" s="22" t="s">
        <v>36</v>
      </c>
      <c r="D1548" s="22" t="s">
        <v>37</v>
      </c>
      <c r="E1548" s="23">
        <v>43167</v>
      </c>
      <c r="F1548" s="22">
        <v>26.8</v>
      </c>
      <c r="G1548" s="22">
        <v>35.6</v>
      </c>
      <c r="H1548" s="22">
        <v>17.513999999999999</v>
      </c>
      <c r="I1548" s="24">
        <v>4.0079598290598302</v>
      </c>
      <c r="J1548" s="22"/>
      <c r="K1548" s="25">
        <f>1000*(1-(F1548+288.9414)/(508929.2*(F1548+68.12963))*(F1548-3.9863)^2)</f>
        <v>996.59855208394481</v>
      </c>
      <c r="L1548" s="25">
        <f>0.824493 - 0.0040899*F1548 + 0.000076438*F1548^2 -0.00000082467*F1548^3 + 0.0000000053675*F1548^4</f>
        <v>0.75667950006892803</v>
      </c>
      <c r="M1548" s="25">
        <f>-0.005724 + 0.00010227*F1548 - 0.0000016546*F1548^2</f>
        <v>-4.1715639039999995E-3</v>
      </c>
      <c r="N1548" s="25">
        <f>K1548 + (L1548*G1548) + M1548*G1548^(3/2) + 0.00048314*G1548^2</f>
        <v>1023.2625726303752</v>
      </c>
      <c r="O1548" s="121">
        <f t="shared" si="485"/>
        <v>1.0232356971977437</v>
      </c>
      <c r="P1548" s="26">
        <f>AC1548*(1/     (1-   (0.001*N1548/1.84)))</f>
        <v>8.894540346211361</v>
      </c>
      <c r="Q1548" s="120">
        <f t="shared" si="486"/>
        <v>9.0290994111376257</v>
      </c>
      <c r="R1548" s="4">
        <f t="shared" si="484"/>
        <v>23.534490934897313</v>
      </c>
      <c r="S1548" s="27">
        <f>-5.28+5.5*AC1548</f>
        <v>16.434550000000002</v>
      </c>
      <c r="T1548" s="28">
        <f>E1548-E1428</f>
        <v>13</v>
      </c>
      <c r="U1548" s="29">
        <f>I1548-I1428</f>
        <v>2.535982905983003E-2</v>
      </c>
      <c r="V1548" s="29">
        <f>(U1548/I1428)*100</f>
        <v>0.63676565710415378</v>
      </c>
      <c r="W1548" s="29">
        <f>(U1548/T1548)/I1428*1000</f>
        <v>0.48981973623396446</v>
      </c>
      <c r="X1548" s="30">
        <f>P1548-P1428</f>
        <v>-8.659796694525923E-2</v>
      </c>
      <c r="Y1548" s="30">
        <f>(X1548/P1428)*100</f>
        <v>-0.96422039084288913</v>
      </c>
      <c r="Z1548" s="30">
        <f>1000*(X1548/T1548)/P1428</f>
        <v>-0.7417079929560686</v>
      </c>
      <c r="AA1548" s="31">
        <f>1000*(X1548/T1548)/S1428</f>
        <v>-0.40070150759504153</v>
      </c>
      <c r="AB1548" s="32">
        <f>Z1548-W1548</f>
        <v>-1.2315277291900331</v>
      </c>
      <c r="AC1548" s="15">
        <v>3.9481000000000002</v>
      </c>
    </row>
    <row r="1549" spans="1:29" s="15" customFormat="1" x14ac:dyDescent="0.2">
      <c r="A1549" s="21">
        <v>219</v>
      </c>
      <c r="B1549" s="22" t="s">
        <v>29</v>
      </c>
      <c r="C1549" s="22" t="s">
        <v>36</v>
      </c>
      <c r="D1549" s="22" t="s">
        <v>37</v>
      </c>
      <c r="E1549" s="22" t="s">
        <v>38</v>
      </c>
      <c r="F1549" s="22" t="s">
        <v>38</v>
      </c>
      <c r="G1549" s="22" t="s">
        <v>38</v>
      </c>
      <c r="H1549" s="22" t="s">
        <v>38</v>
      </c>
      <c r="I1549" s="24"/>
      <c r="J1549" s="22"/>
      <c r="K1549" s="81" t="s">
        <v>38</v>
      </c>
      <c r="L1549" s="81" t="s">
        <v>38</v>
      </c>
      <c r="M1549" s="81" t="s">
        <v>38</v>
      </c>
      <c r="N1549" s="81" t="s">
        <v>38</v>
      </c>
      <c r="O1549" s="121" t="e">
        <f t="shared" si="485"/>
        <v>#VALUE!</v>
      </c>
      <c r="P1549" s="30" t="s">
        <v>38</v>
      </c>
      <c r="Q1549" s="120" t="e">
        <f t="shared" si="486"/>
        <v>#VALUE!</v>
      </c>
      <c r="R1549" s="4" t="e">
        <f t="shared" si="484"/>
        <v>#VALUE!</v>
      </c>
      <c r="S1549" s="27" t="s">
        <v>38</v>
      </c>
      <c r="T1549" s="82" t="s">
        <v>38</v>
      </c>
      <c r="U1549" s="83" t="s">
        <v>38</v>
      </c>
      <c r="V1549" s="83" t="s">
        <v>38</v>
      </c>
      <c r="W1549" s="83" t="s">
        <v>38</v>
      </c>
      <c r="X1549" s="27" t="s">
        <v>38</v>
      </c>
      <c r="Y1549" s="27" t="s">
        <v>38</v>
      </c>
      <c r="Z1549" s="27" t="s">
        <v>38</v>
      </c>
      <c r="AA1549" s="27" t="s">
        <v>38</v>
      </c>
      <c r="AB1549" s="84" t="s">
        <v>38</v>
      </c>
      <c r="AC1549" s="15" t="s">
        <v>38</v>
      </c>
    </row>
    <row r="1550" spans="1:29" s="15" customFormat="1" x14ac:dyDescent="0.2">
      <c r="A1550" s="21">
        <v>225</v>
      </c>
      <c r="B1550" s="22" t="s">
        <v>29</v>
      </c>
      <c r="C1550" s="22" t="s">
        <v>36</v>
      </c>
      <c r="D1550" s="22" t="s">
        <v>37</v>
      </c>
      <c r="E1550" s="23">
        <v>43167</v>
      </c>
      <c r="F1550" s="22">
        <v>26.8</v>
      </c>
      <c r="G1550" s="22">
        <v>35.6</v>
      </c>
      <c r="H1550" s="22">
        <v>17.513999999999999</v>
      </c>
      <c r="I1550" s="24">
        <v>2.9355598290598302</v>
      </c>
      <c r="J1550" s="22"/>
      <c r="K1550" s="25">
        <f>1000*(1-(F1550+288.9414)/(508929.2*(F1550+68.12963))*(F1550-3.9863)^2)</f>
        <v>996.59855208394481</v>
      </c>
      <c r="L1550" s="25">
        <f>0.824493 - 0.0040899*F1550 + 0.000076438*F1550^2 -0.00000082467*F1550^3 + 0.0000000053675*F1550^4</f>
        <v>0.75667950006892803</v>
      </c>
      <c r="M1550" s="25">
        <f>-0.005724 + 0.00010227*F1550 - 0.0000016546*F1550^2</f>
        <v>-4.1715639039999995E-3</v>
      </c>
      <c r="N1550" s="25">
        <f>K1550 + (L1550*G1550) + M1550*G1550^(3/2) + 0.00048314*G1550^2</f>
        <v>1023.2625726303752</v>
      </c>
      <c r="O1550" s="121">
        <f t="shared" si="485"/>
        <v>1.0232356971977437</v>
      </c>
      <c r="P1550" s="26">
        <f>AC1550*(1/     (1-   (0.001*N1550/1.84)))</f>
        <v>6.4785668229274869</v>
      </c>
      <c r="Q1550" s="120">
        <f t="shared" si="486"/>
        <v>6.6132053848805468</v>
      </c>
      <c r="R1550" s="4">
        <f t="shared" si="484"/>
        <v>23.534490934897313</v>
      </c>
      <c r="S1550" s="27">
        <f>-5.28+5.5*AC1550</f>
        <v>10.536349999999999</v>
      </c>
      <c r="T1550" s="28">
        <f>E1550-E1430</f>
        <v>13</v>
      </c>
      <c r="U1550" s="29">
        <f>I1550-I1430</f>
        <v>1.5982905983014106E-4</v>
      </c>
      <c r="V1550" s="29">
        <f>(U1550/I1430)*100</f>
        <v>5.4448817820447323E-3</v>
      </c>
      <c r="W1550" s="29">
        <f>(U1550/T1550)/I1430*1000</f>
        <v>4.1883706015728708E-3</v>
      </c>
      <c r="X1550" s="30">
        <f>P1550-P1430</f>
        <v>-0.14103680395945695</v>
      </c>
      <c r="Y1550" s="30">
        <f>(X1550/P1430)*100</f>
        <v>-2.1305928860544707</v>
      </c>
      <c r="Z1550" s="30">
        <f>1000*(X1550/T1550)/P1430</f>
        <v>-1.6389176046572851</v>
      </c>
      <c r="AA1550" s="31">
        <f>1000*(X1550/T1550)/S1430</f>
        <v>-0.99855356521194583</v>
      </c>
      <c r="AB1550" s="32">
        <f>Z1550-W1550</f>
        <v>-1.6431059752588579</v>
      </c>
      <c r="AC1550" s="15">
        <v>2.8757000000000001</v>
      </c>
    </row>
    <row r="1551" spans="1:29" s="15" customFormat="1" x14ac:dyDescent="0.2">
      <c r="A1551" s="21">
        <v>229</v>
      </c>
      <c r="B1551" s="22" t="s">
        <v>29</v>
      </c>
      <c r="C1551" s="22" t="s">
        <v>36</v>
      </c>
      <c r="D1551" s="22" t="s">
        <v>37</v>
      </c>
      <c r="E1551" s="22" t="s">
        <v>38</v>
      </c>
      <c r="F1551" s="22" t="s">
        <v>38</v>
      </c>
      <c r="G1551" s="22" t="s">
        <v>38</v>
      </c>
      <c r="H1551" s="22" t="s">
        <v>38</v>
      </c>
      <c r="I1551" s="24"/>
      <c r="J1551" s="22"/>
      <c r="K1551" s="81" t="s">
        <v>38</v>
      </c>
      <c r="L1551" s="81" t="s">
        <v>38</v>
      </c>
      <c r="M1551" s="81" t="s">
        <v>38</v>
      </c>
      <c r="N1551" s="81" t="s">
        <v>38</v>
      </c>
      <c r="O1551" s="121" t="e">
        <f t="shared" si="485"/>
        <v>#VALUE!</v>
      </c>
      <c r="P1551" s="30" t="s">
        <v>38</v>
      </c>
      <c r="Q1551" s="120" t="e">
        <f t="shared" si="486"/>
        <v>#VALUE!</v>
      </c>
      <c r="R1551" s="4" t="e">
        <f t="shared" si="484"/>
        <v>#VALUE!</v>
      </c>
      <c r="S1551" s="27" t="s">
        <v>38</v>
      </c>
      <c r="T1551" s="82" t="s">
        <v>38</v>
      </c>
      <c r="U1551" s="29">
        <f>I1551-I1431</f>
        <v>-2.6371000000000002</v>
      </c>
      <c r="V1551" s="83" t="s">
        <v>38</v>
      </c>
      <c r="W1551" s="83" t="s">
        <v>38</v>
      </c>
      <c r="X1551" s="27" t="s">
        <v>38</v>
      </c>
      <c r="Y1551" s="27" t="s">
        <v>38</v>
      </c>
      <c r="Z1551" s="27" t="s">
        <v>38</v>
      </c>
      <c r="AA1551" s="27" t="s">
        <v>38</v>
      </c>
      <c r="AB1551" s="84" t="s">
        <v>38</v>
      </c>
      <c r="AC1551" s="15" t="s">
        <v>38</v>
      </c>
    </row>
    <row r="1552" spans="1:29" s="15" customFormat="1" x14ac:dyDescent="0.2">
      <c r="A1552" s="21">
        <v>155</v>
      </c>
      <c r="B1552" s="22" t="s">
        <v>30</v>
      </c>
      <c r="C1552" s="22" t="s">
        <v>36</v>
      </c>
      <c r="D1552" s="22" t="s">
        <v>37</v>
      </c>
      <c r="E1552" s="23">
        <v>43167</v>
      </c>
      <c r="F1552" s="22">
        <v>26.8</v>
      </c>
      <c r="G1552" s="22">
        <v>35.6</v>
      </c>
      <c r="H1552" s="22">
        <v>17.513999999999999</v>
      </c>
      <c r="I1552" s="24">
        <v>1.62885982905983</v>
      </c>
      <c r="J1552" s="22"/>
      <c r="K1552" s="25">
        <f>1000*(1-(F1552+288.9414)/(508929.2*(F1552+68.12963))*(F1552-3.9863)^2)</f>
        <v>996.59855208394481</v>
      </c>
      <c r="L1552" s="25">
        <f>0.824493 - 0.0040899*F1552 + 0.000076438*F1552^2 -0.00000082467*F1552^3 + 0.0000000053675*F1552^4</f>
        <v>0.75667950006892803</v>
      </c>
      <c r="M1552" s="25">
        <f>-0.005724 + 0.00010227*F1552 - 0.0000016546*F1552^2</f>
        <v>-4.1715639039999995E-3</v>
      </c>
      <c r="N1552" s="25">
        <f>K1552 + (L1552*G1552) + M1552*G1552^(3/2) + 0.00048314*G1552^2</f>
        <v>1023.2625726303752</v>
      </c>
      <c r="O1552" s="121">
        <f t="shared" si="485"/>
        <v>1.0232356971977437</v>
      </c>
      <c r="P1552" s="26">
        <f>AC1552*(1/     (1-   (0.001*N1552/1.84)))</f>
        <v>3.5347467904069361</v>
      </c>
      <c r="Q1552" s="120">
        <f t="shared" si="486"/>
        <v>3.6694822180490223</v>
      </c>
      <c r="R1552" s="4">
        <f t="shared" si="484"/>
        <v>23.534490934897313</v>
      </c>
      <c r="S1552" s="27">
        <f>-5.28+5.5*AC1552</f>
        <v>3.3494999999999999</v>
      </c>
      <c r="T1552" s="28">
        <f>E1552-E1432</f>
        <v>13</v>
      </c>
      <c r="U1552" s="29">
        <f>I1552-I1432</f>
        <v>3.7359829059830041E-2</v>
      </c>
      <c r="V1552" s="29">
        <f>(U1552/I1432)*100</f>
        <v>2.3474601985441437</v>
      </c>
      <c r="W1552" s="29">
        <f>(U1552/T1552)/I1432*1000</f>
        <v>1.8057386142647258</v>
      </c>
      <c r="X1552" s="30">
        <f>P1552-P1432</f>
        <v>-5.4235689728844516E-2</v>
      </c>
      <c r="Y1552" s="30">
        <f>(X1552/P1432)*100</f>
        <v>-1.5111717604927577</v>
      </c>
      <c r="Z1552" s="30">
        <f>1000*(X1552/T1552)/P1432</f>
        <v>-1.16243981576366</v>
      </c>
      <c r="AA1552" s="31">
        <f>1000*(X1552/T1552)/S1432</f>
        <v>-1.201173578921195</v>
      </c>
      <c r="AB1552" s="32">
        <f>Z1552-W1552</f>
        <v>-2.9681784300283858</v>
      </c>
      <c r="AC1552" s="15">
        <v>1.569</v>
      </c>
    </row>
    <row r="1553" spans="1:29" s="15" customFormat="1" x14ac:dyDescent="0.2">
      <c r="A1553" s="21">
        <v>247</v>
      </c>
      <c r="B1553" s="22" t="s">
        <v>30</v>
      </c>
      <c r="C1553" s="22" t="s">
        <v>36</v>
      </c>
      <c r="D1553" s="22" t="s">
        <v>37</v>
      </c>
      <c r="E1553" s="22" t="s">
        <v>38</v>
      </c>
      <c r="F1553" s="22" t="s">
        <v>38</v>
      </c>
      <c r="G1553" s="22" t="s">
        <v>38</v>
      </c>
      <c r="H1553" s="22" t="s">
        <v>38</v>
      </c>
      <c r="I1553" s="24"/>
      <c r="J1553" s="22"/>
      <c r="K1553" s="81" t="s">
        <v>38</v>
      </c>
      <c r="L1553" s="81" t="s">
        <v>38</v>
      </c>
      <c r="M1553" s="81" t="s">
        <v>38</v>
      </c>
      <c r="N1553" s="81" t="s">
        <v>38</v>
      </c>
      <c r="O1553" s="121" t="e">
        <f t="shared" si="485"/>
        <v>#VALUE!</v>
      </c>
      <c r="P1553" s="30" t="s">
        <v>38</v>
      </c>
      <c r="Q1553" s="120" t="e">
        <f t="shared" si="486"/>
        <v>#VALUE!</v>
      </c>
      <c r="R1553" s="4" t="e">
        <f t="shared" si="484"/>
        <v>#VALUE!</v>
      </c>
      <c r="S1553" s="27" t="s">
        <v>38</v>
      </c>
      <c r="T1553" s="82" t="s">
        <v>38</v>
      </c>
      <c r="U1553" s="83" t="s">
        <v>38</v>
      </c>
      <c r="V1553" s="83" t="s">
        <v>38</v>
      </c>
      <c r="W1553" s="83" t="s">
        <v>38</v>
      </c>
      <c r="X1553" s="27" t="s">
        <v>38</v>
      </c>
      <c r="Y1553" s="27" t="s">
        <v>38</v>
      </c>
      <c r="Z1553" s="27" t="s">
        <v>38</v>
      </c>
      <c r="AA1553" s="27" t="s">
        <v>38</v>
      </c>
      <c r="AB1553" s="84" t="s">
        <v>38</v>
      </c>
      <c r="AC1553" s="15" t="s">
        <v>38</v>
      </c>
    </row>
    <row r="1554" spans="1:29" s="15" customFormat="1" x14ac:dyDescent="0.2">
      <c r="A1554" s="21">
        <v>168</v>
      </c>
      <c r="B1554" s="22" t="s">
        <v>31</v>
      </c>
      <c r="C1554" s="22" t="s">
        <v>36</v>
      </c>
      <c r="D1554" s="22" t="s">
        <v>37</v>
      </c>
      <c r="E1554" s="22" t="s">
        <v>38</v>
      </c>
      <c r="F1554" s="22" t="s">
        <v>38</v>
      </c>
      <c r="G1554" s="22" t="s">
        <v>38</v>
      </c>
      <c r="H1554" s="22" t="s">
        <v>38</v>
      </c>
      <c r="I1554" s="24"/>
      <c r="J1554" s="22"/>
      <c r="K1554" s="81" t="s">
        <v>38</v>
      </c>
      <c r="L1554" s="81" t="s">
        <v>38</v>
      </c>
      <c r="M1554" s="81" t="s">
        <v>38</v>
      </c>
      <c r="N1554" s="81" t="s">
        <v>38</v>
      </c>
      <c r="O1554" s="121" t="e">
        <f t="shared" si="485"/>
        <v>#VALUE!</v>
      </c>
      <c r="P1554" s="30" t="s">
        <v>38</v>
      </c>
      <c r="Q1554" s="120" t="e">
        <f t="shared" si="486"/>
        <v>#VALUE!</v>
      </c>
      <c r="R1554" s="4" t="e">
        <f t="shared" si="484"/>
        <v>#VALUE!</v>
      </c>
      <c r="S1554" s="27" t="s">
        <v>38</v>
      </c>
      <c r="T1554" s="82" t="s">
        <v>38</v>
      </c>
      <c r="U1554" s="83" t="s">
        <v>38</v>
      </c>
      <c r="V1554" s="83" t="s">
        <v>38</v>
      </c>
      <c r="W1554" s="83" t="s">
        <v>38</v>
      </c>
      <c r="X1554" s="27" t="s">
        <v>38</v>
      </c>
      <c r="Y1554" s="27" t="s">
        <v>38</v>
      </c>
      <c r="Z1554" s="27" t="s">
        <v>38</v>
      </c>
      <c r="AA1554" s="27" t="s">
        <v>38</v>
      </c>
      <c r="AB1554" s="84" t="s">
        <v>38</v>
      </c>
      <c r="AC1554" s="15" t="s">
        <v>38</v>
      </c>
    </row>
    <row r="1555" spans="1:29" s="15" customFormat="1" x14ac:dyDescent="0.2">
      <c r="A1555" s="21">
        <v>175</v>
      </c>
      <c r="B1555" s="22" t="s">
        <v>31</v>
      </c>
      <c r="C1555" s="22" t="s">
        <v>36</v>
      </c>
      <c r="D1555" s="22" t="s">
        <v>37</v>
      </c>
      <c r="E1555" s="22" t="s">
        <v>38</v>
      </c>
      <c r="F1555" s="22" t="s">
        <v>38</v>
      </c>
      <c r="G1555" s="22" t="s">
        <v>38</v>
      </c>
      <c r="H1555" s="22" t="s">
        <v>38</v>
      </c>
      <c r="I1555" s="24"/>
      <c r="J1555" s="22"/>
      <c r="K1555" s="81" t="s">
        <v>38</v>
      </c>
      <c r="L1555" s="81" t="s">
        <v>38</v>
      </c>
      <c r="M1555" s="81" t="s">
        <v>38</v>
      </c>
      <c r="N1555" s="81" t="s">
        <v>38</v>
      </c>
      <c r="O1555" s="121" t="e">
        <f t="shared" si="485"/>
        <v>#VALUE!</v>
      </c>
      <c r="P1555" s="30" t="s">
        <v>38</v>
      </c>
      <c r="Q1555" s="120" t="e">
        <f t="shared" si="486"/>
        <v>#VALUE!</v>
      </c>
      <c r="R1555" s="4" t="e">
        <f t="shared" si="484"/>
        <v>#VALUE!</v>
      </c>
      <c r="S1555" s="27" t="s">
        <v>38</v>
      </c>
      <c r="T1555" s="82" t="s">
        <v>38</v>
      </c>
      <c r="U1555" s="83" t="s">
        <v>38</v>
      </c>
      <c r="V1555" s="83" t="s">
        <v>38</v>
      </c>
      <c r="W1555" s="83" t="s">
        <v>38</v>
      </c>
      <c r="X1555" s="27" t="s">
        <v>38</v>
      </c>
      <c r="Y1555" s="27" t="s">
        <v>38</v>
      </c>
      <c r="Z1555" s="27" t="s">
        <v>38</v>
      </c>
      <c r="AA1555" s="27" t="s">
        <v>38</v>
      </c>
      <c r="AB1555" s="84" t="s">
        <v>38</v>
      </c>
      <c r="AC1555" s="15" t="s">
        <v>38</v>
      </c>
    </row>
    <row r="1556" spans="1:29" s="15" customFormat="1" x14ac:dyDescent="0.2">
      <c r="A1556" s="21">
        <v>266</v>
      </c>
      <c r="B1556" s="22" t="s">
        <v>31</v>
      </c>
      <c r="C1556" s="22" t="s">
        <v>36</v>
      </c>
      <c r="D1556" s="22" t="s">
        <v>37</v>
      </c>
      <c r="E1556" s="22" t="s">
        <v>38</v>
      </c>
      <c r="F1556" s="22" t="s">
        <v>38</v>
      </c>
      <c r="G1556" s="22" t="s">
        <v>38</v>
      </c>
      <c r="H1556" s="22" t="s">
        <v>38</v>
      </c>
      <c r="I1556" s="24"/>
      <c r="J1556" s="22"/>
      <c r="K1556" s="81" t="s">
        <v>38</v>
      </c>
      <c r="L1556" s="81" t="s">
        <v>38</v>
      </c>
      <c r="M1556" s="81" t="s">
        <v>38</v>
      </c>
      <c r="N1556" s="81" t="s">
        <v>38</v>
      </c>
      <c r="O1556" s="121" t="e">
        <f t="shared" si="485"/>
        <v>#VALUE!</v>
      </c>
      <c r="P1556" s="30" t="s">
        <v>38</v>
      </c>
      <c r="Q1556" s="120" t="e">
        <f t="shared" si="486"/>
        <v>#VALUE!</v>
      </c>
      <c r="R1556" s="4" t="e">
        <f t="shared" si="484"/>
        <v>#VALUE!</v>
      </c>
      <c r="S1556" s="27" t="s">
        <v>38</v>
      </c>
      <c r="T1556" s="82" t="s">
        <v>38</v>
      </c>
      <c r="U1556" s="83" t="s">
        <v>38</v>
      </c>
      <c r="V1556" s="83" t="s">
        <v>38</v>
      </c>
      <c r="W1556" s="83" t="s">
        <v>38</v>
      </c>
      <c r="X1556" s="27" t="s">
        <v>38</v>
      </c>
      <c r="Y1556" s="27" t="s">
        <v>38</v>
      </c>
      <c r="Z1556" s="27" t="s">
        <v>38</v>
      </c>
      <c r="AA1556" s="27" t="s">
        <v>38</v>
      </c>
      <c r="AB1556" s="84" t="s">
        <v>38</v>
      </c>
      <c r="AC1556" s="15" t="s">
        <v>38</v>
      </c>
    </row>
    <row r="1557" spans="1:29" s="15" customFormat="1" x14ac:dyDescent="0.2">
      <c r="A1557" s="21">
        <v>272</v>
      </c>
      <c r="B1557" s="22" t="s">
        <v>31</v>
      </c>
      <c r="C1557" s="22" t="s">
        <v>36</v>
      </c>
      <c r="D1557" s="22" t="s">
        <v>37</v>
      </c>
      <c r="E1557" s="22" t="s">
        <v>38</v>
      </c>
      <c r="F1557" s="22" t="s">
        <v>38</v>
      </c>
      <c r="G1557" s="22" t="s">
        <v>38</v>
      </c>
      <c r="H1557" s="22" t="s">
        <v>38</v>
      </c>
      <c r="I1557" s="24"/>
      <c r="J1557" s="22"/>
      <c r="K1557" s="81" t="s">
        <v>38</v>
      </c>
      <c r="L1557" s="81" t="s">
        <v>38</v>
      </c>
      <c r="M1557" s="81" t="s">
        <v>38</v>
      </c>
      <c r="N1557" s="81" t="s">
        <v>38</v>
      </c>
      <c r="O1557" s="121" t="e">
        <f t="shared" si="485"/>
        <v>#VALUE!</v>
      </c>
      <c r="P1557" s="30" t="s">
        <v>38</v>
      </c>
      <c r="Q1557" s="120" t="e">
        <f t="shared" si="486"/>
        <v>#VALUE!</v>
      </c>
      <c r="R1557" s="4" t="e">
        <f t="shared" si="484"/>
        <v>#VALUE!</v>
      </c>
      <c r="S1557" s="27" t="s">
        <v>38</v>
      </c>
      <c r="T1557" s="82" t="s">
        <v>38</v>
      </c>
      <c r="U1557" s="83" t="s">
        <v>38</v>
      </c>
      <c r="V1557" s="83" t="s">
        <v>38</v>
      </c>
      <c r="W1557" s="83" t="s">
        <v>38</v>
      </c>
      <c r="X1557" s="27" t="s">
        <v>38</v>
      </c>
      <c r="Y1557" s="27" t="s">
        <v>38</v>
      </c>
      <c r="Z1557" s="27" t="s">
        <v>38</v>
      </c>
      <c r="AA1557" s="27" t="s">
        <v>38</v>
      </c>
      <c r="AB1557" s="84" t="s">
        <v>38</v>
      </c>
      <c r="AC1557" s="15" t="s">
        <v>38</v>
      </c>
    </row>
    <row r="1558" spans="1:29" s="15" customFormat="1" x14ac:dyDescent="0.2">
      <c r="A1558" s="21">
        <v>104</v>
      </c>
      <c r="B1558" s="22" t="s">
        <v>32</v>
      </c>
      <c r="C1558" s="22" t="s">
        <v>36</v>
      </c>
      <c r="D1558" s="22" t="s">
        <v>37</v>
      </c>
      <c r="E1558" s="22" t="s">
        <v>38</v>
      </c>
      <c r="F1558" s="22" t="s">
        <v>38</v>
      </c>
      <c r="G1558" s="22" t="s">
        <v>38</v>
      </c>
      <c r="H1558" s="22" t="s">
        <v>38</v>
      </c>
      <c r="I1558" s="24"/>
      <c r="J1558" s="22"/>
      <c r="K1558" s="81" t="s">
        <v>38</v>
      </c>
      <c r="L1558" s="81" t="s">
        <v>38</v>
      </c>
      <c r="M1558" s="81" t="s">
        <v>38</v>
      </c>
      <c r="N1558" s="81" t="s">
        <v>38</v>
      </c>
      <c r="O1558" s="121" t="e">
        <f t="shared" si="485"/>
        <v>#VALUE!</v>
      </c>
      <c r="P1558" s="30" t="s">
        <v>38</v>
      </c>
      <c r="Q1558" s="120" t="e">
        <f t="shared" si="486"/>
        <v>#VALUE!</v>
      </c>
      <c r="R1558" s="4" t="e">
        <f t="shared" si="484"/>
        <v>#VALUE!</v>
      </c>
      <c r="S1558" s="27" t="s">
        <v>38</v>
      </c>
      <c r="T1558" s="82" t="s">
        <v>38</v>
      </c>
      <c r="U1558" s="83" t="s">
        <v>38</v>
      </c>
      <c r="V1558" s="83" t="s">
        <v>38</v>
      </c>
      <c r="W1558" s="83" t="s">
        <v>38</v>
      </c>
      <c r="X1558" s="27" t="s">
        <v>38</v>
      </c>
      <c r="Y1558" s="27" t="s">
        <v>38</v>
      </c>
      <c r="Z1558" s="27" t="s">
        <v>38</v>
      </c>
      <c r="AA1558" s="27" t="s">
        <v>38</v>
      </c>
      <c r="AB1558" s="84" t="s">
        <v>38</v>
      </c>
      <c r="AC1558" s="15" t="s">
        <v>38</v>
      </c>
    </row>
    <row r="1559" spans="1:29" s="15" customFormat="1" x14ac:dyDescent="0.2">
      <c r="A1559" s="21">
        <v>110</v>
      </c>
      <c r="B1559" s="22" t="s">
        <v>32</v>
      </c>
      <c r="C1559" s="22" t="s">
        <v>36</v>
      </c>
      <c r="D1559" s="22" t="s">
        <v>37</v>
      </c>
      <c r="E1559" s="22" t="s">
        <v>38</v>
      </c>
      <c r="F1559" s="22" t="s">
        <v>38</v>
      </c>
      <c r="G1559" s="22" t="s">
        <v>38</v>
      </c>
      <c r="H1559" s="22" t="s">
        <v>38</v>
      </c>
      <c r="I1559" s="24"/>
      <c r="J1559" s="22"/>
      <c r="K1559" s="81" t="s">
        <v>38</v>
      </c>
      <c r="L1559" s="81" t="s">
        <v>38</v>
      </c>
      <c r="M1559" s="81" t="s">
        <v>38</v>
      </c>
      <c r="N1559" s="81" t="s">
        <v>38</v>
      </c>
      <c r="O1559" s="121" t="e">
        <f t="shared" si="485"/>
        <v>#VALUE!</v>
      </c>
      <c r="P1559" s="30" t="s">
        <v>38</v>
      </c>
      <c r="Q1559" s="120" t="e">
        <f t="shared" si="486"/>
        <v>#VALUE!</v>
      </c>
      <c r="R1559" s="4" t="e">
        <f t="shared" si="484"/>
        <v>#VALUE!</v>
      </c>
      <c r="S1559" s="27" t="s">
        <v>38</v>
      </c>
      <c r="T1559" s="82" t="s">
        <v>38</v>
      </c>
      <c r="U1559" s="83" t="s">
        <v>38</v>
      </c>
      <c r="V1559" s="83" t="s">
        <v>38</v>
      </c>
      <c r="W1559" s="83" t="s">
        <v>38</v>
      </c>
      <c r="X1559" s="27" t="s">
        <v>38</v>
      </c>
      <c r="Y1559" s="27" t="s">
        <v>38</v>
      </c>
      <c r="Z1559" s="27" t="s">
        <v>38</v>
      </c>
      <c r="AA1559" s="27" t="s">
        <v>38</v>
      </c>
      <c r="AB1559" s="84" t="s">
        <v>38</v>
      </c>
      <c r="AC1559" s="15" t="s">
        <v>38</v>
      </c>
    </row>
    <row r="1560" spans="1:29" s="15" customFormat="1" x14ac:dyDescent="0.2">
      <c r="A1560" s="21">
        <v>233</v>
      </c>
      <c r="B1560" s="22" t="s">
        <v>33</v>
      </c>
      <c r="C1560" s="22" t="s">
        <v>36</v>
      </c>
      <c r="D1560" s="22" t="s">
        <v>37</v>
      </c>
      <c r="E1560" s="22" t="s">
        <v>38</v>
      </c>
      <c r="F1560" s="22" t="s">
        <v>38</v>
      </c>
      <c r="G1560" s="22" t="s">
        <v>38</v>
      </c>
      <c r="H1560" s="22" t="s">
        <v>38</v>
      </c>
      <c r="I1560" s="24"/>
      <c r="J1560" s="22"/>
      <c r="K1560" s="81" t="s">
        <v>38</v>
      </c>
      <c r="L1560" s="81" t="s">
        <v>38</v>
      </c>
      <c r="M1560" s="81" t="s">
        <v>38</v>
      </c>
      <c r="N1560" s="81" t="s">
        <v>38</v>
      </c>
      <c r="O1560" s="121" t="e">
        <f t="shared" si="485"/>
        <v>#VALUE!</v>
      </c>
      <c r="P1560" s="30" t="s">
        <v>38</v>
      </c>
      <c r="Q1560" s="120" t="e">
        <f t="shared" si="486"/>
        <v>#VALUE!</v>
      </c>
      <c r="R1560" s="4" t="e">
        <f t="shared" si="484"/>
        <v>#VALUE!</v>
      </c>
      <c r="S1560" s="27" t="s">
        <v>38</v>
      </c>
      <c r="T1560" s="82" t="s">
        <v>38</v>
      </c>
      <c r="U1560" s="83" t="s">
        <v>38</v>
      </c>
      <c r="V1560" s="83" t="s">
        <v>38</v>
      </c>
      <c r="W1560" s="83" t="s">
        <v>38</v>
      </c>
      <c r="X1560" s="27" t="s">
        <v>38</v>
      </c>
      <c r="Y1560" s="27" t="s">
        <v>38</v>
      </c>
      <c r="Z1560" s="27" t="s">
        <v>38</v>
      </c>
      <c r="AA1560" s="27" t="s">
        <v>38</v>
      </c>
      <c r="AB1560" s="84" t="s">
        <v>38</v>
      </c>
      <c r="AC1560" s="15" t="s">
        <v>38</v>
      </c>
    </row>
    <row r="1561" spans="1:29" s="15" customFormat="1" ht="17" thickBot="1" x14ac:dyDescent="0.25">
      <c r="A1561" s="37">
        <v>235</v>
      </c>
      <c r="B1561" s="38" t="s">
        <v>33</v>
      </c>
      <c r="C1561" s="38" t="s">
        <v>36</v>
      </c>
      <c r="D1561" s="38" t="s">
        <v>37</v>
      </c>
      <c r="E1561" s="38" t="s">
        <v>38</v>
      </c>
      <c r="F1561" s="38" t="s">
        <v>38</v>
      </c>
      <c r="G1561" s="38" t="s">
        <v>38</v>
      </c>
      <c r="H1561" s="38" t="s">
        <v>38</v>
      </c>
      <c r="I1561" s="40"/>
      <c r="J1561" s="38"/>
      <c r="K1561" s="108" t="s">
        <v>38</v>
      </c>
      <c r="L1561" s="108" t="s">
        <v>38</v>
      </c>
      <c r="M1561" s="108" t="s">
        <v>38</v>
      </c>
      <c r="N1561" s="108" t="s">
        <v>38</v>
      </c>
      <c r="O1561" s="121" t="e">
        <f t="shared" si="485"/>
        <v>#VALUE!</v>
      </c>
      <c r="P1561" s="46" t="s">
        <v>38</v>
      </c>
      <c r="Q1561" s="120" t="e">
        <f t="shared" si="486"/>
        <v>#VALUE!</v>
      </c>
      <c r="R1561" s="4" t="e">
        <f t="shared" si="484"/>
        <v>#VALUE!</v>
      </c>
      <c r="S1561" s="43" t="s">
        <v>38</v>
      </c>
      <c r="T1561" s="109" t="s">
        <v>38</v>
      </c>
      <c r="U1561" s="110" t="s">
        <v>38</v>
      </c>
      <c r="V1561" s="110" t="s">
        <v>38</v>
      </c>
      <c r="W1561" s="110" t="s">
        <v>38</v>
      </c>
      <c r="X1561" s="43" t="s">
        <v>38</v>
      </c>
      <c r="Y1561" s="43" t="s">
        <v>38</v>
      </c>
      <c r="Z1561" s="43" t="s">
        <v>38</v>
      </c>
      <c r="AA1561" s="43" t="s">
        <v>38</v>
      </c>
      <c r="AB1561" s="111" t="s">
        <v>38</v>
      </c>
      <c r="AC1561" s="15" t="s">
        <v>38</v>
      </c>
    </row>
  </sheetData>
  <autoFilter ref="A1:BG1561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73"/>
  <sheetViews>
    <sheetView topLeftCell="R758" zoomScaleNormal="100" workbookViewId="0">
      <selection activeCellId="1" sqref="A184:XFD184 A1"/>
    </sheetView>
  </sheetViews>
  <sheetFormatPr baseColWidth="10" defaultColWidth="8.83203125" defaultRowHeight="16" x14ac:dyDescent="0.2"/>
  <cols>
    <col min="1" max="7" width="10.5" customWidth="1"/>
    <col min="8" max="10" width="10.5" style="113" customWidth="1"/>
    <col min="11" max="11" width="8.83203125" style="113" customWidth="1"/>
    <col min="12" max="12" width="6.83203125" style="113" customWidth="1"/>
    <col min="13" max="13" width="7.5" style="113" customWidth="1"/>
    <col min="14" max="17" width="10.5" style="113" customWidth="1"/>
    <col min="18" max="18" width="6.1640625" customWidth="1"/>
    <col min="19" max="19" width="10.5" customWidth="1"/>
    <col min="20" max="20" width="10.5" style="113" customWidth="1"/>
    <col min="21" max="21" width="10.5" style="114" customWidth="1"/>
    <col min="22" max="23" width="10.5" style="113" customWidth="1"/>
    <col min="24" max="24" width="10.5" style="114" customWidth="1"/>
    <col min="25" max="26" width="10.5" style="113" customWidth="1"/>
    <col min="27" max="1025" width="10.5" customWidth="1"/>
  </cols>
  <sheetData>
    <row r="1" spans="1:30" x14ac:dyDescent="0.2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6" t="s">
        <v>7</v>
      </c>
      <c r="I1" s="116" t="s">
        <v>8</v>
      </c>
      <c r="J1" s="116" t="s">
        <v>9</v>
      </c>
      <c r="K1" s="116" t="s">
        <v>10</v>
      </c>
      <c r="L1" s="116" t="s">
        <v>11</v>
      </c>
      <c r="M1" s="116" t="s">
        <v>12</v>
      </c>
      <c r="N1" s="116" t="s">
        <v>13</v>
      </c>
      <c r="O1" s="116" t="s">
        <v>14</v>
      </c>
      <c r="P1" s="116" t="s">
        <v>15</v>
      </c>
      <c r="Q1" s="116" t="s">
        <v>16</v>
      </c>
      <c r="R1" s="115" t="s">
        <v>17</v>
      </c>
      <c r="S1" s="115" t="s">
        <v>18</v>
      </c>
      <c r="T1" s="116" t="s">
        <v>19</v>
      </c>
      <c r="U1" s="117" t="s">
        <v>20</v>
      </c>
      <c r="V1" s="116" t="s">
        <v>21</v>
      </c>
      <c r="W1" s="116" t="s">
        <v>22</v>
      </c>
      <c r="X1" s="117" t="s">
        <v>23</v>
      </c>
      <c r="Y1" s="116" t="s">
        <v>24</v>
      </c>
      <c r="Z1" s="116" t="s">
        <v>25</v>
      </c>
      <c r="AA1" s="115"/>
      <c r="AB1" s="115"/>
      <c r="AC1" s="115"/>
      <c r="AD1" s="115"/>
    </row>
    <row r="2" spans="1:30" x14ac:dyDescent="0.2">
      <c r="A2">
        <v>176</v>
      </c>
      <c r="B2" t="s">
        <v>26</v>
      </c>
      <c r="C2" t="s">
        <v>27</v>
      </c>
      <c r="D2" t="s">
        <v>28</v>
      </c>
      <c r="E2" s="118">
        <v>43026</v>
      </c>
      <c r="F2">
        <v>24.9</v>
      </c>
      <c r="G2">
        <v>31.4</v>
      </c>
      <c r="H2" s="113">
        <v>17.519100000000002</v>
      </c>
      <c r="I2" s="113">
        <v>1.681</v>
      </c>
      <c r="K2" s="113">
        <v>997.10069892065201</v>
      </c>
      <c r="L2" s="113">
        <v>0.75937868713470702</v>
      </c>
      <c r="M2" s="113">
        <v>-4.2033455460000002E-3</v>
      </c>
      <c r="N2" s="113">
        <v>1020.68195890531</v>
      </c>
      <c r="O2" s="113">
        <v>3.7751396220537101</v>
      </c>
      <c r="P2" s="113">
        <v>23.5209531286737</v>
      </c>
      <c r="Q2" s="113">
        <v>3.9655</v>
      </c>
      <c r="R2">
        <v>49</v>
      </c>
      <c r="S2">
        <v>0.14399999999999999</v>
      </c>
      <c r="T2" s="113">
        <v>9.3689004554326694</v>
      </c>
      <c r="U2" s="114">
        <v>1.9120205011087099</v>
      </c>
      <c r="V2" s="113">
        <v>0.32163513821547102</v>
      </c>
      <c r="W2" s="113">
        <v>9.3132972527084608</v>
      </c>
      <c r="X2" s="114">
        <v>1.9006729087160099</v>
      </c>
      <c r="Y2" s="113">
        <v>2.0683732196504301</v>
      </c>
      <c r="Z2" s="113">
        <v>-1.13475923926953E-2</v>
      </c>
    </row>
    <row r="3" spans="1:30" x14ac:dyDescent="0.2">
      <c r="A3">
        <v>182</v>
      </c>
      <c r="B3" t="s">
        <v>26</v>
      </c>
      <c r="C3" t="s">
        <v>27</v>
      </c>
      <c r="D3" t="s">
        <v>28</v>
      </c>
      <c r="E3" s="118">
        <v>43026</v>
      </c>
      <c r="F3">
        <v>24.9</v>
      </c>
      <c r="G3">
        <v>31.4</v>
      </c>
      <c r="H3" s="113">
        <v>17.519100000000002</v>
      </c>
      <c r="I3" s="113">
        <v>3.1150000000000002</v>
      </c>
      <c r="K3" s="113">
        <v>997.10069892065201</v>
      </c>
      <c r="L3" s="113">
        <v>0.75937868713470702</v>
      </c>
      <c r="M3" s="113">
        <v>-4.2033455460000002E-3</v>
      </c>
      <c r="N3" s="113">
        <v>1020.68195890531</v>
      </c>
      <c r="O3" s="113">
        <v>6.9955740170715801</v>
      </c>
      <c r="P3" s="113">
        <v>23.5209531286737</v>
      </c>
      <c r="Q3" s="113">
        <v>11.852499999999999</v>
      </c>
      <c r="R3">
        <v>49</v>
      </c>
      <c r="S3">
        <v>0.46600000000000003</v>
      </c>
      <c r="T3" s="113">
        <v>17.591543978859999</v>
      </c>
      <c r="U3" s="114">
        <v>3.5901110160938701</v>
      </c>
      <c r="V3" s="113">
        <v>1.0440520395014099</v>
      </c>
      <c r="W3" s="113">
        <v>17.542605797915101</v>
      </c>
      <c r="X3" s="114">
        <v>3.5801236322275698</v>
      </c>
      <c r="Y3" s="113">
        <v>2.2936847494074701</v>
      </c>
      <c r="Z3" s="113">
        <v>-9.9873838663002701E-3</v>
      </c>
    </row>
    <row r="4" spans="1:30" x14ac:dyDescent="0.2">
      <c r="A4">
        <v>189</v>
      </c>
      <c r="B4" t="s">
        <v>26</v>
      </c>
      <c r="C4" t="s">
        <v>27</v>
      </c>
      <c r="D4" t="s">
        <v>28</v>
      </c>
      <c r="E4" s="118">
        <v>43026</v>
      </c>
      <c r="F4">
        <v>24.9</v>
      </c>
      <c r="G4">
        <v>31.4</v>
      </c>
      <c r="H4" s="113">
        <v>17.519100000000002</v>
      </c>
      <c r="I4" s="113">
        <v>2.996</v>
      </c>
      <c r="K4" s="113">
        <v>997.10069892065201</v>
      </c>
      <c r="L4" s="113">
        <v>0.75937868713470702</v>
      </c>
      <c r="M4" s="113">
        <v>-4.2033455460000002E-3</v>
      </c>
      <c r="N4" s="113">
        <v>1020.68195890531</v>
      </c>
      <c r="O4" s="113">
        <v>6.7283273692283903</v>
      </c>
      <c r="P4" s="113">
        <v>23.5209531286737</v>
      </c>
      <c r="Q4" s="113">
        <v>11.198</v>
      </c>
      <c r="R4">
        <v>49</v>
      </c>
      <c r="S4">
        <v>0.41899999999999998</v>
      </c>
      <c r="T4" s="113">
        <v>16.259216142801701</v>
      </c>
      <c r="U4" s="114">
        <v>3.3182073760819799</v>
      </c>
      <c r="V4" s="113">
        <v>0.93856816341551497</v>
      </c>
      <c r="W4" s="113">
        <v>16.210832437956999</v>
      </c>
      <c r="X4" s="114">
        <v>3.3083331506034699</v>
      </c>
      <c r="Y4" s="113">
        <v>2.1537586231070298</v>
      </c>
      <c r="Z4" s="113">
        <v>-9.8742254785135798E-3</v>
      </c>
    </row>
    <row r="5" spans="1:30" x14ac:dyDescent="0.2">
      <c r="A5">
        <v>281</v>
      </c>
      <c r="B5" t="s">
        <v>26</v>
      </c>
      <c r="C5" t="s">
        <v>27</v>
      </c>
      <c r="D5" t="s">
        <v>28</v>
      </c>
      <c r="E5" s="118">
        <v>43026</v>
      </c>
      <c r="F5">
        <v>24.9</v>
      </c>
      <c r="G5">
        <v>31.4</v>
      </c>
      <c r="H5" s="113">
        <v>17.519100000000002</v>
      </c>
      <c r="I5" s="113">
        <v>2.9940000000000002</v>
      </c>
      <c r="K5" s="113">
        <v>997.10069892065201</v>
      </c>
      <c r="L5" s="113">
        <v>0.75937868713470702</v>
      </c>
      <c r="M5" s="113">
        <v>-4.2033455460000002E-3</v>
      </c>
      <c r="N5" s="113">
        <v>1020.68195890531</v>
      </c>
      <c r="O5" s="113">
        <v>6.7238358289285101</v>
      </c>
      <c r="P5" s="113">
        <v>23.5209531286737</v>
      </c>
      <c r="Q5" s="113">
        <v>11.186999999999999</v>
      </c>
      <c r="R5">
        <v>49</v>
      </c>
      <c r="S5">
        <v>0.36899999999999999</v>
      </c>
      <c r="T5" s="113">
        <v>14.0571428571429</v>
      </c>
      <c r="U5" s="114">
        <v>2.8688046647230299</v>
      </c>
      <c r="V5" s="113">
        <v>0.82832887238703501</v>
      </c>
      <c r="W5" s="113">
        <v>14.0501720800778</v>
      </c>
      <c r="X5" s="114">
        <v>2.8673820571587401</v>
      </c>
      <c r="Y5" s="113">
        <v>1.8459919044544399</v>
      </c>
      <c r="Z5" s="113">
        <v>-1.42260756429868E-3</v>
      </c>
    </row>
    <row r="6" spans="1:30" x14ac:dyDescent="0.2">
      <c r="A6">
        <v>287</v>
      </c>
      <c r="B6" t="s">
        <v>26</v>
      </c>
      <c r="C6" t="s">
        <v>27</v>
      </c>
      <c r="D6" t="s">
        <v>28</v>
      </c>
      <c r="E6" s="118">
        <v>43026</v>
      </c>
      <c r="F6">
        <v>24.9</v>
      </c>
      <c r="G6">
        <v>31.4</v>
      </c>
      <c r="H6" s="113">
        <v>17.519100000000002</v>
      </c>
      <c r="I6" s="113">
        <v>2.0659999999999998</v>
      </c>
      <c r="K6" s="113">
        <v>997.10069892065201</v>
      </c>
      <c r="L6" s="113">
        <v>0.75937868713470702</v>
      </c>
      <c r="M6" s="113">
        <v>-4.2033455460000002E-3</v>
      </c>
      <c r="N6" s="113">
        <v>1020.68195890531</v>
      </c>
      <c r="O6" s="113">
        <v>4.6397611297816601</v>
      </c>
      <c r="P6" s="113">
        <v>23.5209531286737</v>
      </c>
      <c r="Q6" s="113">
        <v>6.0830000000000002</v>
      </c>
      <c r="R6">
        <v>49</v>
      </c>
      <c r="S6">
        <v>0.23899999999999999</v>
      </c>
      <c r="T6" s="113">
        <v>13.081554460864799</v>
      </c>
      <c r="U6" s="114">
        <v>2.6697049920132199</v>
      </c>
      <c r="V6" s="113">
        <v>0.536488288028797</v>
      </c>
      <c r="W6" s="113">
        <v>13.074643308379599</v>
      </c>
      <c r="X6" s="114">
        <v>2.66829455273052</v>
      </c>
      <c r="Y6" s="113">
        <v>2.2960554832790701</v>
      </c>
      <c r="Z6" s="113">
        <v>-1.41043928270213E-3</v>
      </c>
    </row>
    <row r="7" spans="1:30" x14ac:dyDescent="0.2">
      <c r="A7">
        <v>116</v>
      </c>
      <c r="B7" t="s">
        <v>29</v>
      </c>
      <c r="C7" t="s">
        <v>27</v>
      </c>
      <c r="D7" t="s">
        <v>28</v>
      </c>
      <c r="E7" s="118">
        <v>43026</v>
      </c>
      <c r="F7">
        <v>24.9</v>
      </c>
      <c r="G7">
        <v>31.4</v>
      </c>
      <c r="H7" s="113">
        <v>17.519100000000002</v>
      </c>
      <c r="I7" s="113">
        <v>3.9020000000000001</v>
      </c>
      <c r="K7" s="113">
        <v>997.10069892065201</v>
      </c>
      <c r="L7" s="113">
        <v>0.75937868713470702</v>
      </c>
      <c r="M7" s="113">
        <v>-4.2033455460000002E-3</v>
      </c>
      <c r="N7" s="113">
        <v>1020.68195890531</v>
      </c>
      <c r="O7" s="113">
        <v>8.7629951250765004</v>
      </c>
      <c r="P7" s="113">
        <v>23.5209531286737</v>
      </c>
      <c r="Q7" s="113">
        <v>16.181000000000001</v>
      </c>
      <c r="R7">
        <v>49</v>
      </c>
      <c r="S7">
        <v>0.55300000000000005</v>
      </c>
      <c r="T7" s="113">
        <v>16.512391758733902</v>
      </c>
      <c r="U7" s="114">
        <v>3.36987586912938</v>
      </c>
      <c r="V7" s="113">
        <v>1.23931647794343</v>
      </c>
      <c r="W7" s="113">
        <v>16.4722144055911</v>
      </c>
      <c r="X7" s="114">
        <v>3.3616764093042999</v>
      </c>
      <c r="Y7" s="113">
        <v>1.92489615428697</v>
      </c>
      <c r="Z7" s="113">
        <v>-8.1994598250796392E-3</v>
      </c>
    </row>
    <row r="8" spans="1:30" x14ac:dyDescent="0.2">
      <c r="A8">
        <v>122</v>
      </c>
      <c r="B8" t="s">
        <v>29</v>
      </c>
      <c r="C8" t="s">
        <v>27</v>
      </c>
      <c r="D8" t="s">
        <v>28</v>
      </c>
      <c r="E8" s="118">
        <v>43026</v>
      </c>
      <c r="F8">
        <v>24.9</v>
      </c>
      <c r="G8">
        <v>31.4</v>
      </c>
      <c r="H8" s="113">
        <v>17.519100000000002</v>
      </c>
      <c r="I8" s="113">
        <v>5.13</v>
      </c>
      <c r="K8" s="113">
        <v>997.10069892065201</v>
      </c>
      <c r="L8" s="113">
        <v>0.75937868713470702</v>
      </c>
      <c r="M8" s="113">
        <v>-4.2033455460000002E-3</v>
      </c>
      <c r="N8" s="113">
        <v>1020.68195890531</v>
      </c>
      <c r="O8" s="113">
        <v>11.5208008692062</v>
      </c>
      <c r="P8" s="113">
        <v>23.5209531286737</v>
      </c>
      <c r="Q8" s="113">
        <v>22.934999999999999</v>
      </c>
      <c r="R8">
        <v>49</v>
      </c>
      <c r="S8">
        <v>0.73899999999999999</v>
      </c>
      <c r="T8" s="113">
        <v>16.829879298565199</v>
      </c>
      <c r="U8" s="114">
        <v>3.4346692446051499</v>
      </c>
      <c r="V8" s="113">
        <v>1.6562225056465001</v>
      </c>
      <c r="W8" s="113">
        <v>16.789592465144601</v>
      </c>
      <c r="X8" s="114">
        <v>3.4264474418662498</v>
      </c>
      <c r="Y8" s="113">
        <v>1.79117984679305</v>
      </c>
      <c r="Z8" s="113">
        <v>-8.2218027389000508E-3</v>
      </c>
    </row>
    <row r="9" spans="1:30" x14ac:dyDescent="0.2">
      <c r="A9">
        <v>129</v>
      </c>
      <c r="B9" t="s">
        <v>29</v>
      </c>
      <c r="C9" t="s">
        <v>27</v>
      </c>
      <c r="D9" t="s">
        <v>28</v>
      </c>
      <c r="E9" s="118">
        <v>43026</v>
      </c>
      <c r="F9">
        <v>24.9</v>
      </c>
      <c r="G9">
        <v>31.4</v>
      </c>
      <c r="H9" s="113">
        <v>17.519100000000002</v>
      </c>
      <c r="I9" s="113">
        <v>5.0119999999999996</v>
      </c>
      <c r="K9" s="113">
        <v>997.10069892065201</v>
      </c>
      <c r="L9" s="113">
        <v>0.75937868713470702</v>
      </c>
      <c r="M9" s="113">
        <v>-4.2033455460000002E-3</v>
      </c>
      <c r="N9" s="113">
        <v>1020.68195890531</v>
      </c>
      <c r="O9" s="113">
        <v>11.2557999915129</v>
      </c>
      <c r="P9" s="113">
        <v>23.5209531286737</v>
      </c>
      <c r="Q9" s="113">
        <v>22.286000000000001</v>
      </c>
      <c r="R9">
        <v>49</v>
      </c>
      <c r="S9">
        <v>0.67299999999999904</v>
      </c>
      <c r="T9" s="113">
        <v>15.5104862871629</v>
      </c>
      <c r="U9" s="114">
        <v>3.1654053647271301</v>
      </c>
      <c r="V9" s="113">
        <v>1.5056939134312499</v>
      </c>
      <c r="W9" s="113">
        <v>15.4428464815994</v>
      </c>
      <c r="X9" s="114">
        <v>3.1516013227754001</v>
      </c>
      <c r="Y9" s="113">
        <v>1.65344492522708</v>
      </c>
      <c r="Z9" s="113">
        <v>-1.38040419517309E-2</v>
      </c>
    </row>
    <row r="10" spans="1:30" x14ac:dyDescent="0.2">
      <c r="A10">
        <v>220</v>
      </c>
      <c r="B10" t="s">
        <v>29</v>
      </c>
      <c r="C10" t="s">
        <v>27</v>
      </c>
      <c r="D10" t="s">
        <v>28</v>
      </c>
      <c r="E10" s="118">
        <v>43026</v>
      </c>
      <c r="F10">
        <v>24.9</v>
      </c>
      <c r="G10">
        <v>31.4</v>
      </c>
      <c r="H10" s="113">
        <v>17.519100000000002</v>
      </c>
      <c r="I10" s="113">
        <v>3.0950000000000002</v>
      </c>
      <c r="K10" s="113">
        <v>997.10069892065201</v>
      </c>
      <c r="L10" s="113">
        <v>0.75937868713470702</v>
      </c>
      <c r="M10" s="113">
        <v>-4.2033455460000002E-3</v>
      </c>
      <c r="N10" s="113">
        <v>1020.68195890531</v>
      </c>
      <c r="O10" s="113">
        <v>6.9506586140727196</v>
      </c>
      <c r="P10" s="113">
        <v>23.5209531286737</v>
      </c>
      <c r="Q10" s="113">
        <v>11.7425</v>
      </c>
      <c r="R10">
        <v>49</v>
      </c>
      <c r="S10">
        <v>0.54500000000000004</v>
      </c>
      <c r="T10" s="113">
        <v>21.372549019607899</v>
      </c>
      <c r="U10" s="114">
        <v>4.3617446978791596</v>
      </c>
      <c r="V10" s="113">
        <v>1.2189158836951399</v>
      </c>
      <c r="W10" s="113">
        <v>21.266060621231698</v>
      </c>
      <c r="X10" s="114">
        <v>4.3400123716799497</v>
      </c>
      <c r="Y10" s="113">
        <v>2.8445779715409101</v>
      </c>
      <c r="Z10" s="113">
        <v>-2.1732326199209898E-2</v>
      </c>
    </row>
    <row r="11" spans="1:30" x14ac:dyDescent="0.2">
      <c r="A11">
        <v>226</v>
      </c>
      <c r="B11" t="s">
        <v>29</v>
      </c>
      <c r="C11" t="s">
        <v>27</v>
      </c>
      <c r="D11" t="s">
        <v>28</v>
      </c>
      <c r="E11" s="118">
        <v>43026</v>
      </c>
      <c r="F11">
        <v>24.9</v>
      </c>
      <c r="G11">
        <v>31.4</v>
      </c>
      <c r="H11" s="113">
        <v>17.519100000000002</v>
      </c>
      <c r="I11" s="113">
        <v>3.141</v>
      </c>
      <c r="K11" s="113">
        <v>997.10069892065201</v>
      </c>
      <c r="L11" s="113">
        <v>0.75937868713470702</v>
      </c>
      <c r="M11" s="113">
        <v>-4.2033455460000002E-3</v>
      </c>
      <c r="N11" s="113">
        <v>1020.68195890531</v>
      </c>
      <c r="O11" s="113">
        <v>7.0539640409700901</v>
      </c>
      <c r="P11" s="113">
        <v>23.5209531286737</v>
      </c>
      <c r="Q11" s="113">
        <v>11.9955</v>
      </c>
      <c r="R11">
        <v>49</v>
      </c>
      <c r="S11">
        <v>0.42099999999999999</v>
      </c>
      <c r="T11" s="113">
        <v>15.477941176470599</v>
      </c>
      <c r="U11" s="114">
        <v>3.1587635054021601</v>
      </c>
      <c r="V11" s="113">
        <v>0.94045183259689702</v>
      </c>
      <c r="W11" s="113">
        <v>15.383167654574001</v>
      </c>
      <c r="X11" s="114">
        <v>3.1394219703212198</v>
      </c>
      <c r="Y11" s="113">
        <v>1.9827370395448101</v>
      </c>
      <c r="Z11" s="113">
        <v>-1.9341535080936299E-2</v>
      </c>
    </row>
    <row r="12" spans="1:30" x14ac:dyDescent="0.2">
      <c r="A12">
        <v>149</v>
      </c>
      <c r="B12" t="s">
        <v>30</v>
      </c>
      <c r="C12" t="s">
        <v>27</v>
      </c>
      <c r="D12" t="s">
        <v>28</v>
      </c>
      <c r="E12" s="118">
        <v>43026</v>
      </c>
      <c r="F12">
        <v>24.9</v>
      </c>
      <c r="G12">
        <v>31.4</v>
      </c>
      <c r="H12" s="113">
        <v>17.519100000000002</v>
      </c>
      <c r="I12" s="113">
        <v>1.6779999999999999</v>
      </c>
      <c r="K12" s="113">
        <v>997.10069892065201</v>
      </c>
      <c r="L12" s="113">
        <v>0.75937868713470702</v>
      </c>
      <c r="M12" s="113">
        <v>-4.2033455460000002E-3</v>
      </c>
      <c r="N12" s="113">
        <v>1020.68195890531</v>
      </c>
      <c r="O12" s="113">
        <v>3.7684023116038898</v>
      </c>
      <c r="P12" s="113">
        <v>23.5209531286737</v>
      </c>
      <c r="Q12" s="113">
        <v>3.9489999999999998</v>
      </c>
      <c r="R12">
        <v>49</v>
      </c>
      <c r="S12">
        <v>0.26600000000000001</v>
      </c>
      <c r="T12" s="113">
        <v>18.838526912181301</v>
      </c>
      <c r="U12" s="114">
        <v>3.8445973290165898</v>
      </c>
      <c r="V12" s="113">
        <v>0.59569576409923497</v>
      </c>
      <c r="W12" s="113">
        <v>18.7756338375433</v>
      </c>
      <c r="X12" s="114">
        <v>3.8317620076618999</v>
      </c>
      <c r="Y12" s="113">
        <v>4.8902077273485398</v>
      </c>
      <c r="Z12" s="113">
        <v>-1.28353213546935E-2</v>
      </c>
    </row>
    <row r="13" spans="1:30" x14ac:dyDescent="0.2">
      <c r="A13">
        <v>157</v>
      </c>
      <c r="B13" t="s">
        <v>30</v>
      </c>
      <c r="C13" t="s">
        <v>27</v>
      </c>
      <c r="D13" t="s">
        <v>28</v>
      </c>
      <c r="E13" s="118">
        <v>43026</v>
      </c>
      <c r="F13">
        <v>24.9</v>
      </c>
      <c r="G13">
        <v>31.4</v>
      </c>
      <c r="H13" s="113">
        <v>17.519100000000002</v>
      </c>
      <c r="I13" s="113">
        <v>1.663</v>
      </c>
      <c r="K13" s="113">
        <v>997.10069892065201</v>
      </c>
      <c r="L13" s="113">
        <v>0.75937868713470702</v>
      </c>
      <c r="M13" s="113">
        <v>-4.2033455460000002E-3</v>
      </c>
      <c r="N13" s="113">
        <v>1020.68195890531</v>
      </c>
      <c r="O13" s="113">
        <v>3.7347157593547502</v>
      </c>
      <c r="P13" s="113">
        <v>23.5209531286737</v>
      </c>
      <c r="Q13" s="113">
        <v>3.8664999999999998</v>
      </c>
      <c r="R13">
        <v>49</v>
      </c>
      <c r="S13">
        <v>0.23100000000000001</v>
      </c>
      <c r="T13" s="113">
        <v>16.1312849162011</v>
      </c>
      <c r="U13" s="114">
        <v>3.2920989624900301</v>
      </c>
      <c r="V13" s="113">
        <v>0.51707002562481597</v>
      </c>
      <c r="W13" s="113">
        <v>16.0698245989133</v>
      </c>
      <c r="X13" s="114">
        <v>3.2795560405945499</v>
      </c>
      <c r="Y13" s="113">
        <v>4.0648880980536504</v>
      </c>
      <c r="Z13" s="113">
        <v>-1.2542921895477999E-2</v>
      </c>
    </row>
    <row r="14" spans="1:30" x14ac:dyDescent="0.2">
      <c r="A14">
        <v>248</v>
      </c>
      <c r="B14" t="s">
        <v>30</v>
      </c>
      <c r="C14" t="s">
        <v>27</v>
      </c>
      <c r="D14" t="s">
        <v>28</v>
      </c>
      <c r="E14" s="118">
        <v>43026</v>
      </c>
      <c r="F14">
        <v>24.9</v>
      </c>
      <c r="G14">
        <v>31.4</v>
      </c>
      <c r="H14" s="113">
        <v>17.519100000000002</v>
      </c>
      <c r="I14" s="113">
        <v>2.8540000000000001</v>
      </c>
      <c r="K14" s="113">
        <v>997.10069892065201</v>
      </c>
      <c r="L14" s="113">
        <v>0.75937868713470702</v>
      </c>
      <c r="M14" s="113">
        <v>-4.2033455460000002E-3</v>
      </c>
      <c r="N14" s="113">
        <v>1020.68195890531</v>
      </c>
      <c r="O14" s="113">
        <v>6.4094280079365298</v>
      </c>
      <c r="P14" s="113">
        <v>23.5209531286737</v>
      </c>
      <c r="Q14" s="113">
        <v>10.417</v>
      </c>
      <c r="R14">
        <v>49</v>
      </c>
      <c r="S14">
        <v>0.47399999999999998</v>
      </c>
      <c r="T14" s="113">
        <v>19.915966386554601</v>
      </c>
      <c r="U14" s="114">
        <v>4.0644829360315597</v>
      </c>
      <c r="V14" s="113">
        <v>1.06059871891767</v>
      </c>
      <c r="W14" s="113">
        <v>19.828614106176001</v>
      </c>
      <c r="X14" s="114">
        <v>4.0466559400359197</v>
      </c>
      <c r="Y14" s="113">
        <v>2.7714304500187299</v>
      </c>
      <c r="Z14" s="113">
        <v>-1.7826995995636499E-2</v>
      </c>
    </row>
    <row r="15" spans="1:30" x14ac:dyDescent="0.2">
      <c r="A15">
        <v>162</v>
      </c>
      <c r="B15" t="s">
        <v>31</v>
      </c>
      <c r="C15" t="s">
        <v>27</v>
      </c>
      <c r="D15" t="s">
        <v>28</v>
      </c>
      <c r="E15" s="118">
        <v>43026</v>
      </c>
      <c r="F15">
        <v>24.9</v>
      </c>
      <c r="G15">
        <v>31.4</v>
      </c>
      <c r="H15" s="113">
        <v>17.519100000000002</v>
      </c>
      <c r="I15" s="113">
        <v>5.4720000000000004</v>
      </c>
      <c r="K15" s="113">
        <v>997.10069892065201</v>
      </c>
      <c r="L15" s="113">
        <v>0.75937868713470702</v>
      </c>
      <c r="M15" s="113">
        <v>-4.2033455460000002E-3</v>
      </c>
      <c r="N15" s="113">
        <v>1020.68195890531</v>
      </c>
      <c r="O15" s="113">
        <v>12.2888542604866</v>
      </c>
      <c r="P15" s="113">
        <v>23.5209531286737</v>
      </c>
      <c r="Q15" s="113">
        <v>24.815999999999999</v>
      </c>
      <c r="R15">
        <v>49</v>
      </c>
      <c r="S15">
        <v>0.94799999999999995</v>
      </c>
      <c r="T15" s="113">
        <v>20.9549071618037</v>
      </c>
      <c r="U15" s="114">
        <v>4.2765116656742297</v>
      </c>
      <c r="V15" s="113">
        <v>2.1236103363286101</v>
      </c>
      <c r="W15" s="113">
        <v>20.890894032378299</v>
      </c>
      <c r="X15" s="114">
        <v>4.2634477617098501</v>
      </c>
      <c r="Y15" s="113">
        <v>2.2109471714970899</v>
      </c>
      <c r="Z15" s="113">
        <v>-1.3063903964380501E-2</v>
      </c>
    </row>
    <row r="16" spans="1:30" x14ac:dyDescent="0.2">
      <c r="A16">
        <v>169</v>
      </c>
      <c r="B16" t="s">
        <v>31</v>
      </c>
      <c r="C16" t="s">
        <v>27</v>
      </c>
      <c r="D16" t="s">
        <v>28</v>
      </c>
      <c r="E16" s="118">
        <v>43026</v>
      </c>
      <c r="F16">
        <v>24.9</v>
      </c>
      <c r="G16">
        <v>31.4</v>
      </c>
      <c r="H16" s="113">
        <v>17.519100000000002</v>
      </c>
      <c r="I16" s="113">
        <v>3.5230000000000001</v>
      </c>
      <c r="K16" s="113">
        <v>997.10069892065201</v>
      </c>
      <c r="L16" s="113">
        <v>0.75937868713470702</v>
      </c>
      <c r="M16" s="113">
        <v>-4.2033455460000002E-3</v>
      </c>
      <c r="N16" s="113">
        <v>1020.68195890531</v>
      </c>
      <c r="O16" s="113">
        <v>7.9118482382482096</v>
      </c>
      <c r="P16" s="113">
        <v>23.5209531286737</v>
      </c>
      <c r="Q16" s="113">
        <v>14.096500000000001</v>
      </c>
      <c r="R16">
        <v>49</v>
      </c>
      <c r="S16">
        <v>0.57899999999999996</v>
      </c>
      <c r="T16" s="113">
        <v>19.667119565217401</v>
      </c>
      <c r="U16" s="114">
        <v>4.0136978704525301</v>
      </c>
      <c r="V16" s="113">
        <v>1.2969378931475</v>
      </c>
      <c r="W16" s="113">
        <v>19.606280742838301</v>
      </c>
      <c r="X16" s="114">
        <v>4.0012817842527104</v>
      </c>
      <c r="Y16" s="113">
        <v>2.4255975319204799</v>
      </c>
      <c r="Z16" s="113">
        <v>-1.24160861998242E-2</v>
      </c>
    </row>
    <row r="17" spans="1:26" x14ac:dyDescent="0.2">
      <c r="A17">
        <v>261</v>
      </c>
      <c r="B17" t="s">
        <v>31</v>
      </c>
      <c r="C17" t="s">
        <v>27</v>
      </c>
      <c r="D17" t="s">
        <v>28</v>
      </c>
      <c r="E17" s="118">
        <v>43026</v>
      </c>
      <c r="F17">
        <v>24.9</v>
      </c>
      <c r="G17">
        <v>31.4</v>
      </c>
      <c r="H17" s="113">
        <v>17.519100000000002</v>
      </c>
      <c r="I17" s="113">
        <v>3.8239999999999998</v>
      </c>
      <c r="K17" s="113">
        <v>997.10069892065201</v>
      </c>
      <c r="L17" s="113">
        <v>0.75937868713470702</v>
      </c>
      <c r="M17" s="113">
        <v>-4.2033455460000002E-3</v>
      </c>
      <c r="N17" s="113">
        <v>1020.68195890531</v>
      </c>
      <c r="O17" s="113">
        <v>8.5878250533809695</v>
      </c>
      <c r="P17" s="113">
        <v>23.5209531286737</v>
      </c>
      <c r="Q17" s="113">
        <v>15.752000000000001</v>
      </c>
      <c r="R17">
        <v>49</v>
      </c>
      <c r="S17">
        <v>0.57899999999999996</v>
      </c>
      <c r="T17" s="113">
        <v>17.842835130970698</v>
      </c>
      <c r="U17" s="114">
        <v>3.6413949246879</v>
      </c>
      <c r="V17" s="113">
        <v>1.29498848074811</v>
      </c>
      <c r="W17" s="113">
        <v>17.756993014318901</v>
      </c>
      <c r="X17" s="114">
        <v>3.6238761253712002</v>
      </c>
      <c r="Y17" s="113">
        <v>2.1029111869344099</v>
      </c>
      <c r="Z17" s="113">
        <v>-1.7518799316699901E-2</v>
      </c>
    </row>
    <row r="18" spans="1:26" x14ac:dyDescent="0.2">
      <c r="A18">
        <v>267</v>
      </c>
      <c r="B18" t="s">
        <v>31</v>
      </c>
      <c r="C18" t="s">
        <v>27</v>
      </c>
      <c r="D18" t="s">
        <v>28</v>
      </c>
      <c r="E18" s="118">
        <v>43026</v>
      </c>
      <c r="F18">
        <v>24.9</v>
      </c>
      <c r="G18">
        <v>31.4</v>
      </c>
      <c r="H18" s="113">
        <v>17.519100000000002</v>
      </c>
      <c r="I18" s="113">
        <v>4.8860000000000001</v>
      </c>
      <c r="K18" s="113">
        <v>997.10069892065201</v>
      </c>
      <c r="L18" s="113">
        <v>0.75937868713470702</v>
      </c>
      <c r="M18" s="113">
        <v>-4.2033455460000002E-3</v>
      </c>
      <c r="N18" s="113">
        <v>1020.68195890531</v>
      </c>
      <c r="O18" s="113">
        <v>10.9728329526201</v>
      </c>
      <c r="P18" s="113">
        <v>23.5209531286737</v>
      </c>
      <c r="Q18" s="113">
        <v>21.593</v>
      </c>
      <c r="R18">
        <v>49</v>
      </c>
      <c r="S18">
        <v>0.496</v>
      </c>
      <c r="T18" s="113">
        <v>11.298405466970401</v>
      </c>
      <c r="U18" s="114">
        <v>2.30579703407559</v>
      </c>
      <c r="V18" s="113">
        <v>1.1069267531393401</v>
      </c>
      <c r="W18" s="113">
        <v>11.2197169804593</v>
      </c>
      <c r="X18" s="114">
        <v>2.2897381592774102</v>
      </c>
      <c r="Y18" s="113">
        <v>1.1974737291705699</v>
      </c>
      <c r="Z18" s="113">
        <v>-1.60588747981802E-2</v>
      </c>
    </row>
    <row r="19" spans="1:26" x14ac:dyDescent="0.2">
      <c r="A19">
        <v>273</v>
      </c>
      <c r="B19" t="s">
        <v>31</v>
      </c>
      <c r="C19" t="s">
        <v>27</v>
      </c>
      <c r="D19" t="s">
        <v>28</v>
      </c>
      <c r="E19" s="118">
        <v>43026</v>
      </c>
      <c r="F19">
        <v>24.9</v>
      </c>
      <c r="G19">
        <v>31.4</v>
      </c>
      <c r="H19" s="113">
        <v>17.519100000000002</v>
      </c>
      <c r="I19" s="113">
        <v>4.6050000000000004</v>
      </c>
      <c r="K19" s="113">
        <v>997.10069892065201</v>
      </c>
      <c r="L19" s="113">
        <v>0.75937868713470702</v>
      </c>
      <c r="M19" s="113">
        <v>-4.2033455460000002E-3</v>
      </c>
      <c r="N19" s="113">
        <v>1020.68195890531</v>
      </c>
      <c r="O19" s="113">
        <v>10.341771540486199</v>
      </c>
      <c r="P19" s="113">
        <v>23.5209531286737</v>
      </c>
      <c r="Q19" s="113">
        <v>20.047499999999999</v>
      </c>
      <c r="R19">
        <v>49</v>
      </c>
      <c r="S19">
        <v>0.70199999999999996</v>
      </c>
      <c r="T19" s="113">
        <v>17.986164488854701</v>
      </c>
      <c r="U19" s="114">
        <v>3.6706458140519902</v>
      </c>
      <c r="V19" s="113">
        <v>1.57032919502528</v>
      </c>
      <c r="W19" s="113">
        <v>17.9027477258389</v>
      </c>
      <c r="X19" s="114">
        <v>3.6536219848650799</v>
      </c>
      <c r="Y19" s="113">
        <v>1.9798927867267599</v>
      </c>
      <c r="Z19" s="113">
        <v>-1.7023829186905801E-2</v>
      </c>
    </row>
    <row r="20" spans="1:26" x14ac:dyDescent="0.2">
      <c r="A20">
        <v>105</v>
      </c>
      <c r="B20" t="s">
        <v>32</v>
      </c>
      <c r="C20" t="s">
        <v>27</v>
      </c>
      <c r="D20" t="s">
        <v>28</v>
      </c>
      <c r="E20" s="118">
        <v>43026</v>
      </c>
      <c r="F20">
        <v>24.9</v>
      </c>
      <c r="G20">
        <v>31.4</v>
      </c>
      <c r="H20" s="113">
        <v>17.519100000000002</v>
      </c>
      <c r="I20" s="113">
        <v>3.359</v>
      </c>
      <c r="K20" s="113">
        <v>997.10069892065201</v>
      </c>
      <c r="L20" s="113">
        <v>0.75937868713470702</v>
      </c>
      <c r="M20" s="113">
        <v>-4.2033455460000002E-3</v>
      </c>
      <c r="N20" s="113">
        <v>1020.68195890531</v>
      </c>
      <c r="O20" s="113">
        <v>7.5435419336576004</v>
      </c>
      <c r="P20" s="113">
        <v>23.5209531286737</v>
      </c>
      <c r="Q20" s="113">
        <v>13.1945</v>
      </c>
      <c r="R20">
        <v>49</v>
      </c>
      <c r="S20">
        <v>0.49199999999999999</v>
      </c>
      <c r="T20" s="113">
        <v>17.1607952563655</v>
      </c>
      <c r="U20" s="114">
        <v>3.5022031135439899</v>
      </c>
      <c r="V20" s="113">
        <v>1.1017406394679801</v>
      </c>
      <c r="W20" s="113">
        <v>17.102990128890401</v>
      </c>
      <c r="X20" s="114">
        <v>3.4904061487531401</v>
      </c>
      <c r="Y20" s="113">
        <v>2.1437291172508401</v>
      </c>
      <c r="Z20" s="113">
        <v>-1.17969647908449E-2</v>
      </c>
    </row>
    <row r="21" spans="1:26" x14ac:dyDescent="0.2">
      <c r="A21">
        <v>204</v>
      </c>
      <c r="B21" t="s">
        <v>32</v>
      </c>
      <c r="C21" t="s">
        <v>27</v>
      </c>
      <c r="D21" t="s">
        <v>28</v>
      </c>
      <c r="E21" s="118">
        <v>43026</v>
      </c>
      <c r="F21">
        <v>24.9</v>
      </c>
      <c r="G21">
        <v>31.4</v>
      </c>
      <c r="H21" s="113">
        <v>17.519100000000002</v>
      </c>
      <c r="I21" s="113">
        <v>3.7650000000000001</v>
      </c>
      <c r="K21" s="113">
        <v>997.10069892065201</v>
      </c>
      <c r="L21" s="113">
        <v>0.75937868713470702</v>
      </c>
      <c r="M21" s="113">
        <v>-4.2033455460000002E-3</v>
      </c>
      <c r="N21" s="113">
        <v>1020.68195890531</v>
      </c>
      <c r="O21" s="113">
        <v>8.4553246145343497</v>
      </c>
      <c r="P21" s="113">
        <v>23.5209531286737</v>
      </c>
      <c r="Q21" s="113">
        <v>15.4275</v>
      </c>
      <c r="R21">
        <v>49</v>
      </c>
      <c r="S21">
        <v>0.66</v>
      </c>
      <c r="T21" s="113">
        <v>21.256038647343001</v>
      </c>
      <c r="U21" s="114">
        <v>4.3379670708863296</v>
      </c>
      <c r="V21" s="113">
        <v>1.47608493695694</v>
      </c>
      <c r="W21" s="113">
        <v>21.149652471446601</v>
      </c>
      <c r="X21" s="114">
        <v>4.3162556064176796</v>
      </c>
      <c r="Y21" s="113">
        <v>2.5534377950308298</v>
      </c>
      <c r="Z21" s="113">
        <v>-2.1711464468644699E-2</v>
      </c>
    </row>
    <row r="22" spans="1:26" x14ac:dyDescent="0.2">
      <c r="A22">
        <v>143</v>
      </c>
      <c r="B22" t="s">
        <v>33</v>
      </c>
      <c r="C22" t="s">
        <v>27</v>
      </c>
      <c r="D22" t="s">
        <v>28</v>
      </c>
      <c r="E22" s="118">
        <v>43026</v>
      </c>
      <c r="F22">
        <v>24.9</v>
      </c>
      <c r="G22">
        <v>31.4</v>
      </c>
      <c r="H22" s="113">
        <v>17.519100000000002</v>
      </c>
      <c r="I22" s="113">
        <v>4.3819999999999997</v>
      </c>
      <c r="K22" s="113">
        <v>997.10069892065201</v>
      </c>
      <c r="L22" s="113">
        <v>0.75937868713470702</v>
      </c>
      <c r="M22" s="113">
        <v>-4.2033455460000002E-3</v>
      </c>
      <c r="N22" s="113">
        <v>1020.68195890531</v>
      </c>
      <c r="O22" s="113">
        <v>9.8409647970490006</v>
      </c>
      <c r="P22" s="113">
        <v>23.5209531286737</v>
      </c>
      <c r="Q22" s="113">
        <v>18.821000000000002</v>
      </c>
      <c r="R22">
        <v>49</v>
      </c>
      <c r="S22">
        <v>0.68600000000000005</v>
      </c>
      <c r="T22" s="113">
        <v>18.560606060605998</v>
      </c>
      <c r="U22" s="114">
        <v>3.7878787878787801</v>
      </c>
      <c r="V22" s="113">
        <v>1.5362031826175599</v>
      </c>
      <c r="W22" s="113">
        <v>18.4978600703969</v>
      </c>
      <c r="X22" s="114">
        <v>3.7750734837544799</v>
      </c>
      <c r="Y22" s="113">
        <v>2.0834054598313498</v>
      </c>
      <c r="Z22" s="113">
        <v>-1.28053041243095E-2</v>
      </c>
    </row>
    <row r="23" spans="1:26" x14ac:dyDescent="0.2">
      <c r="A23">
        <v>177</v>
      </c>
      <c r="B23" t="s">
        <v>26</v>
      </c>
      <c r="C23" t="s">
        <v>34</v>
      </c>
      <c r="D23" t="s">
        <v>28</v>
      </c>
      <c r="E23" s="118">
        <v>43026</v>
      </c>
      <c r="F23">
        <v>24.9</v>
      </c>
      <c r="G23">
        <v>31.5</v>
      </c>
      <c r="H23" s="113">
        <v>17.521999999999998</v>
      </c>
      <c r="I23" s="113">
        <v>4.5469999999999997</v>
      </c>
      <c r="K23" s="113">
        <v>997.10069892065201</v>
      </c>
      <c r="L23" s="113">
        <v>0.75937868713470702</v>
      </c>
      <c r="M23" s="113">
        <v>-4.2033455460000002E-3</v>
      </c>
      <c r="N23" s="113">
        <v>1020.75739985183</v>
      </c>
      <c r="O23" s="113">
        <v>10.2124572116817</v>
      </c>
      <c r="P23" s="113">
        <v>23.525442337765401</v>
      </c>
      <c r="Q23" s="113">
        <v>19.7285</v>
      </c>
      <c r="R23">
        <v>49</v>
      </c>
      <c r="S23">
        <v>0.754</v>
      </c>
      <c r="T23" s="113">
        <v>19.878723965199001</v>
      </c>
      <c r="U23" s="114">
        <v>4.0568824418773497</v>
      </c>
      <c r="V23" s="113">
        <v>1.6899181699130099</v>
      </c>
      <c r="W23" s="113">
        <v>19.828811128124801</v>
      </c>
      <c r="X23" s="114">
        <v>4.0466961485969</v>
      </c>
      <c r="Y23" s="113">
        <v>2.2134021703040201</v>
      </c>
      <c r="Z23" s="113">
        <v>-1.01862932804524E-2</v>
      </c>
    </row>
    <row r="24" spans="1:26" x14ac:dyDescent="0.2">
      <c r="A24">
        <v>183</v>
      </c>
      <c r="B24" t="s">
        <v>26</v>
      </c>
      <c r="C24" t="s">
        <v>34</v>
      </c>
      <c r="D24" t="s">
        <v>28</v>
      </c>
      <c r="E24" s="118">
        <v>43026</v>
      </c>
      <c r="F24">
        <v>24.9</v>
      </c>
      <c r="G24">
        <v>31.5</v>
      </c>
      <c r="H24" s="113">
        <v>17.521999999999998</v>
      </c>
      <c r="I24" s="113">
        <v>3.4460000000000002</v>
      </c>
      <c r="K24" s="113">
        <v>997.10069892065201</v>
      </c>
      <c r="L24" s="113">
        <v>0.75937868713470702</v>
      </c>
      <c r="M24" s="113">
        <v>-4.2033455460000002E-3</v>
      </c>
      <c r="N24" s="113">
        <v>1020.75739985183</v>
      </c>
      <c r="O24" s="113">
        <v>7.7396365848812696</v>
      </c>
      <c r="P24" s="113">
        <v>23.525442337765401</v>
      </c>
      <c r="Q24" s="113">
        <v>13.673</v>
      </c>
      <c r="R24">
        <v>49</v>
      </c>
      <c r="S24">
        <v>0.52500000000000002</v>
      </c>
      <c r="T24" s="113">
        <v>17.9732968161589</v>
      </c>
      <c r="U24" s="114">
        <v>3.6680197583997698</v>
      </c>
      <c r="V24" s="113">
        <v>1.17701080289469</v>
      </c>
      <c r="W24" s="113">
        <v>17.935058953466498</v>
      </c>
      <c r="X24" s="114">
        <v>3.6602161129523498</v>
      </c>
      <c r="Y24" s="113">
        <v>2.2271223986374098</v>
      </c>
      <c r="Z24" s="113">
        <v>-7.80364544741641E-3</v>
      </c>
    </row>
    <row r="25" spans="1:26" x14ac:dyDescent="0.2">
      <c r="A25">
        <v>190</v>
      </c>
      <c r="B25" t="s">
        <v>26</v>
      </c>
      <c r="C25" t="s">
        <v>34</v>
      </c>
      <c r="D25" t="s">
        <v>28</v>
      </c>
      <c r="E25" s="118">
        <v>43026</v>
      </c>
      <c r="F25">
        <v>24.9</v>
      </c>
      <c r="G25">
        <v>31.5</v>
      </c>
      <c r="H25" s="113">
        <v>17.521999999999998</v>
      </c>
      <c r="I25" s="113">
        <v>3.7149999999999999</v>
      </c>
      <c r="K25" s="113">
        <v>997.10069892065201</v>
      </c>
      <c r="L25" s="113">
        <v>0.75937868713470702</v>
      </c>
      <c r="M25" s="113">
        <v>-4.2033455460000002E-3</v>
      </c>
      <c r="N25" s="113">
        <v>1020.75739985183</v>
      </c>
      <c r="O25" s="113">
        <v>8.3438043856163393</v>
      </c>
      <c r="P25" s="113">
        <v>23.525442337765401</v>
      </c>
      <c r="Q25" s="113">
        <v>15.1525</v>
      </c>
      <c r="R25">
        <v>49</v>
      </c>
      <c r="S25">
        <v>0.45500000000000002</v>
      </c>
      <c r="T25" s="113">
        <v>13.9570552147239</v>
      </c>
      <c r="U25" s="114">
        <v>2.8483786152497799</v>
      </c>
      <c r="V25" s="113">
        <v>1.0161646597218601</v>
      </c>
      <c r="W25" s="113">
        <v>13.8675576001769</v>
      </c>
      <c r="X25" s="114">
        <v>2.83011379595446</v>
      </c>
      <c r="Y25" s="113">
        <v>1.6393718798449</v>
      </c>
      <c r="Z25" s="113">
        <v>-1.8264819295320801E-2</v>
      </c>
    </row>
    <row r="26" spans="1:26" x14ac:dyDescent="0.2">
      <c r="A26">
        <v>282</v>
      </c>
      <c r="B26" t="s">
        <v>26</v>
      </c>
      <c r="C26" t="s">
        <v>34</v>
      </c>
      <c r="D26" t="s">
        <v>28</v>
      </c>
      <c r="E26" s="118">
        <v>43026</v>
      </c>
      <c r="F26">
        <v>24.9</v>
      </c>
      <c r="G26">
        <v>31.5</v>
      </c>
      <c r="H26" s="113">
        <v>17.521999999999998</v>
      </c>
      <c r="I26" s="113">
        <v>1.63</v>
      </c>
      <c r="K26" s="113">
        <v>997.10069892065201</v>
      </c>
      <c r="L26" s="113">
        <v>0.75937868713470702</v>
      </c>
      <c r="M26" s="113">
        <v>-4.2033455460000002E-3</v>
      </c>
      <c r="N26" s="113">
        <v>1020.75739985183</v>
      </c>
      <c r="O26" s="113">
        <v>3.6609424356809201</v>
      </c>
      <c r="P26" s="113">
        <v>23.525442337765401</v>
      </c>
      <c r="Q26" s="113">
        <v>3.6850000000000001</v>
      </c>
      <c r="R26">
        <v>49</v>
      </c>
      <c r="S26">
        <v>0.188</v>
      </c>
      <c r="T26" s="113">
        <v>13.037447988904299</v>
      </c>
      <c r="U26" s="114">
        <v>2.6607036712049599</v>
      </c>
      <c r="V26" s="113">
        <v>0.42234394755414101</v>
      </c>
      <c r="W26" s="113">
        <v>13.0409480861095</v>
      </c>
      <c r="X26" s="114">
        <v>2.6614179767570398</v>
      </c>
      <c r="Y26" s="113">
        <v>3.2513256264801198</v>
      </c>
      <c r="Z26" s="113">
        <v>7.1430555208129598E-4</v>
      </c>
    </row>
    <row r="27" spans="1:26" x14ac:dyDescent="0.2">
      <c r="A27">
        <v>288</v>
      </c>
      <c r="B27" t="s">
        <v>26</v>
      </c>
      <c r="C27" t="s">
        <v>34</v>
      </c>
      <c r="D27" t="s">
        <v>28</v>
      </c>
      <c r="E27" s="118">
        <v>43026</v>
      </c>
      <c r="F27">
        <v>24.9</v>
      </c>
      <c r="G27">
        <v>31.5</v>
      </c>
      <c r="H27" s="113">
        <v>17.521999999999998</v>
      </c>
      <c r="I27" s="113">
        <v>5.8460000000000001</v>
      </c>
      <c r="K27" s="113">
        <v>997.10069892065201</v>
      </c>
      <c r="L27" s="113">
        <v>0.75937868713470702</v>
      </c>
      <c r="M27" s="113">
        <v>-4.2033455460000002E-3</v>
      </c>
      <c r="N27" s="113">
        <v>1020.75739985183</v>
      </c>
      <c r="O27" s="113">
        <v>13.1299812754544</v>
      </c>
      <c r="P27" s="113">
        <v>23.525442337765401</v>
      </c>
      <c r="Q27" s="113">
        <v>26.873000000000001</v>
      </c>
      <c r="R27">
        <v>49</v>
      </c>
      <c r="S27">
        <v>0.74299999999999999</v>
      </c>
      <c r="T27" s="113">
        <v>14.5600627082109</v>
      </c>
      <c r="U27" s="114">
        <v>2.9714413690226298</v>
      </c>
      <c r="V27" s="113">
        <v>1.6691157519377799</v>
      </c>
      <c r="W27" s="113">
        <v>14.5636099517346</v>
      </c>
      <c r="X27" s="114">
        <v>2.9721652962723599</v>
      </c>
      <c r="Y27" s="113">
        <v>1.49490210318568</v>
      </c>
      <c r="Z27" s="113">
        <v>7.23927249732359E-4</v>
      </c>
    </row>
    <row r="28" spans="1:26" x14ac:dyDescent="0.2">
      <c r="A28">
        <v>117</v>
      </c>
      <c r="B28" t="s">
        <v>29</v>
      </c>
      <c r="C28" t="s">
        <v>34</v>
      </c>
      <c r="D28" t="s">
        <v>28</v>
      </c>
      <c r="E28" s="118">
        <v>43026</v>
      </c>
      <c r="F28">
        <v>24.9</v>
      </c>
      <c r="G28">
        <v>31.5</v>
      </c>
      <c r="H28" s="113">
        <v>17.521999999999998</v>
      </c>
      <c r="I28" s="113">
        <v>2.6760000000000002</v>
      </c>
      <c r="K28" s="113">
        <v>997.10069892065201</v>
      </c>
      <c r="L28" s="113">
        <v>0.75937868713470702</v>
      </c>
      <c r="M28" s="113">
        <v>-4.2033455460000002E-3</v>
      </c>
      <c r="N28" s="113">
        <v>1020.75739985183</v>
      </c>
      <c r="O28" s="113">
        <v>6.0102343299890499</v>
      </c>
      <c r="P28" s="113">
        <v>23.525442337765401</v>
      </c>
      <c r="Q28" s="113">
        <v>9.4380000000000006</v>
      </c>
      <c r="R28">
        <v>49</v>
      </c>
      <c r="S28">
        <v>0.28999999999999998</v>
      </c>
      <c r="T28" s="113">
        <v>12.154233025984899</v>
      </c>
      <c r="U28" s="114">
        <v>2.4804557195887602</v>
      </c>
      <c r="V28" s="113">
        <v>0.64997835744217103</v>
      </c>
      <c r="W28" s="113">
        <v>12.125882808043199</v>
      </c>
      <c r="X28" s="114">
        <v>2.4746699608251399</v>
      </c>
      <c r="Y28" s="113">
        <v>1.69129981354014</v>
      </c>
      <c r="Z28" s="113">
        <v>-5.7857587636145399E-3</v>
      </c>
    </row>
    <row r="29" spans="1:26" x14ac:dyDescent="0.2">
      <c r="A29">
        <v>123</v>
      </c>
      <c r="B29" t="s">
        <v>29</v>
      </c>
      <c r="C29" t="s">
        <v>34</v>
      </c>
      <c r="D29" t="s">
        <v>28</v>
      </c>
      <c r="E29" s="118">
        <v>43026</v>
      </c>
      <c r="F29">
        <v>24.9</v>
      </c>
      <c r="G29">
        <v>31.5</v>
      </c>
      <c r="H29" s="113">
        <v>17.521999999999998</v>
      </c>
      <c r="I29" s="113">
        <v>4.6909999999999998</v>
      </c>
      <c r="K29" s="113">
        <v>997.10069892065201</v>
      </c>
      <c r="L29" s="113">
        <v>0.75937868713470702</v>
      </c>
      <c r="M29" s="113">
        <v>-4.2033455460000002E-3</v>
      </c>
      <c r="N29" s="113">
        <v>1020.75739985183</v>
      </c>
      <c r="O29" s="113">
        <v>10.535877893116099</v>
      </c>
      <c r="P29" s="113">
        <v>23.525442337765401</v>
      </c>
      <c r="Q29" s="113">
        <v>20.520499999999998</v>
      </c>
      <c r="R29">
        <v>49</v>
      </c>
      <c r="S29">
        <v>0.69</v>
      </c>
      <c r="T29" s="113">
        <v>17.2456885778555</v>
      </c>
      <c r="U29" s="114">
        <v>3.5195282811949999</v>
      </c>
      <c r="V29" s="113">
        <v>1.54745201459133</v>
      </c>
      <c r="W29" s="113">
        <v>17.2160513476394</v>
      </c>
      <c r="X29" s="114">
        <v>3.5134798668651701</v>
      </c>
      <c r="Y29" s="113">
        <v>1.8881739475057</v>
      </c>
      <c r="Z29" s="113">
        <v>-6.0484143298302796E-3</v>
      </c>
    </row>
    <row r="30" spans="1:26" x14ac:dyDescent="0.2">
      <c r="A30">
        <v>130</v>
      </c>
      <c r="B30" t="s">
        <v>29</v>
      </c>
      <c r="C30" t="s">
        <v>34</v>
      </c>
      <c r="D30" t="s">
        <v>28</v>
      </c>
      <c r="E30" s="118">
        <v>43026</v>
      </c>
      <c r="F30">
        <v>24.9</v>
      </c>
      <c r="G30">
        <v>31.5</v>
      </c>
      <c r="H30" s="113">
        <v>17.521999999999998</v>
      </c>
      <c r="I30" s="113">
        <v>4.3090000000000002</v>
      </c>
      <c r="K30" s="113">
        <v>997.10069892065201</v>
      </c>
      <c r="L30" s="113">
        <v>0.75937868713470702</v>
      </c>
      <c r="M30" s="113">
        <v>-4.2033455460000002E-3</v>
      </c>
      <c r="N30" s="113">
        <v>1020.75739985183</v>
      </c>
      <c r="O30" s="113">
        <v>9.6779146965331897</v>
      </c>
      <c r="P30" s="113">
        <v>23.525442337765401</v>
      </c>
      <c r="Q30" s="113">
        <v>18.419499999999999</v>
      </c>
      <c r="R30">
        <v>49</v>
      </c>
      <c r="S30">
        <v>0.54600000000000004</v>
      </c>
      <c r="T30" s="113">
        <v>14.509699707679999</v>
      </c>
      <c r="U30" s="114">
        <v>2.9611632056489898</v>
      </c>
      <c r="V30" s="113">
        <v>1.2221301443734001</v>
      </c>
      <c r="W30" s="113">
        <v>14.453184525157299</v>
      </c>
      <c r="X30" s="114">
        <v>2.9496294949300701</v>
      </c>
      <c r="Y30" s="113">
        <v>1.61784007510294</v>
      </c>
      <c r="Z30" s="113">
        <v>-1.1533710718922801E-2</v>
      </c>
    </row>
    <row r="31" spans="1:26" x14ac:dyDescent="0.2">
      <c r="A31">
        <v>221</v>
      </c>
      <c r="B31" t="s">
        <v>29</v>
      </c>
      <c r="C31" t="s">
        <v>34</v>
      </c>
      <c r="D31" t="s">
        <v>28</v>
      </c>
      <c r="E31" s="118">
        <v>43026</v>
      </c>
      <c r="F31">
        <v>24.9</v>
      </c>
      <c r="G31">
        <v>31.5</v>
      </c>
      <c r="H31" s="113">
        <v>17.521999999999998</v>
      </c>
      <c r="I31" s="113">
        <v>4.1619999999999999</v>
      </c>
      <c r="K31" s="113">
        <v>997.10069892065201</v>
      </c>
      <c r="L31" s="113">
        <v>0.75937868713470702</v>
      </c>
      <c r="M31" s="113">
        <v>-4.2033455460000002E-3</v>
      </c>
      <c r="N31" s="113">
        <v>1020.75739985183</v>
      </c>
      <c r="O31" s="113">
        <v>9.3477560842355807</v>
      </c>
      <c r="P31" s="113">
        <v>23.525442337765401</v>
      </c>
      <c r="Q31" s="113">
        <v>17.611000000000001</v>
      </c>
      <c r="R31">
        <v>49</v>
      </c>
      <c r="S31">
        <v>0.69399999999999995</v>
      </c>
      <c r="T31" s="113">
        <v>20.0115340253749</v>
      </c>
      <c r="U31" s="114">
        <v>4.0839865357907899</v>
      </c>
      <c r="V31" s="113">
        <v>1.55302801855977</v>
      </c>
      <c r="W31" s="113">
        <v>19.924082090798599</v>
      </c>
      <c r="X31" s="114">
        <v>4.0661392022038001</v>
      </c>
      <c r="Y31" s="113">
        <v>2.29769822809646</v>
      </c>
      <c r="Z31" s="113">
        <v>-1.7847333586990598E-2</v>
      </c>
    </row>
    <row r="32" spans="1:26" x14ac:dyDescent="0.2">
      <c r="A32">
        <v>227</v>
      </c>
      <c r="B32" t="s">
        <v>29</v>
      </c>
      <c r="C32" t="s">
        <v>34</v>
      </c>
      <c r="D32" t="s">
        <v>28</v>
      </c>
      <c r="E32" s="118">
        <v>43026</v>
      </c>
      <c r="F32">
        <v>24.9</v>
      </c>
      <c r="G32">
        <v>31.5</v>
      </c>
      <c r="H32" s="113">
        <v>17.521999999999998</v>
      </c>
      <c r="I32" s="113">
        <v>4.6020000000000003</v>
      </c>
      <c r="K32" s="113">
        <v>997.10069892065201</v>
      </c>
      <c r="L32" s="113">
        <v>0.75937868713470702</v>
      </c>
      <c r="M32" s="113">
        <v>-4.2033455460000002E-3</v>
      </c>
      <c r="N32" s="113">
        <v>1020.75739985183</v>
      </c>
      <c r="O32" s="113">
        <v>10.335985944174</v>
      </c>
      <c r="P32" s="113">
        <v>23.525442337765401</v>
      </c>
      <c r="Q32" s="113">
        <v>20.030999999999999</v>
      </c>
      <c r="R32">
        <v>49</v>
      </c>
      <c r="S32">
        <v>0.53</v>
      </c>
      <c r="T32" s="113">
        <v>13.0157170923379</v>
      </c>
      <c r="U32" s="114">
        <v>2.6562687943546801</v>
      </c>
      <c r="V32" s="113">
        <v>1.1836985498741299</v>
      </c>
      <c r="W32" s="113">
        <v>12.9333629821475</v>
      </c>
      <c r="X32" s="114">
        <v>2.63946183309133</v>
      </c>
      <c r="Y32" s="113">
        <v>1.41137609621041</v>
      </c>
      <c r="Z32" s="113">
        <v>-1.6806961263352401E-2</v>
      </c>
    </row>
    <row r="33" spans="1:26" x14ac:dyDescent="0.2">
      <c r="A33">
        <v>150</v>
      </c>
      <c r="B33" t="s">
        <v>30</v>
      </c>
      <c r="C33" t="s">
        <v>34</v>
      </c>
      <c r="D33" t="s">
        <v>28</v>
      </c>
      <c r="E33" s="118">
        <v>43026</v>
      </c>
      <c r="F33">
        <v>24.9</v>
      </c>
      <c r="G33">
        <v>31.5</v>
      </c>
      <c r="H33" s="113">
        <v>17.521999999999998</v>
      </c>
      <c r="I33" s="113">
        <v>1.4450000000000001</v>
      </c>
      <c r="K33" s="113">
        <v>997.10069892065201</v>
      </c>
      <c r="L33" s="113">
        <v>0.75937868713470702</v>
      </c>
      <c r="M33" s="113">
        <v>-4.2033455460000002E-3</v>
      </c>
      <c r="N33" s="113">
        <v>1020.75739985183</v>
      </c>
      <c r="O33" s="113">
        <v>3.2454366991159098</v>
      </c>
      <c r="P33" s="113">
        <v>23.525442337765401</v>
      </c>
      <c r="Q33" s="113">
        <v>2.6675</v>
      </c>
      <c r="R33">
        <v>49</v>
      </c>
      <c r="S33">
        <v>0.188</v>
      </c>
      <c r="T33" s="113">
        <v>14.956245027844099</v>
      </c>
      <c r="U33" s="114">
        <v>3.0522949036416498</v>
      </c>
      <c r="V33" s="113">
        <v>0.421008844857167</v>
      </c>
      <c r="W33" s="113">
        <v>14.9059868611039</v>
      </c>
      <c r="X33" s="114">
        <v>3.0420381349191601</v>
      </c>
      <c r="Y33" s="113">
        <v>5.2598819969286801</v>
      </c>
      <c r="Z33" s="113">
        <v>-1.02567687224915E-2</v>
      </c>
    </row>
    <row r="34" spans="1:26" x14ac:dyDescent="0.2">
      <c r="A34">
        <v>158</v>
      </c>
      <c r="B34" t="s">
        <v>30</v>
      </c>
      <c r="C34" t="s">
        <v>34</v>
      </c>
      <c r="D34" t="s">
        <v>28</v>
      </c>
      <c r="E34" s="118">
        <v>43026</v>
      </c>
      <c r="F34">
        <v>24.9</v>
      </c>
      <c r="G34">
        <v>31.5</v>
      </c>
      <c r="H34" s="113">
        <v>17.521999999999998</v>
      </c>
      <c r="I34" s="113">
        <v>4.5960000000000001</v>
      </c>
      <c r="K34" s="113">
        <v>997.10069892065201</v>
      </c>
      <c r="L34" s="113">
        <v>0.75937868713470702</v>
      </c>
      <c r="M34" s="113">
        <v>-4.2033455460000002E-3</v>
      </c>
      <c r="N34" s="113">
        <v>1020.75739985183</v>
      </c>
      <c r="O34" s="113">
        <v>10.3225100824476</v>
      </c>
      <c r="P34" s="113">
        <v>23.525442337765401</v>
      </c>
      <c r="Q34" s="113">
        <v>19.998000000000001</v>
      </c>
      <c r="R34">
        <v>49</v>
      </c>
      <c r="S34">
        <v>0.82199999999999995</v>
      </c>
      <c r="T34" s="113">
        <v>21.7806041335453</v>
      </c>
      <c r="U34" s="114">
        <v>4.44502125174394</v>
      </c>
      <c r="V34" s="113">
        <v>1.8424856417375399</v>
      </c>
      <c r="W34" s="113">
        <v>21.727362398772399</v>
      </c>
      <c r="X34" s="114">
        <v>4.4341555915862001</v>
      </c>
      <c r="Y34" s="113">
        <v>2.42952431288764</v>
      </c>
      <c r="Z34" s="113">
        <v>-1.0865660157739E-2</v>
      </c>
    </row>
    <row r="35" spans="1:26" x14ac:dyDescent="0.2">
      <c r="A35">
        <v>249</v>
      </c>
      <c r="B35" t="s">
        <v>30</v>
      </c>
      <c r="C35" t="s">
        <v>34</v>
      </c>
      <c r="D35" t="s">
        <v>28</v>
      </c>
      <c r="E35" s="118">
        <v>43026</v>
      </c>
      <c r="F35">
        <v>24.9</v>
      </c>
      <c r="G35">
        <v>31.5</v>
      </c>
      <c r="H35" s="113">
        <v>17.521999999999998</v>
      </c>
      <c r="I35" s="113">
        <v>2.5750000000000002</v>
      </c>
      <c r="K35" s="113">
        <v>997.10069892065201</v>
      </c>
      <c r="L35" s="113">
        <v>0.75937868713470702</v>
      </c>
      <c r="M35" s="113">
        <v>-4.2033455460000002E-3</v>
      </c>
      <c r="N35" s="113">
        <v>1020.75739985183</v>
      </c>
      <c r="O35" s="113">
        <v>5.7833906575940999</v>
      </c>
      <c r="P35" s="113">
        <v>23.525442337765401</v>
      </c>
      <c r="Q35" s="113">
        <v>8.8825000000000003</v>
      </c>
      <c r="R35">
        <v>49</v>
      </c>
      <c r="S35">
        <v>0.48599999999999999</v>
      </c>
      <c r="T35" s="113">
        <v>23.264719961704198</v>
      </c>
      <c r="U35" s="114">
        <v>4.7479020330008499</v>
      </c>
      <c r="V35" s="113">
        <v>1.0885568824846901</v>
      </c>
      <c r="W35" s="113">
        <v>23.186271008270499</v>
      </c>
      <c r="X35" s="114">
        <v>4.7318920425041897</v>
      </c>
      <c r="Y35" s="113">
        <v>3.5776546551767598</v>
      </c>
      <c r="Z35" s="113">
        <v>-1.6009990496662001E-2</v>
      </c>
    </row>
    <row r="36" spans="1:26" x14ac:dyDescent="0.2">
      <c r="A36">
        <v>164</v>
      </c>
      <c r="B36" t="s">
        <v>31</v>
      </c>
      <c r="C36" t="s">
        <v>34</v>
      </c>
      <c r="D36" t="s">
        <v>28</v>
      </c>
      <c r="E36" s="118">
        <v>43026</v>
      </c>
      <c r="F36">
        <v>24.9</v>
      </c>
      <c r="G36">
        <v>31.5</v>
      </c>
      <c r="H36" s="113">
        <v>17.521999999999998</v>
      </c>
      <c r="I36" s="113">
        <v>1.7969999999999999</v>
      </c>
      <c r="K36" s="113">
        <v>997.10069892065201</v>
      </c>
      <c r="L36" s="113">
        <v>0.75937868713470702</v>
      </c>
      <c r="M36" s="113">
        <v>-4.2033455460000002E-3</v>
      </c>
      <c r="N36" s="113">
        <v>1020.75739985183</v>
      </c>
      <c r="O36" s="113">
        <v>4.0360205870666404</v>
      </c>
      <c r="P36" s="113">
        <v>23.525442337765401</v>
      </c>
      <c r="Q36" s="113">
        <v>4.6035000000000004</v>
      </c>
      <c r="R36">
        <v>49</v>
      </c>
      <c r="S36">
        <v>0.34</v>
      </c>
      <c r="T36" s="113">
        <v>23.335621139327401</v>
      </c>
      <c r="U36" s="114">
        <v>4.7623716610872204</v>
      </c>
      <c r="V36" s="113">
        <v>0.76136248310093602</v>
      </c>
      <c r="W36" s="113">
        <v>23.250136622779198</v>
      </c>
      <c r="X36" s="114">
        <v>4.7449258413835098</v>
      </c>
      <c r="Y36" s="113">
        <v>5.6842911502479501</v>
      </c>
      <c r="Z36" s="113">
        <v>-1.7445819703709699E-2</v>
      </c>
    </row>
    <row r="37" spans="1:26" x14ac:dyDescent="0.2">
      <c r="A37">
        <v>170</v>
      </c>
      <c r="B37" t="s">
        <v>31</v>
      </c>
      <c r="C37" t="s">
        <v>34</v>
      </c>
      <c r="D37" t="s">
        <v>28</v>
      </c>
      <c r="E37" s="118">
        <v>43026</v>
      </c>
      <c r="F37">
        <v>24.9</v>
      </c>
      <c r="G37">
        <v>31.5</v>
      </c>
      <c r="H37" s="113">
        <v>17.521999999999998</v>
      </c>
      <c r="I37" s="113">
        <v>3.9169999999999998</v>
      </c>
      <c r="K37" s="113">
        <v>997.10069892065201</v>
      </c>
      <c r="L37" s="113">
        <v>0.75937868713470702</v>
      </c>
      <c r="M37" s="113">
        <v>-4.2033455460000002E-3</v>
      </c>
      <c r="N37" s="113">
        <v>1020.75739985183</v>
      </c>
      <c r="O37" s="113">
        <v>8.7974917304062394</v>
      </c>
      <c r="P37" s="113">
        <v>23.525442337765401</v>
      </c>
      <c r="Q37" s="113">
        <v>16.263500000000001</v>
      </c>
      <c r="R37">
        <v>49</v>
      </c>
      <c r="S37">
        <v>0.63</v>
      </c>
      <c r="T37" s="113">
        <v>19.1664131426833</v>
      </c>
      <c r="U37" s="114">
        <v>3.9115128862619</v>
      </c>
      <c r="V37" s="113">
        <v>1.4118904042017499</v>
      </c>
      <c r="W37" s="113">
        <v>19.116796884124899</v>
      </c>
      <c r="X37" s="114">
        <v>3.90138711920916</v>
      </c>
      <c r="Y37" s="113">
        <v>2.25136460379484</v>
      </c>
      <c r="Z37" s="113">
        <v>-1.0125767052735501E-2</v>
      </c>
    </row>
    <row r="38" spans="1:26" x14ac:dyDescent="0.2">
      <c r="A38">
        <v>262</v>
      </c>
      <c r="B38" t="s">
        <v>31</v>
      </c>
      <c r="C38" t="s">
        <v>34</v>
      </c>
      <c r="D38" t="s">
        <v>28</v>
      </c>
      <c r="E38" s="118">
        <v>43026</v>
      </c>
      <c r="F38">
        <v>24.9</v>
      </c>
      <c r="G38">
        <v>31.5</v>
      </c>
      <c r="H38" s="113">
        <v>17.521999999999998</v>
      </c>
      <c r="I38" s="113">
        <v>4.0880000000000001</v>
      </c>
      <c r="K38" s="113">
        <v>997.10069892065201</v>
      </c>
      <c r="L38" s="113">
        <v>0.75937868713470702</v>
      </c>
      <c r="M38" s="113">
        <v>-4.2033455460000002E-3</v>
      </c>
      <c r="N38" s="113">
        <v>1020.75739985183</v>
      </c>
      <c r="O38" s="113">
        <v>9.1815537896095805</v>
      </c>
      <c r="P38" s="113">
        <v>23.525442337765401</v>
      </c>
      <c r="Q38" s="113">
        <v>17.204000000000001</v>
      </c>
      <c r="R38">
        <v>49</v>
      </c>
      <c r="S38">
        <v>0.379</v>
      </c>
      <c r="T38" s="113">
        <v>10.218387705581</v>
      </c>
      <c r="U38" s="114">
        <v>2.0853852460369402</v>
      </c>
      <c r="V38" s="113">
        <v>0.84609909852203902</v>
      </c>
      <c r="W38" s="113">
        <v>10.1506052144547</v>
      </c>
      <c r="X38" s="114">
        <v>2.0715520845825899</v>
      </c>
      <c r="Y38" s="113">
        <v>1.1420568498472901</v>
      </c>
      <c r="Z38" s="113">
        <v>-1.3833161454354301E-2</v>
      </c>
    </row>
    <row r="39" spans="1:26" x14ac:dyDescent="0.2">
      <c r="A39">
        <v>268</v>
      </c>
      <c r="B39" t="s">
        <v>31</v>
      </c>
      <c r="C39" t="s">
        <v>34</v>
      </c>
      <c r="D39" t="s">
        <v>28</v>
      </c>
      <c r="E39" s="118">
        <v>43026</v>
      </c>
      <c r="F39">
        <v>24.9</v>
      </c>
      <c r="G39">
        <v>31.5</v>
      </c>
      <c r="H39" s="113">
        <v>17.521999999999998</v>
      </c>
      <c r="I39" s="113">
        <v>8.6530000000000005</v>
      </c>
      <c r="K39" s="113">
        <v>997.10069892065201</v>
      </c>
      <c r="L39" s="113">
        <v>0.75937868713470702</v>
      </c>
      <c r="M39" s="113">
        <v>-4.2033455460000002E-3</v>
      </c>
      <c r="N39" s="113">
        <v>1020.75739985183</v>
      </c>
      <c r="O39" s="113">
        <v>19.434438586470598</v>
      </c>
      <c r="P39" s="113">
        <v>23.525442337765401</v>
      </c>
      <c r="Q39" s="113">
        <v>42.311500000000002</v>
      </c>
      <c r="R39">
        <v>49</v>
      </c>
      <c r="S39">
        <v>1.1859999999999999</v>
      </c>
      <c r="T39" s="113">
        <v>15.883219499129501</v>
      </c>
      <c r="U39" s="114">
        <v>3.2414733671692901</v>
      </c>
      <c r="V39" s="113">
        <v>2.6534086111805602</v>
      </c>
      <c r="W39" s="113">
        <v>15.811953229853501</v>
      </c>
      <c r="X39" s="114">
        <v>3.22692923058236</v>
      </c>
      <c r="Y39" s="113">
        <v>1.51308929255325</v>
      </c>
      <c r="Z39" s="113">
        <v>-1.4544136586933199E-2</v>
      </c>
    </row>
    <row r="40" spans="1:26" x14ac:dyDescent="0.2">
      <c r="A40">
        <v>274</v>
      </c>
      <c r="B40" t="s">
        <v>31</v>
      </c>
      <c r="C40" t="s">
        <v>34</v>
      </c>
      <c r="D40" t="s">
        <v>28</v>
      </c>
      <c r="E40" s="118">
        <v>43026</v>
      </c>
      <c r="F40">
        <v>24.9</v>
      </c>
      <c r="G40">
        <v>31.5</v>
      </c>
      <c r="H40" s="113">
        <v>17.521999999999998</v>
      </c>
      <c r="I40" s="113">
        <v>1.8879999999999999</v>
      </c>
      <c r="K40" s="113">
        <v>997.10069892065201</v>
      </c>
      <c r="L40" s="113">
        <v>0.75937868713470702</v>
      </c>
      <c r="M40" s="113">
        <v>-4.2033455460000002E-3</v>
      </c>
      <c r="N40" s="113">
        <v>1020.75739985183</v>
      </c>
      <c r="O40" s="113">
        <v>4.2404044899175402</v>
      </c>
      <c r="P40" s="113">
        <v>23.525442337765401</v>
      </c>
      <c r="Q40" s="113">
        <v>5.1040000000000001</v>
      </c>
      <c r="R40">
        <v>49</v>
      </c>
      <c r="S40">
        <v>0.46100000000000002</v>
      </c>
      <c r="T40" s="113">
        <v>32.305536089698698</v>
      </c>
      <c r="U40" s="114">
        <v>6.5929665489180902</v>
      </c>
      <c r="V40" s="113">
        <v>1.0354946129709901</v>
      </c>
      <c r="W40" s="113">
        <v>32.309632804949601</v>
      </c>
      <c r="X40" s="114">
        <v>6.5938026132550203</v>
      </c>
      <c r="Y40" s="113">
        <v>8.2275815152255891</v>
      </c>
      <c r="Z40" s="113">
        <v>8.3606433692118298E-4</v>
      </c>
    </row>
    <row r="41" spans="1:26" x14ac:dyDescent="0.2">
      <c r="A41">
        <v>106</v>
      </c>
      <c r="B41" t="s">
        <v>32</v>
      </c>
      <c r="C41" t="s">
        <v>34</v>
      </c>
      <c r="D41" t="s">
        <v>28</v>
      </c>
      <c r="E41" s="118">
        <v>43026</v>
      </c>
      <c r="F41">
        <v>24.9</v>
      </c>
      <c r="G41">
        <v>31.5</v>
      </c>
      <c r="H41" s="113">
        <v>17.521999999999998</v>
      </c>
      <c r="I41" s="113">
        <v>2.86</v>
      </c>
      <c r="K41" s="113">
        <v>997.10069892065201</v>
      </c>
      <c r="L41" s="113">
        <v>0.75937868713470702</v>
      </c>
      <c r="M41" s="113">
        <v>-4.2033455460000002E-3</v>
      </c>
      <c r="N41" s="113">
        <v>1020.75739985183</v>
      </c>
      <c r="O41" s="113">
        <v>6.42349408959966</v>
      </c>
      <c r="P41" s="113">
        <v>23.525442337765401</v>
      </c>
      <c r="Q41" s="113">
        <v>10.45</v>
      </c>
      <c r="R41">
        <v>49</v>
      </c>
      <c r="S41">
        <v>0.69299999999999995</v>
      </c>
      <c r="T41" s="113">
        <v>31.979695431472098</v>
      </c>
      <c r="U41" s="114">
        <v>6.5264684554024699</v>
      </c>
      <c r="V41" s="113">
        <v>1.55450790037437</v>
      </c>
      <c r="W41" s="113">
        <v>31.926726426424899</v>
      </c>
      <c r="X41" s="114">
        <v>6.5156584543724403</v>
      </c>
      <c r="Y41" s="113">
        <v>4.7788884579420596</v>
      </c>
      <c r="Z41" s="113">
        <v>-1.0810001030031401E-2</v>
      </c>
    </row>
    <row r="42" spans="1:26" x14ac:dyDescent="0.2">
      <c r="A42">
        <v>206</v>
      </c>
      <c r="B42" t="s">
        <v>32</v>
      </c>
      <c r="C42" t="s">
        <v>34</v>
      </c>
      <c r="D42" t="s">
        <v>28</v>
      </c>
      <c r="E42" s="118">
        <v>43026</v>
      </c>
      <c r="F42">
        <v>24.9</v>
      </c>
      <c r="G42">
        <v>31.5</v>
      </c>
      <c r="H42" s="113">
        <v>17.521999999999998</v>
      </c>
      <c r="I42" s="113">
        <v>2.0259999999999998</v>
      </c>
      <c r="K42" s="113">
        <v>997.10069892065201</v>
      </c>
      <c r="L42" s="113">
        <v>0.75937868713470702</v>
      </c>
      <c r="M42" s="113">
        <v>-4.2033455460000002E-3</v>
      </c>
      <c r="N42" s="113">
        <v>1020.75739985183</v>
      </c>
      <c r="O42" s="113">
        <v>4.5503493096254903</v>
      </c>
      <c r="P42" s="113">
        <v>23.525442337765401</v>
      </c>
      <c r="Q42" s="113">
        <v>5.8630000000000004</v>
      </c>
      <c r="R42">
        <v>49</v>
      </c>
      <c r="S42">
        <v>0.40500000000000003</v>
      </c>
      <c r="T42" s="113">
        <v>24.984577421344799</v>
      </c>
      <c r="U42" s="114">
        <v>5.0988933512948602</v>
      </c>
      <c r="V42" s="113">
        <v>0.906759126903112</v>
      </c>
      <c r="W42" s="113">
        <v>24.886419202765801</v>
      </c>
      <c r="X42" s="114">
        <v>5.0788610617889498</v>
      </c>
      <c r="Y42" s="113">
        <v>5.0901631973993</v>
      </c>
      <c r="Z42" s="113">
        <v>-2.0032289505917501E-2</v>
      </c>
    </row>
    <row r="43" spans="1:26" x14ac:dyDescent="0.2">
      <c r="A43">
        <v>178</v>
      </c>
      <c r="B43" t="s">
        <v>26</v>
      </c>
      <c r="C43" t="s">
        <v>36</v>
      </c>
      <c r="D43" t="s">
        <v>28</v>
      </c>
      <c r="E43" s="118">
        <v>43026</v>
      </c>
      <c r="F43">
        <v>24.6</v>
      </c>
      <c r="G43">
        <v>31.5</v>
      </c>
      <c r="H43" s="113">
        <v>17.518999999999998</v>
      </c>
      <c r="I43" s="113">
        <v>4.6139999999999999</v>
      </c>
      <c r="K43" s="113">
        <v>997.17686985458295</v>
      </c>
      <c r="L43" s="113">
        <v>0.75982754904178795</v>
      </c>
      <c r="M43" s="113">
        <v>-4.2094557359999996E-3</v>
      </c>
      <c r="N43" s="113">
        <v>1020.84662969511</v>
      </c>
      <c r="O43" s="113">
        <v>10.364066495679699</v>
      </c>
      <c r="P43" s="113">
        <v>23.5221189679229</v>
      </c>
      <c r="Q43" s="113">
        <v>20.097000000000001</v>
      </c>
      <c r="R43">
        <v>49</v>
      </c>
      <c r="S43">
        <v>0.70899999999999996</v>
      </c>
      <c r="T43" s="113">
        <v>18.156209987195901</v>
      </c>
      <c r="U43" s="114">
        <v>3.70534897697876</v>
      </c>
      <c r="V43" s="113">
        <v>1.58987325599961</v>
      </c>
      <c r="W43" s="113">
        <v>18.1198796581049</v>
      </c>
      <c r="X43" s="114">
        <v>3.6979346241030302</v>
      </c>
      <c r="Y43" s="113">
        <v>2.00317289579157</v>
      </c>
      <c r="Z43" s="113">
        <v>-7.4143528757222299E-3</v>
      </c>
    </row>
    <row r="44" spans="1:26" x14ac:dyDescent="0.2">
      <c r="A44">
        <v>184</v>
      </c>
      <c r="B44" t="s">
        <v>26</v>
      </c>
      <c r="C44" t="s">
        <v>36</v>
      </c>
      <c r="D44" t="s">
        <v>28</v>
      </c>
      <c r="E44" s="118">
        <v>43026</v>
      </c>
      <c r="F44">
        <v>24.6</v>
      </c>
      <c r="G44">
        <v>31.5</v>
      </c>
      <c r="H44" s="113">
        <v>17.518999999999998</v>
      </c>
      <c r="I44" s="113">
        <v>2.613</v>
      </c>
      <c r="K44" s="113">
        <v>997.17686985458295</v>
      </c>
      <c r="L44" s="113">
        <v>0.75982754904178795</v>
      </c>
      <c r="M44" s="113">
        <v>-4.2094557359999996E-3</v>
      </c>
      <c r="N44" s="113">
        <v>1020.84662969511</v>
      </c>
      <c r="O44" s="113">
        <v>5.8693770596469701</v>
      </c>
      <c r="P44" s="113">
        <v>23.5221189679229</v>
      </c>
      <c r="Q44" s="113">
        <v>9.0914999999999999</v>
      </c>
      <c r="R44">
        <v>49</v>
      </c>
      <c r="S44">
        <v>0.19</v>
      </c>
      <c r="T44" s="113">
        <v>7.84151877837391</v>
      </c>
      <c r="U44" s="114">
        <v>1.60030995477019</v>
      </c>
      <c r="V44" s="113">
        <v>0.42561044898162498</v>
      </c>
      <c r="W44" s="113">
        <v>7.8183081572192199</v>
      </c>
      <c r="X44" s="114">
        <v>1.59557309331004</v>
      </c>
      <c r="Y44" s="113">
        <v>1.07946654200426</v>
      </c>
      <c r="Z44" s="113">
        <v>-4.7368614601419603E-3</v>
      </c>
    </row>
    <row r="45" spans="1:26" x14ac:dyDescent="0.2">
      <c r="A45">
        <v>276</v>
      </c>
      <c r="B45" t="s">
        <v>26</v>
      </c>
      <c r="C45" t="s">
        <v>36</v>
      </c>
      <c r="D45" t="s">
        <v>28</v>
      </c>
      <c r="E45" s="118">
        <v>43026</v>
      </c>
      <c r="F45">
        <v>24.6</v>
      </c>
      <c r="G45">
        <v>31.5</v>
      </c>
      <c r="H45" s="113">
        <v>17.518999999999998</v>
      </c>
      <c r="I45" s="113">
        <v>3.9079999999999999</v>
      </c>
      <c r="K45" s="113">
        <v>997.17686985458295</v>
      </c>
      <c r="L45" s="113">
        <v>0.75982754904178795</v>
      </c>
      <c r="M45" s="113">
        <v>-4.2094557359999996E-3</v>
      </c>
      <c r="N45" s="113">
        <v>1020.84662969511</v>
      </c>
      <c r="O45" s="113">
        <v>8.7782340409875097</v>
      </c>
      <c r="P45" s="113">
        <v>23.5221189679229</v>
      </c>
      <c r="Q45" s="113">
        <v>16.213999999999999</v>
      </c>
      <c r="R45">
        <v>49</v>
      </c>
      <c r="S45">
        <v>0.39900000000000002</v>
      </c>
      <c r="T45" s="113">
        <v>11.3707609005415</v>
      </c>
      <c r="U45" s="114">
        <v>2.3205634490900899</v>
      </c>
      <c r="V45" s="113">
        <v>0.89734493222407297</v>
      </c>
      <c r="W45" s="113">
        <v>11.3863413104777</v>
      </c>
      <c r="X45" s="114">
        <v>2.3237431245872902</v>
      </c>
      <c r="Y45" s="113">
        <v>1.30626355305995</v>
      </c>
      <c r="Z45" s="113">
        <v>3.1796754971997699E-3</v>
      </c>
    </row>
    <row r="46" spans="1:26" x14ac:dyDescent="0.2">
      <c r="A46">
        <v>283</v>
      </c>
      <c r="B46" t="s">
        <v>26</v>
      </c>
      <c r="C46" t="s">
        <v>36</v>
      </c>
      <c r="D46" t="s">
        <v>28</v>
      </c>
      <c r="E46" s="118">
        <v>43026</v>
      </c>
      <c r="F46">
        <v>24.6</v>
      </c>
      <c r="G46">
        <v>31.5</v>
      </c>
      <c r="H46" s="113">
        <v>17.518999999999998</v>
      </c>
      <c r="I46" s="113">
        <v>4.1849999999999996</v>
      </c>
      <c r="K46" s="113">
        <v>997.17686985458295</v>
      </c>
      <c r="L46" s="113">
        <v>0.75982754904178795</v>
      </c>
      <c r="M46" s="113">
        <v>-4.2094557359999996E-3</v>
      </c>
      <c r="N46" s="113">
        <v>1020.84662969511</v>
      </c>
      <c r="O46" s="113">
        <v>9.4004374261854498</v>
      </c>
      <c r="P46" s="113">
        <v>23.5221189679229</v>
      </c>
      <c r="Q46" s="113">
        <v>17.737500000000001</v>
      </c>
      <c r="R46">
        <v>49</v>
      </c>
      <c r="S46">
        <v>0.58099999999999996</v>
      </c>
      <c r="T46" s="113">
        <v>16.120976692563801</v>
      </c>
      <c r="U46" s="114">
        <v>3.2899952433803699</v>
      </c>
      <c r="V46" s="113">
        <v>1.3061871132805101</v>
      </c>
      <c r="W46" s="113">
        <v>16.1372216423553</v>
      </c>
      <c r="X46" s="114">
        <v>3.2933105392561899</v>
      </c>
      <c r="Y46" s="113">
        <v>1.8330958508367201</v>
      </c>
      <c r="Z46" s="113">
        <v>3.3152958758217999E-3</v>
      </c>
    </row>
    <row r="47" spans="1:26" x14ac:dyDescent="0.2">
      <c r="A47">
        <v>289</v>
      </c>
      <c r="B47" t="s">
        <v>26</v>
      </c>
      <c r="C47" t="s">
        <v>36</v>
      </c>
      <c r="D47" t="s">
        <v>28</v>
      </c>
      <c r="E47" s="118">
        <v>43026</v>
      </c>
      <c r="F47">
        <v>24.6</v>
      </c>
      <c r="G47">
        <v>31.5</v>
      </c>
      <c r="H47" s="113">
        <v>17.518999999999998</v>
      </c>
      <c r="I47" s="113">
        <v>4.109</v>
      </c>
      <c r="K47" s="113">
        <v>997.17686985458295</v>
      </c>
      <c r="L47" s="113">
        <v>0.75982754904178795</v>
      </c>
      <c r="M47" s="113">
        <v>-4.2094557359999996E-3</v>
      </c>
      <c r="N47" s="113">
        <v>1020.84662969511</v>
      </c>
      <c r="O47" s="113">
        <v>9.2297245840372799</v>
      </c>
      <c r="P47" s="113">
        <v>23.5221189679229</v>
      </c>
      <c r="Q47" s="113">
        <v>17.319500000000001</v>
      </c>
      <c r="R47">
        <v>49</v>
      </c>
      <c r="S47">
        <v>0.55100000000000005</v>
      </c>
      <c r="T47" s="113">
        <v>15.4862282181001</v>
      </c>
      <c r="U47" s="114">
        <v>3.1604547383877701</v>
      </c>
      <c r="V47" s="113">
        <v>1.23878601208507</v>
      </c>
      <c r="W47" s="113">
        <v>15.502384368629</v>
      </c>
      <c r="X47" s="114">
        <v>3.1637519119651101</v>
      </c>
      <c r="Y47" s="113">
        <v>1.7692873668842799</v>
      </c>
      <c r="Z47" s="113">
        <v>3.2971735773381599E-3</v>
      </c>
    </row>
    <row r="48" spans="1:26" x14ac:dyDescent="0.2">
      <c r="A48">
        <v>118</v>
      </c>
      <c r="B48" t="s">
        <v>29</v>
      </c>
      <c r="C48" t="s">
        <v>36</v>
      </c>
      <c r="D48" t="s">
        <v>28</v>
      </c>
      <c r="E48" s="118">
        <v>43026</v>
      </c>
      <c r="F48">
        <v>24.6</v>
      </c>
      <c r="G48">
        <v>31.5</v>
      </c>
      <c r="H48" s="113">
        <v>17.518999999999998</v>
      </c>
      <c r="I48" s="113">
        <v>4.3330000000000002</v>
      </c>
      <c r="K48" s="113">
        <v>997.17686985458295</v>
      </c>
      <c r="L48" s="113">
        <v>0.75982754904178795</v>
      </c>
      <c r="M48" s="113">
        <v>-4.2094557359999996E-3</v>
      </c>
      <c r="N48" s="113">
        <v>1020.84662969511</v>
      </c>
      <c r="O48" s="113">
        <v>9.7328782240529392</v>
      </c>
      <c r="P48" s="113">
        <v>23.5221189679229</v>
      </c>
      <c r="Q48" s="113">
        <v>18.551500000000001</v>
      </c>
      <c r="R48">
        <v>49</v>
      </c>
      <c r="S48">
        <v>0.54500000000000004</v>
      </c>
      <c r="T48" s="113">
        <v>14.3875395987329</v>
      </c>
      <c r="U48" s="114">
        <v>2.9362325711699699</v>
      </c>
      <c r="V48" s="113">
        <v>1.22296639504725</v>
      </c>
      <c r="W48" s="113">
        <v>14.371081858672399</v>
      </c>
      <c r="X48" s="114">
        <v>2.9328738487086499</v>
      </c>
      <c r="Y48" s="113">
        <v>1.6046353258394701</v>
      </c>
      <c r="Z48" s="113">
        <v>-3.3587224613205202E-3</v>
      </c>
    </row>
    <row r="49" spans="1:26" x14ac:dyDescent="0.2">
      <c r="A49">
        <v>124</v>
      </c>
      <c r="B49" t="s">
        <v>29</v>
      </c>
      <c r="C49" t="s">
        <v>36</v>
      </c>
      <c r="D49" t="s">
        <v>28</v>
      </c>
      <c r="E49" s="118">
        <v>43026</v>
      </c>
      <c r="F49">
        <v>24.6</v>
      </c>
      <c r="G49">
        <v>31.5</v>
      </c>
      <c r="H49" s="113">
        <v>17.518999999999998</v>
      </c>
      <c r="I49" s="113">
        <v>3.3940000000000001</v>
      </c>
      <c r="K49" s="113">
        <v>997.17686985458295</v>
      </c>
      <c r="L49" s="113">
        <v>0.75982754904178795</v>
      </c>
      <c r="M49" s="113">
        <v>-4.2094557359999996E-3</v>
      </c>
      <c r="N49" s="113">
        <v>1020.84662969511</v>
      </c>
      <c r="O49" s="113">
        <v>7.6236761348801503</v>
      </c>
      <c r="P49" s="113">
        <v>23.5221189679229</v>
      </c>
      <c r="Q49" s="113">
        <v>13.387</v>
      </c>
      <c r="R49">
        <v>49</v>
      </c>
      <c r="S49">
        <v>0.41399999999999998</v>
      </c>
      <c r="T49" s="113">
        <v>13.892617449664399</v>
      </c>
      <c r="U49" s="114">
        <v>2.8352280509519301</v>
      </c>
      <c r="V49" s="113">
        <v>0.92897253128010704</v>
      </c>
      <c r="W49" s="113">
        <v>13.8762309175354</v>
      </c>
      <c r="X49" s="114">
        <v>2.8318838607215202</v>
      </c>
      <c r="Y49" s="113">
        <v>1.7064467225336699</v>
      </c>
      <c r="Z49" s="113">
        <v>-3.3441902304098799E-3</v>
      </c>
    </row>
    <row r="50" spans="1:26" x14ac:dyDescent="0.2">
      <c r="A50">
        <v>216</v>
      </c>
      <c r="B50" t="s">
        <v>29</v>
      </c>
      <c r="C50" t="s">
        <v>36</v>
      </c>
      <c r="D50" t="s">
        <v>28</v>
      </c>
      <c r="E50" s="118">
        <v>43026</v>
      </c>
      <c r="F50">
        <v>24.6</v>
      </c>
      <c r="G50">
        <v>31.5</v>
      </c>
      <c r="H50" s="113">
        <v>17.518999999999998</v>
      </c>
      <c r="I50" s="113">
        <v>3.7639999999999998</v>
      </c>
      <c r="K50" s="113">
        <v>997.17686985458295</v>
      </c>
      <c r="L50" s="113">
        <v>0.75982754904178795</v>
      </c>
      <c r="M50" s="113">
        <v>-4.2094557359999996E-3</v>
      </c>
      <c r="N50" s="113">
        <v>1020.84662969511</v>
      </c>
      <c r="O50" s="113">
        <v>8.4547781295488704</v>
      </c>
      <c r="P50" s="113">
        <v>23.5221189679229</v>
      </c>
      <c r="Q50" s="113">
        <v>15.422000000000001</v>
      </c>
      <c r="R50">
        <v>49</v>
      </c>
      <c r="S50">
        <v>0.52700000000000002</v>
      </c>
      <c r="T50" s="113">
        <v>16.2805066419524</v>
      </c>
      <c r="U50" s="114">
        <v>3.3225523759086601</v>
      </c>
      <c r="V50" s="113">
        <v>1.1788364753401499</v>
      </c>
      <c r="W50" s="113">
        <v>16.2018406876347</v>
      </c>
      <c r="X50" s="114">
        <v>3.3064980995172899</v>
      </c>
      <c r="Y50" s="113">
        <v>1.9210194635557001</v>
      </c>
      <c r="Z50" s="113">
        <v>-1.6054276391367101E-2</v>
      </c>
    </row>
    <row r="51" spans="1:26" x14ac:dyDescent="0.2">
      <c r="A51">
        <v>222</v>
      </c>
      <c r="B51" t="s">
        <v>29</v>
      </c>
      <c r="C51" t="s">
        <v>36</v>
      </c>
      <c r="D51" t="s">
        <v>28</v>
      </c>
      <c r="E51" s="118">
        <v>43026</v>
      </c>
      <c r="F51">
        <v>24.6</v>
      </c>
      <c r="G51">
        <v>31.5</v>
      </c>
      <c r="H51" s="113">
        <v>17.518999999999998</v>
      </c>
      <c r="I51" s="113">
        <v>1.925</v>
      </c>
      <c r="K51" s="113">
        <v>997.17686985458295</v>
      </c>
      <c r="L51" s="113">
        <v>0.75982754904178795</v>
      </c>
      <c r="M51" s="113">
        <v>-4.2094557359999996E-3</v>
      </c>
      <c r="N51" s="113">
        <v>1020.84662969511</v>
      </c>
      <c r="O51" s="113">
        <v>4.3239765938845904</v>
      </c>
      <c r="P51" s="113">
        <v>23.5221189679229</v>
      </c>
      <c r="Q51" s="113">
        <v>5.3075000000000001</v>
      </c>
      <c r="R51">
        <v>49</v>
      </c>
      <c r="S51">
        <v>0.16700000000000001</v>
      </c>
      <c r="T51" s="113">
        <v>9.4994311717861208</v>
      </c>
      <c r="U51" s="114">
        <v>1.9386594228134899</v>
      </c>
      <c r="V51" s="113">
        <v>0.37266980626691398</v>
      </c>
      <c r="W51" s="113">
        <v>9.4315583754407601</v>
      </c>
      <c r="X51" s="114">
        <v>1.9248078317226101</v>
      </c>
      <c r="Y51" s="113">
        <v>1.73285628852704</v>
      </c>
      <c r="Z51" s="113">
        <v>-1.38515910908896E-2</v>
      </c>
    </row>
    <row r="52" spans="1:26" x14ac:dyDescent="0.2">
      <c r="A52">
        <v>228</v>
      </c>
      <c r="B52" t="s">
        <v>29</v>
      </c>
      <c r="C52" t="s">
        <v>36</v>
      </c>
      <c r="D52" t="s">
        <v>28</v>
      </c>
      <c r="E52" s="118">
        <v>43026</v>
      </c>
      <c r="F52">
        <v>24.6</v>
      </c>
      <c r="G52">
        <v>31.5</v>
      </c>
      <c r="H52" s="113">
        <v>17.518999999999998</v>
      </c>
      <c r="I52" s="113">
        <v>2.7290000000000001</v>
      </c>
      <c r="K52" s="113">
        <v>997.17686985458295</v>
      </c>
      <c r="L52" s="113">
        <v>0.75982754904178795</v>
      </c>
      <c r="M52" s="113">
        <v>-4.2094557359999996E-3</v>
      </c>
      <c r="N52" s="113">
        <v>1020.84662969511</v>
      </c>
      <c r="O52" s="113">
        <v>6.12993876608365</v>
      </c>
      <c r="P52" s="113">
        <v>23.5221189679229</v>
      </c>
      <c r="Q52" s="113">
        <v>9.7294999999999998</v>
      </c>
      <c r="R52">
        <v>49</v>
      </c>
      <c r="S52">
        <v>0.318</v>
      </c>
      <c r="T52" s="113">
        <v>13.1895479054334</v>
      </c>
      <c r="U52" s="114">
        <v>2.6917444704966198</v>
      </c>
      <c r="V52" s="113">
        <v>0.71093952549991901</v>
      </c>
      <c r="W52" s="113">
        <v>13.119387804589101</v>
      </c>
      <c r="X52" s="114">
        <v>2.6774260825692102</v>
      </c>
      <c r="Y52" s="113">
        <v>1.81805274207902</v>
      </c>
      <c r="Z52" s="113">
        <v>-1.43183879274131E-2</v>
      </c>
    </row>
    <row r="53" spans="1:26" x14ac:dyDescent="0.2">
      <c r="A53">
        <v>151</v>
      </c>
      <c r="B53" t="s">
        <v>30</v>
      </c>
      <c r="C53" t="s">
        <v>36</v>
      </c>
      <c r="D53" t="s">
        <v>28</v>
      </c>
      <c r="E53" s="118">
        <v>43026</v>
      </c>
      <c r="F53">
        <v>24.6</v>
      </c>
      <c r="G53">
        <v>31.5</v>
      </c>
      <c r="H53" s="113">
        <v>17.518999999999998</v>
      </c>
      <c r="I53" s="113">
        <v>1.52</v>
      </c>
      <c r="K53" s="113">
        <v>997.17686985458295</v>
      </c>
      <c r="L53" s="113">
        <v>0.75982754904178795</v>
      </c>
      <c r="M53" s="113">
        <v>-4.2094557359999996E-3</v>
      </c>
      <c r="N53" s="113">
        <v>1020.84662969511</v>
      </c>
      <c r="O53" s="113">
        <v>3.4142568429634101</v>
      </c>
      <c r="P53" s="113">
        <v>23.5221189679229</v>
      </c>
      <c r="Q53" s="113">
        <v>3.08</v>
      </c>
      <c r="R53">
        <v>49</v>
      </c>
      <c r="S53">
        <v>0.189</v>
      </c>
      <c r="T53" s="113">
        <v>14.1998497370398</v>
      </c>
      <c r="U53" s="114">
        <v>2.8979285177632299</v>
      </c>
      <c r="V53" s="113">
        <v>0.42355399967113999</v>
      </c>
      <c r="W53" s="113">
        <v>14.162356538400701</v>
      </c>
      <c r="X53" s="114">
        <v>2.8902768445715799</v>
      </c>
      <c r="Y53" s="113">
        <v>4.2361966071855104</v>
      </c>
      <c r="Z53" s="113">
        <v>-7.6516731916522803E-3</v>
      </c>
    </row>
    <row r="54" spans="1:26" x14ac:dyDescent="0.2">
      <c r="A54">
        <v>159</v>
      </c>
      <c r="B54" t="s">
        <v>30</v>
      </c>
      <c r="C54" t="s">
        <v>36</v>
      </c>
      <c r="D54" t="s">
        <v>28</v>
      </c>
      <c r="E54" s="118">
        <v>43026</v>
      </c>
      <c r="F54">
        <v>24.6</v>
      </c>
      <c r="G54">
        <v>31.5</v>
      </c>
      <c r="H54" s="113">
        <v>17.518999999999998</v>
      </c>
      <c r="I54" s="113">
        <v>3.8010000000000002</v>
      </c>
      <c r="K54" s="113">
        <v>997.17686985458295</v>
      </c>
      <c r="L54" s="113">
        <v>0.75982754904178795</v>
      </c>
      <c r="M54" s="113">
        <v>-4.2094557359999996E-3</v>
      </c>
      <c r="N54" s="113">
        <v>1020.84662969511</v>
      </c>
      <c r="O54" s="113">
        <v>8.5378883290157503</v>
      </c>
      <c r="P54" s="113">
        <v>23.5221189679229</v>
      </c>
      <c r="Q54" s="113">
        <v>15.625500000000001</v>
      </c>
      <c r="R54">
        <v>49</v>
      </c>
      <c r="S54">
        <v>0.72699999999999998</v>
      </c>
      <c r="T54" s="113">
        <v>23.649967469095699</v>
      </c>
      <c r="U54" s="114">
        <v>4.8265239732848304</v>
      </c>
      <c r="V54" s="113">
        <v>1.63073540619047</v>
      </c>
      <c r="W54" s="113">
        <v>23.6093716819496</v>
      </c>
      <c r="X54" s="114">
        <v>4.81823911876522</v>
      </c>
      <c r="Y54" s="113">
        <v>2.8623303011998198</v>
      </c>
      <c r="Z54" s="113">
        <v>-8.2848545196050304E-3</v>
      </c>
    </row>
    <row r="55" spans="1:26" x14ac:dyDescent="0.2">
      <c r="A55">
        <v>250</v>
      </c>
      <c r="B55" t="s">
        <v>30</v>
      </c>
      <c r="C55" t="s">
        <v>36</v>
      </c>
      <c r="D55" t="s">
        <v>28</v>
      </c>
      <c r="E55" s="118">
        <v>43026</v>
      </c>
      <c r="F55">
        <v>24.6</v>
      </c>
      <c r="G55">
        <v>31.5</v>
      </c>
      <c r="H55" s="113">
        <v>17.518999999999998</v>
      </c>
      <c r="I55" s="113">
        <v>3.7629999999999999</v>
      </c>
      <c r="K55" s="113">
        <v>997.17686985458295</v>
      </c>
      <c r="L55" s="113">
        <v>0.75982754904178795</v>
      </c>
      <c r="M55" s="113">
        <v>-4.2094557359999996E-3</v>
      </c>
      <c r="N55" s="113">
        <v>1020.84662969511</v>
      </c>
      <c r="O55" s="113">
        <v>8.4525319079416601</v>
      </c>
      <c r="P55" s="113">
        <v>23.5221189679229</v>
      </c>
      <c r="Q55" s="113">
        <v>15.416499999999999</v>
      </c>
      <c r="R55">
        <v>49</v>
      </c>
      <c r="S55">
        <v>0.84299999999999997</v>
      </c>
      <c r="T55" s="113">
        <v>28.869863013698598</v>
      </c>
      <c r="U55" s="114">
        <v>5.8918087783058404</v>
      </c>
      <c r="V55" s="113">
        <v>1.89010269620424</v>
      </c>
      <c r="W55" s="113">
        <v>28.8018755741188</v>
      </c>
      <c r="X55" s="114">
        <v>5.8779337906364804</v>
      </c>
      <c r="Y55" s="113">
        <v>3.5782490178414998</v>
      </c>
      <c r="Z55" s="113">
        <v>-1.38749876693618E-2</v>
      </c>
    </row>
    <row r="56" spans="1:26" x14ac:dyDescent="0.2">
      <c r="A56">
        <v>165</v>
      </c>
      <c r="B56" t="s">
        <v>31</v>
      </c>
      <c r="C56" t="s">
        <v>36</v>
      </c>
      <c r="D56" t="s">
        <v>28</v>
      </c>
      <c r="E56" s="118">
        <v>43026</v>
      </c>
      <c r="F56">
        <v>24.6</v>
      </c>
      <c r="G56">
        <v>31.5</v>
      </c>
      <c r="H56" s="113">
        <v>17.518999999999998</v>
      </c>
      <c r="I56" s="113">
        <v>5.3620000000000001</v>
      </c>
      <c r="K56" s="113">
        <v>997.17686985458295</v>
      </c>
      <c r="L56" s="113">
        <v>0.75982754904178795</v>
      </c>
      <c r="M56" s="113">
        <v>-4.2094557359999996E-3</v>
      </c>
      <c r="N56" s="113">
        <v>1020.84662969511</v>
      </c>
      <c r="O56" s="113">
        <v>12.0442402578749</v>
      </c>
      <c r="P56" s="113">
        <v>23.5221189679229</v>
      </c>
      <c r="Q56" s="113">
        <v>24.210999999999999</v>
      </c>
      <c r="R56">
        <v>49</v>
      </c>
      <c r="S56">
        <v>0.98</v>
      </c>
      <c r="T56" s="113">
        <v>22.364217252396202</v>
      </c>
      <c r="U56" s="114">
        <v>4.5641259698767698</v>
      </c>
      <c r="V56" s="113">
        <v>2.1955430639300002</v>
      </c>
      <c r="W56" s="113">
        <v>22.292725836670499</v>
      </c>
      <c r="X56" s="114">
        <v>4.5495358850347998</v>
      </c>
      <c r="Y56" s="113">
        <v>2.3806918497791698</v>
      </c>
      <c r="Z56" s="113">
        <v>-1.459008484197E-2</v>
      </c>
    </row>
    <row r="57" spans="1:26" x14ac:dyDescent="0.2">
      <c r="A57">
        <v>171</v>
      </c>
      <c r="B57" t="s">
        <v>31</v>
      </c>
      <c r="C57" t="s">
        <v>36</v>
      </c>
      <c r="D57" t="s">
        <v>28</v>
      </c>
      <c r="E57" s="118">
        <v>43026</v>
      </c>
      <c r="F57">
        <v>24.6</v>
      </c>
      <c r="G57">
        <v>31.5</v>
      </c>
      <c r="H57" s="113">
        <v>17.518999999999998</v>
      </c>
      <c r="I57" s="113">
        <v>1.851</v>
      </c>
      <c r="K57" s="113">
        <v>997.17686985458295</v>
      </c>
      <c r="L57" s="113">
        <v>0.75982754904178795</v>
      </c>
      <c r="M57" s="113">
        <v>-4.2094557359999996E-3</v>
      </c>
      <c r="N57" s="113">
        <v>1020.84662969511</v>
      </c>
      <c r="O57" s="113">
        <v>4.1577561949508404</v>
      </c>
      <c r="P57" s="113">
        <v>23.5221189679229</v>
      </c>
      <c r="Q57" s="113">
        <v>4.9005000000000001</v>
      </c>
      <c r="R57">
        <v>49</v>
      </c>
      <c r="S57">
        <v>0.30099999999999999</v>
      </c>
      <c r="T57" s="113">
        <v>19.419354838709701</v>
      </c>
      <c r="U57" s="114">
        <v>3.9631336405529898</v>
      </c>
      <c r="V57" s="113">
        <v>0.67504184885501795</v>
      </c>
      <c r="W57" s="113">
        <v>19.382636121499601</v>
      </c>
      <c r="X57" s="114">
        <v>3.9556400247958399</v>
      </c>
      <c r="Y57" s="113">
        <v>4.2454127156694303</v>
      </c>
      <c r="Z57" s="113">
        <v>-7.4936157571574603E-3</v>
      </c>
    </row>
    <row r="58" spans="1:26" x14ac:dyDescent="0.2">
      <c r="A58">
        <v>263</v>
      </c>
      <c r="B58" t="s">
        <v>31</v>
      </c>
      <c r="C58" t="s">
        <v>36</v>
      </c>
      <c r="D58" t="s">
        <v>28</v>
      </c>
      <c r="E58" s="118">
        <v>43026</v>
      </c>
      <c r="F58">
        <v>24.6</v>
      </c>
      <c r="G58">
        <v>31.5</v>
      </c>
      <c r="H58" s="113">
        <v>17.518999999999998</v>
      </c>
      <c r="I58" s="113">
        <v>1.08</v>
      </c>
      <c r="K58" s="113">
        <v>997.17686985458295</v>
      </c>
      <c r="L58" s="113">
        <v>0.75982754904178795</v>
      </c>
      <c r="M58" s="113">
        <v>-4.2094557359999996E-3</v>
      </c>
      <c r="N58" s="113">
        <v>1020.84662969511</v>
      </c>
      <c r="O58" s="113">
        <v>2.4259193357897901</v>
      </c>
      <c r="P58" s="113">
        <v>23.5221189679229</v>
      </c>
      <c r="Q58" s="113">
        <v>0.66</v>
      </c>
      <c r="R58">
        <v>49</v>
      </c>
      <c r="S58">
        <v>0.24299999999999999</v>
      </c>
      <c r="T58" s="113">
        <v>29.0322580645161</v>
      </c>
      <c r="U58" s="114">
        <v>5.9249506254114603</v>
      </c>
      <c r="V58" s="113">
        <v>0.54487981666327201</v>
      </c>
      <c r="W58" s="113">
        <v>28.966952109347101</v>
      </c>
      <c r="X58" s="114">
        <v>5.9116228794585801</v>
      </c>
      <c r="Y58" s="113">
        <v>-16.437540662873801</v>
      </c>
      <c r="Z58" s="113">
        <v>-1.33277459528731E-2</v>
      </c>
    </row>
    <row r="59" spans="1:26" x14ac:dyDescent="0.2">
      <c r="A59">
        <v>269</v>
      </c>
      <c r="B59" t="s">
        <v>31</v>
      </c>
      <c r="C59" t="s">
        <v>36</v>
      </c>
      <c r="D59" t="s">
        <v>28</v>
      </c>
      <c r="E59" s="118">
        <v>43026</v>
      </c>
      <c r="F59">
        <v>24.6</v>
      </c>
      <c r="G59">
        <v>31.5</v>
      </c>
      <c r="H59" s="113">
        <v>17.518999999999998</v>
      </c>
      <c r="I59" s="113">
        <v>4.875</v>
      </c>
      <c r="K59" s="113">
        <v>997.17686985458295</v>
      </c>
      <c r="L59" s="113">
        <v>0.75982754904178795</v>
      </c>
      <c r="M59" s="113">
        <v>-4.2094557359999996E-3</v>
      </c>
      <c r="N59" s="113">
        <v>1020.84662969511</v>
      </c>
      <c r="O59" s="113">
        <v>10.950330335162301</v>
      </c>
      <c r="P59" s="113">
        <v>23.5221189679229</v>
      </c>
      <c r="Q59" s="113">
        <v>21.532499999999999</v>
      </c>
      <c r="R59">
        <v>49</v>
      </c>
      <c r="S59">
        <v>0.69199999999999995</v>
      </c>
      <c r="T59" s="113">
        <v>16.5431508486732</v>
      </c>
      <c r="U59" s="114">
        <v>3.3761532344231</v>
      </c>
      <c r="V59" s="113">
        <v>1.5496274576159801</v>
      </c>
      <c r="W59" s="113">
        <v>16.4841658948427</v>
      </c>
      <c r="X59" s="114">
        <v>3.3641154887433999</v>
      </c>
      <c r="Y59" s="113">
        <v>1.7840549547529501</v>
      </c>
      <c r="Z59" s="113">
        <v>-1.2037745679704901E-2</v>
      </c>
    </row>
    <row r="60" spans="1:26" x14ac:dyDescent="0.2">
      <c r="A60">
        <v>101</v>
      </c>
      <c r="B60" t="s">
        <v>32</v>
      </c>
      <c r="C60" t="s">
        <v>36</v>
      </c>
      <c r="D60" t="s">
        <v>28</v>
      </c>
      <c r="E60" s="118">
        <v>43026</v>
      </c>
      <c r="F60">
        <v>24.6</v>
      </c>
      <c r="G60">
        <v>31.5</v>
      </c>
      <c r="H60" s="113">
        <v>17.518999999999998</v>
      </c>
      <c r="I60" s="113">
        <v>3.4180000000000001</v>
      </c>
      <c r="K60" s="113">
        <v>997.17686985458295</v>
      </c>
      <c r="L60" s="113">
        <v>0.75982754904178795</v>
      </c>
      <c r="M60" s="113">
        <v>-4.2094557359999996E-3</v>
      </c>
      <c r="N60" s="113">
        <v>1020.84662969511</v>
      </c>
      <c r="O60" s="113">
        <v>7.6775854534532497</v>
      </c>
      <c r="P60" s="113">
        <v>23.5221189679229</v>
      </c>
      <c r="Q60" s="113">
        <v>13.519</v>
      </c>
      <c r="R60">
        <v>49</v>
      </c>
      <c r="S60">
        <v>0.628</v>
      </c>
      <c r="T60" s="113">
        <v>22.508960573476699</v>
      </c>
      <c r="U60" s="114">
        <v>4.5936654231585097</v>
      </c>
      <c r="V60" s="113">
        <v>1.4087938208097099</v>
      </c>
      <c r="W60" s="113">
        <v>22.473132038297301</v>
      </c>
      <c r="X60" s="114">
        <v>4.5863534772035299</v>
      </c>
      <c r="Y60" s="113">
        <v>2.85652203698351</v>
      </c>
      <c r="Z60" s="113">
        <v>-7.31194595498508E-3</v>
      </c>
    </row>
    <row r="61" spans="1:26" x14ac:dyDescent="0.2">
      <c r="A61">
        <v>107</v>
      </c>
      <c r="B61" t="s">
        <v>32</v>
      </c>
      <c r="C61" t="s">
        <v>36</v>
      </c>
      <c r="D61" t="s">
        <v>28</v>
      </c>
      <c r="E61" s="118">
        <v>43026</v>
      </c>
      <c r="F61">
        <v>24.6</v>
      </c>
      <c r="G61">
        <v>31.5</v>
      </c>
      <c r="H61" s="113">
        <v>17.518999999999998</v>
      </c>
      <c r="I61" s="113">
        <v>2.9689999999999999</v>
      </c>
      <c r="K61" s="113">
        <v>997.17686985458295</v>
      </c>
      <c r="L61" s="113">
        <v>0.75982754904178795</v>
      </c>
      <c r="M61" s="113">
        <v>-4.2094557359999996E-3</v>
      </c>
      <c r="N61" s="113">
        <v>1020.84662969511</v>
      </c>
      <c r="O61" s="113">
        <v>6.6690319518147199</v>
      </c>
      <c r="P61" s="113">
        <v>23.5221189679229</v>
      </c>
      <c r="Q61" s="113">
        <v>11.0495</v>
      </c>
      <c r="R61">
        <v>49</v>
      </c>
      <c r="S61">
        <v>0.36399999999999999</v>
      </c>
      <c r="T61" s="113">
        <v>13.973128598848399</v>
      </c>
      <c r="U61" s="114">
        <v>2.8516588977241599</v>
      </c>
      <c r="V61" s="113">
        <v>0.81591288262603801</v>
      </c>
      <c r="W61" s="113">
        <v>13.9397964227496</v>
      </c>
      <c r="X61" s="114">
        <v>2.8448564128060401</v>
      </c>
      <c r="Y61" s="113">
        <v>1.84042921457847</v>
      </c>
      <c r="Z61" s="113">
        <v>-6.8024849181163001E-3</v>
      </c>
    </row>
    <row r="62" spans="1:26" x14ac:dyDescent="0.2">
      <c r="A62">
        <v>300</v>
      </c>
      <c r="B62" t="s">
        <v>32</v>
      </c>
      <c r="C62" t="s">
        <v>36</v>
      </c>
      <c r="D62" t="s">
        <v>28</v>
      </c>
      <c r="E62" s="118">
        <v>43026</v>
      </c>
      <c r="F62">
        <v>24.6</v>
      </c>
      <c r="G62">
        <v>31.5</v>
      </c>
      <c r="H62" s="113">
        <v>17.518999999999998</v>
      </c>
      <c r="I62" s="113">
        <v>0.97</v>
      </c>
      <c r="K62" s="113">
        <v>997.17686985458295</v>
      </c>
      <c r="L62" s="113">
        <v>0.75982754904178795</v>
      </c>
      <c r="M62" s="113">
        <v>-4.2094557359999996E-3</v>
      </c>
      <c r="N62" s="113">
        <v>1020.84662969511</v>
      </c>
      <c r="O62" s="113">
        <v>2.17883495899639</v>
      </c>
      <c r="P62" s="113">
        <v>23.5221189679229</v>
      </c>
      <c r="Q62" s="113">
        <v>5.4999999999999702E-2</v>
      </c>
      <c r="R62">
        <v>49</v>
      </c>
      <c r="S62">
        <v>9.8000000000000004E-2</v>
      </c>
      <c r="T62" s="113">
        <v>11.2385321100917</v>
      </c>
      <c r="U62" s="114">
        <v>2.2935779816513802</v>
      </c>
      <c r="V62" s="113">
        <v>0.22040369571861201</v>
      </c>
      <c r="W62" s="113">
        <v>11.2540940216471</v>
      </c>
      <c r="X62" s="114">
        <v>2.2967538819688</v>
      </c>
      <c r="Y62" s="113">
        <v>-9.2934599307898509</v>
      </c>
      <c r="Z62" s="113">
        <v>3.1759003174216499E-3</v>
      </c>
    </row>
    <row r="63" spans="1:26" x14ac:dyDescent="0.2">
      <c r="A63">
        <v>179</v>
      </c>
      <c r="B63" t="s">
        <v>26</v>
      </c>
      <c r="C63" t="s">
        <v>27</v>
      </c>
      <c r="D63" t="s">
        <v>37</v>
      </c>
      <c r="E63" s="118">
        <v>43026</v>
      </c>
      <c r="F63">
        <v>24.1</v>
      </c>
      <c r="G63">
        <v>31.5</v>
      </c>
      <c r="H63" s="113">
        <v>17.521000000000001</v>
      </c>
      <c r="I63" s="113">
        <v>4.2460000000000004</v>
      </c>
      <c r="K63" s="113">
        <v>997.301901019105</v>
      </c>
      <c r="L63" s="113">
        <v>0.76058970296154704</v>
      </c>
      <c r="M63" s="113">
        <v>-4.2203012260000001E-3</v>
      </c>
      <c r="N63" s="113">
        <v>1020.99375129802</v>
      </c>
      <c r="O63" s="113">
        <v>9.5391701984960395</v>
      </c>
      <c r="P63" s="113">
        <v>23.5259660937392</v>
      </c>
      <c r="Q63" s="113">
        <v>18.073</v>
      </c>
      <c r="R63">
        <v>49</v>
      </c>
      <c r="S63">
        <v>0.67100000000000004</v>
      </c>
      <c r="T63" s="113">
        <v>18.769230769230798</v>
      </c>
      <c r="U63" s="114">
        <v>3.83045525902669</v>
      </c>
      <c r="V63" s="113">
        <v>1.5071992397141101</v>
      </c>
      <c r="W63" s="113">
        <v>18.764998621741501</v>
      </c>
      <c r="X63" s="114">
        <v>3.82959155545745</v>
      </c>
      <c r="Y63" s="113">
        <v>2.1386524010033501</v>
      </c>
      <c r="Z63" s="113">
        <v>-8.6370356924092605E-4</v>
      </c>
    </row>
    <row r="64" spans="1:26" x14ac:dyDescent="0.2">
      <c r="A64">
        <v>186</v>
      </c>
      <c r="B64" t="s">
        <v>26</v>
      </c>
      <c r="C64" t="s">
        <v>27</v>
      </c>
      <c r="D64" t="s">
        <v>37</v>
      </c>
      <c r="E64" s="118">
        <v>43026</v>
      </c>
      <c r="F64">
        <v>24.1</v>
      </c>
      <c r="G64">
        <v>31.5</v>
      </c>
      <c r="H64" s="113">
        <v>17.521000000000001</v>
      </c>
      <c r="I64" s="113">
        <v>3.0409999999999999</v>
      </c>
      <c r="K64" s="113">
        <v>997.301901019105</v>
      </c>
      <c r="L64" s="113">
        <v>0.76058970296154704</v>
      </c>
      <c r="M64" s="113">
        <v>-4.2203012260000001E-3</v>
      </c>
      <c r="N64" s="113">
        <v>1020.99375129802</v>
      </c>
      <c r="O64" s="113">
        <v>6.8319869462144203</v>
      </c>
      <c r="P64" s="113">
        <v>23.5259660937392</v>
      </c>
      <c r="Q64" s="113">
        <v>11.445499999999999</v>
      </c>
      <c r="R64">
        <v>49</v>
      </c>
      <c r="S64">
        <v>0.42799999999999999</v>
      </c>
      <c r="T64" s="113">
        <v>16.379640260237299</v>
      </c>
      <c r="U64" s="114">
        <v>3.3427837265790399</v>
      </c>
      <c r="V64" s="113">
        <v>0.96134635452290496</v>
      </c>
      <c r="W64" s="113">
        <v>16.3754932619016</v>
      </c>
      <c r="X64" s="114">
        <v>3.3419374003880802</v>
      </c>
      <c r="Y64" s="113">
        <v>2.1579842003641101</v>
      </c>
      <c r="Z64" s="113">
        <v>-8.4632619095303995E-4</v>
      </c>
    </row>
    <row r="65" spans="1:26" x14ac:dyDescent="0.2">
      <c r="A65">
        <v>277</v>
      </c>
      <c r="B65" t="s">
        <v>26</v>
      </c>
      <c r="C65" t="s">
        <v>27</v>
      </c>
      <c r="D65" t="s">
        <v>37</v>
      </c>
      <c r="E65" s="118">
        <v>43026</v>
      </c>
      <c r="F65">
        <v>24.1</v>
      </c>
      <c r="G65">
        <v>31.5</v>
      </c>
      <c r="H65" s="113">
        <v>17.521000000000001</v>
      </c>
      <c r="I65" s="113">
        <v>3.8079999999999998</v>
      </c>
      <c r="K65" s="113">
        <v>997.301901019105</v>
      </c>
      <c r="L65" s="113">
        <v>0.76058970296154704</v>
      </c>
      <c r="M65" s="113">
        <v>-4.2203012260000001E-3</v>
      </c>
      <c r="N65" s="113">
        <v>1020.99375129802</v>
      </c>
      <c r="O65" s="113">
        <v>8.5551484022310191</v>
      </c>
      <c r="P65" s="113">
        <v>23.5259660937392</v>
      </c>
      <c r="Q65" s="113">
        <v>15.664</v>
      </c>
      <c r="R65">
        <v>49</v>
      </c>
      <c r="S65">
        <v>0.504</v>
      </c>
      <c r="T65" s="113">
        <v>15.254237288135601</v>
      </c>
      <c r="U65" s="114">
        <v>3.1131096506399198</v>
      </c>
      <c r="V65" s="113">
        <v>1.13467031293082</v>
      </c>
      <c r="W65" s="113">
        <v>15.291067492900901</v>
      </c>
      <c r="X65" s="114">
        <v>3.1206260189593702</v>
      </c>
      <c r="Y65" s="113">
        <v>1.7961943064371799</v>
      </c>
      <c r="Z65" s="113">
        <v>7.5163683194570102E-3</v>
      </c>
    </row>
    <row r="66" spans="1:26" x14ac:dyDescent="0.2">
      <c r="A66">
        <v>284</v>
      </c>
      <c r="B66" t="s">
        <v>26</v>
      </c>
      <c r="C66" t="s">
        <v>27</v>
      </c>
      <c r="D66" t="s">
        <v>37</v>
      </c>
      <c r="E66" s="118">
        <v>43026</v>
      </c>
      <c r="F66">
        <v>24.1</v>
      </c>
      <c r="G66">
        <v>31.5</v>
      </c>
      <c r="H66" s="113">
        <v>17.521000000000001</v>
      </c>
      <c r="I66" s="113">
        <v>3.8719999999999999</v>
      </c>
      <c r="K66" s="113">
        <v>997.301901019105</v>
      </c>
      <c r="L66" s="113">
        <v>0.76058970296154704</v>
      </c>
      <c r="M66" s="113">
        <v>-4.2203012260000001E-3</v>
      </c>
      <c r="N66" s="113">
        <v>1020.99375129802</v>
      </c>
      <c r="O66" s="113">
        <v>8.6989324089911992</v>
      </c>
      <c r="P66" s="113">
        <v>23.5259660937392</v>
      </c>
      <c r="Q66" s="113">
        <v>16.015999999999998</v>
      </c>
      <c r="R66">
        <v>49</v>
      </c>
      <c r="S66">
        <v>0.56200000000000006</v>
      </c>
      <c r="T66" s="113">
        <v>16.978851963746202</v>
      </c>
      <c r="U66" s="114">
        <v>3.4650718293359599</v>
      </c>
      <c r="V66" s="113">
        <v>1.2649788752189099</v>
      </c>
      <c r="W66" s="113">
        <v>17.016233279803799</v>
      </c>
      <c r="X66" s="114">
        <v>3.4727006693477098</v>
      </c>
      <c r="Y66" s="113">
        <v>1.9973613472054801</v>
      </c>
      <c r="Z66" s="113">
        <v>7.6288400117436898E-3</v>
      </c>
    </row>
    <row r="67" spans="1:26" x14ac:dyDescent="0.2">
      <c r="A67">
        <v>290</v>
      </c>
      <c r="B67" t="s">
        <v>26</v>
      </c>
      <c r="C67" t="s">
        <v>27</v>
      </c>
      <c r="D67" t="s">
        <v>37</v>
      </c>
      <c r="E67" s="118">
        <v>43026</v>
      </c>
      <c r="F67">
        <v>24.1</v>
      </c>
      <c r="G67">
        <v>31.5</v>
      </c>
      <c r="H67" s="113">
        <v>17.521000000000001</v>
      </c>
      <c r="I67" s="113">
        <v>5.0270000000000001</v>
      </c>
      <c r="K67" s="113">
        <v>997.301901019105</v>
      </c>
      <c r="L67" s="113">
        <v>0.76058970296154704</v>
      </c>
      <c r="M67" s="113">
        <v>-4.2203012260000001E-3</v>
      </c>
      <c r="N67" s="113">
        <v>1020.99375129802</v>
      </c>
      <c r="O67" s="113">
        <v>11.293784405991399</v>
      </c>
      <c r="P67" s="113">
        <v>23.5259660937392</v>
      </c>
      <c r="Q67" s="113">
        <v>22.368500000000001</v>
      </c>
      <c r="R67">
        <v>49</v>
      </c>
      <c r="S67">
        <v>0.70699999999999996</v>
      </c>
      <c r="T67" s="113">
        <v>16.365740740740701</v>
      </c>
      <c r="U67" s="114">
        <v>3.3399470899470902</v>
      </c>
      <c r="V67" s="113">
        <v>1.5914643860831701</v>
      </c>
      <c r="W67" s="113">
        <v>16.4029261333128</v>
      </c>
      <c r="X67" s="114">
        <v>3.3475359455740401</v>
      </c>
      <c r="Y67" s="113">
        <v>1.7575143410230201</v>
      </c>
      <c r="Z67" s="113">
        <v>7.5888556269498898E-3</v>
      </c>
    </row>
    <row r="68" spans="1:26" x14ac:dyDescent="0.2">
      <c r="A68">
        <v>119</v>
      </c>
      <c r="B68" t="s">
        <v>29</v>
      </c>
      <c r="C68" t="s">
        <v>27</v>
      </c>
      <c r="D68" t="s">
        <v>37</v>
      </c>
      <c r="E68" s="118">
        <v>43026</v>
      </c>
      <c r="F68">
        <v>24.1</v>
      </c>
      <c r="G68">
        <v>31.5</v>
      </c>
      <c r="H68" s="113">
        <v>17.521000000000001</v>
      </c>
      <c r="I68" s="113">
        <v>3.4910000000000001</v>
      </c>
      <c r="K68" s="113">
        <v>997.301901019105</v>
      </c>
      <c r="L68" s="113">
        <v>0.76058970296154704</v>
      </c>
      <c r="M68" s="113">
        <v>-4.2203012260000001E-3</v>
      </c>
      <c r="N68" s="113">
        <v>1020.99375129802</v>
      </c>
      <c r="O68" s="113">
        <v>7.8429682437469799</v>
      </c>
      <c r="P68" s="113">
        <v>23.5259660937392</v>
      </c>
      <c r="Q68" s="113">
        <v>13.920500000000001</v>
      </c>
      <c r="R68">
        <v>49</v>
      </c>
      <c r="S68">
        <v>0.47499999999999998</v>
      </c>
      <c r="T68" s="113">
        <v>15.7493368700265</v>
      </c>
      <c r="U68" s="114">
        <v>3.2141503816380701</v>
      </c>
      <c r="V68" s="113">
        <v>1.06738902614371</v>
      </c>
      <c r="W68" s="113">
        <v>15.753472756551799</v>
      </c>
      <c r="X68" s="114">
        <v>3.2149944401126098</v>
      </c>
      <c r="Y68" s="113">
        <v>1.92637508959471</v>
      </c>
      <c r="Z68" s="113">
        <v>8.4405847454149796E-4</v>
      </c>
    </row>
    <row r="69" spans="1:26" x14ac:dyDescent="0.2">
      <c r="A69">
        <v>125</v>
      </c>
      <c r="B69" t="s">
        <v>29</v>
      </c>
      <c r="C69" t="s">
        <v>27</v>
      </c>
      <c r="D69" t="s">
        <v>37</v>
      </c>
      <c r="E69" s="118">
        <v>43026</v>
      </c>
      <c r="F69">
        <v>24.1</v>
      </c>
      <c r="G69">
        <v>31.5</v>
      </c>
      <c r="H69" s="113">
        <v>17.521000000000001</v>
      </c>
      <c r="I69" s="113">
        <v>3.016</v>
      </c>
      <c r="K69" s="113">
        <v>997.301901019105</v>
      </c>
      <c r="L69" s="113">
        <v>0.76058970296154704</v>
      </c>
      <c r="M69" s="113">
        <v>-4.2203012260000001E-3</v>
      </c>
      <c r="N69" s="113">
        <v>1020.99375129802</v>
      </c>
      <c r="O69" s="113">
        <v>6.7758213185737297</v>
      </c>
      <c r="P69" s="113">
        <v>23.5259660937392</v>
      </c>
      <c r="Q69" s="113">
        <v>11.308</v>
      </c>
      <c r="R69">
        <v>49</v>
      </c>
      <c r="S69">
        <v>0.37</v>
      </c>
      <c r="T69" s="113">
        <v>13.983371126228301</v>
      </c>
      <c r="U69" s="114">
        <v>2.8537492094343402</v>
      </c>
      <c r="V69" s="113">
        <v>0.83146368933691195</v>
      </c>
      <c r="W69" s="113">
        <v>13.9874439123149</v>
      </c>
      <c r="X69" s="114">
        <v>2.85458039026835</v>
      </c>
      <c r="Y69" s="113">
        <v>1.82989827684261</v>
      </c>
      <c r="Z69" s="113">
        <v>8.3118083400934904E-4</v>
      </c>
    </row>
    <row r="70" spans="1:26" x14ac:dyDescent="0.2">
      <c r="A70">
        <v>217</v>
      </c>
      <c r="B70" t="s">
        <v>29</v>
      </c>
      <c r="C70" t="s">
        <v>27</v>
      </c>
      <c r="D70" t="s">
        <v>37</v>
      </c>
      <c r="E70" s="118">
        <v>43026</v>
      </c>
      <c r="F70">
        <v>24.1</v>
      </c>
      <c r="G70">
        <v>31.5</v>
      </c>
      <c r="H70" s="113">
        <v>17.521000000000001</v>
      </c>
      <c r="I70" s="113">
        <v>4.7460000000000004</v>
      </c>
      <c r="K70" s="113">
        <v>997.301901019105</v>
      </c>
      <c r="L70" s="113">
        <v>0.76058970296154704</v>
      </c>
      <c r="M70" s="113">
        <v>-4.2203012260000001E-3</v>
      </c>
      <c r="N70" s="113">
        <v>1020.99375129802</v>
      </c>
      <c r="O70" s="113">
        <v>10.66248275131</v>
      </c>
      <c r="P70" s="113">
        <v>23.5259660937392</v>
      </c>
      <c r="Q70" s="113">
        <v>20.823</v>
      </c>
      <c r="R70">
        <v>49</v>
      </c>
      <c r="S70">
        <v>0.77700000000000102</v>
      </c>
      <c r="T70" s="113">
        <v>19.576719576719601</v>
      </c>
      <c r="U70" s="114">
        <v>3.9952488932080801</v>
      </c>
      <c r="V70" s="113">
        <v>1.7411937721458199</v>
      </c>
      <c r="W70" s="113">
        <v>19.5172892192194</v>
      </c>
      <c r="X70" s="114">
        <v>3.9831202488202901</v>
      </c>
      <c r="Y70" s="113">
        <v>2.1471686019810901</v>
      </c>
      <c r="Z70" s="113">
        <v>-1.21286443877877E-2</v>
      </c>
    </row>
    <row r="71" spans="1:26" x14ac:dyDescent="0.2">
      <c r="A71">
        <v>223</v>
      </c>
      <c r="B71" t="s">
        <v>29</v>
      </c>
      <c r="C71" t="s">
        <v>27</v>
      </c>
      <c r="D71" t="s">
        <v>37</v>
      </c>
      <c r="E71" s="118">
        <v>43026</v>
      </c>
      <c r="F71">
        <v>24.1</v>
      </c>
      <c r="G71">
        <v>31.5</v>
      </c>
      <c r="H71" s="113">
        <v>17.521000000000001</v>
      </c>
      <c r="I71" s="113">
        <v>3.3690000000000002</v>
      </c>
      <c r="K71" s="113">
        <v>997.301901019105</v>
      </c>
      <c r="L71" s="113">
        <v>0.76058970296154704</v>
      </c>
      <c r="M71" s="113">
        <v>-4.2203012260000001E-3</v>
      </c>
      <c r="N71" s="113">
        <v>1020.99375129802</v>
      </c>
      <c r="O71" s="113">
        <v>7.5688799808603697</v>
      </c>
      <c r="P71" s="113">
        <v>23.5259660937392</v>
      </c>
      <c r="Q71" s="113">
        <v>13.249499999999999</v>
      </c>
      <c r="R71">
        <v>49</v>
      </c>
      <c r="S71">
        <v>0.58099999999999996</v>
      </c>
      <c r="T71" s="113">
        <v>20.8393113342898</v>
      </c>
      <c r="U71" s="114">
        <v>4.2529206804673096</v>
      </c>
      <c r="V71" s="113">
        <v>1.3025299672778601</v>
      </c>
      <c r="W71" s="113">
        <v>20.7861029858622</v>
      </c>
      <c r="X71" s="114">
        <v>4.2420618338494398</v>
      </c>
      <c r="Y71" s="113">
        <v>2.6439471086294302</v>
      </c>
      <c r="Z71" s="113">
        <v>-1.08588466178743E-2</v>
      </c>
    </row>
    <row r="72" spans="1:26" x14ac:dyDescent="0.2">
      <c r="A72">
        <v>152</v>
      </c>
      <c r="B72" t="s">
        <v>30</v>
      </c>
      <c r="C72" t="s">
        <v>27</v>
      </c>
      <c r="D72" t="s">
        <v>37</v>
      </c>
      <c r="E72" s="118">
        <v>43026</v>
      </c>
      <c r="F72">
        <v>24.1</v>
      </c>
      <c r="G72">
        <v>31.5</v>
      </c>
      <c r="H72" s="113">
        <v>17.521000000000001</v>
      </c>
      <c r="I72" s="113">
        <v>4.6509999999999998</v>
      </c>
      <c r="K72" s="113">
        <v>997.301901019105</v>
      </c>
      <c r="L72" s="113">
        <v>0.76058970296154704</v>
      </c>
      <c r="M72" s="113">
        <v>-4.2203012260000001E-3</v>
      </c>
      <c r="N72" s="113">
        <v>1020.99375129802</v>
      </c>
      <c r="O72" s="113">
        <v>10.449053366275299</v>
      </c>
      <c r="P72" s="113">
        <v>23.5259660937392</v>
      </c>
      <c r="Q72" s="113">
        <v>20.3005</v>
      </c>
      <c r="R72">
        <v>49</v>
      </c>
      <c r="S72">
        <v>0.81</v>
      </c>
      <c r="T72" s="113">
        <v>21.088258266076501</v>
      </c>
      <c r="U72" s="114">
        <v>4.3037261767503097</v>
      </c>
      <c r="V72" s="113">
        <v>1.8184826517106301</v>
      </c>
      <c r="W72" s="113">
        <v>21.070247980725199</v>
      </c>
      <c r="X72" s="114">
        <v>4.3000506083112597</v>
      </c>
      <c r="Y72" s="113">
        <v>2.34210916987392</v>
      </c>
      <c r="Z72" s="113">
        <v>-3.67556843905703E-3</v>
      </c>
    </row>
    <row r="73" spans="1:26" x14ac:dyDescent="0.2">
      <c r="A73">
        <v>160</v>
      </c>
      <c r="B73" t="s">
        <v>30</v>
      </c>
      <c r="C73" t="s">
        <v>27</v>
      </c>
      <c r="D73" t="s">
        <v>37</v>
      </c>
      <c r="E73" s="118">
        <v>43026</v>
      </c>
      <c r="F73">
        <v>24.1</v>
      </c>
      <c r="G73">
        <v>31.5</v>
      </c>
      <c r="H73" s="113">
        <v>17.521000000000001</v>
      </c>
      <c r="I73" s="113">
        <v>3.742</v>
      </c>
      <c r="K73" s="113">
        <v>997.301901019105</v>
      </c>
      <c r="L73" s="113">
        <v>0.76058970296154704</v>
      </c>
      <c r="M73" s="113">
        <v>-4.2203012260000001E-3</v>
      </c>
      <c r="N73" s="113">
        <v>1020.99375129802</v>
      </c>
      <c r="O73" s="113">
        <v>8.4068711452595792</v>
      </c>
      <c r="P73" s="113">
        <v>23.5259660937392</v>
      </c>
      <c r="Q73" s="113">
        <v>15.301</v>
      </c>
      <c r="R73">
        <v>49</v>
      </c>
      <c r="S73">
        <v>0.70799999999999996</v>
      </c>
      <c r="T73" s="113">
        <v>23.335530652603801</v>
      </c>
      <c r="U73" s="114">
        <v>4.7623531944089503</v>
      </c>
      <c r="V73" s="113">
        <v>1.5895965948848501</v>
      </c>
      <c r="W73" s="113">
        <v>23.3171861150506</v>
      </c>
      <c r="X73" s="114">
        <v>4.7586094112348203</v>
      </c>
      <c r="Y73" s="113">
        <v>2.8439332720596799</v>
      </c>
      <c r="Z73" s="113">
        <v>-3.7437831741247199E-3</v>
      </c>
    </row>
    <row r="74" spans="1:26" x14ac:dyDescent="0.2">
      <c r="A74">
        <v>166</v>
      </c>
      <c r="B74" t="s">
        <v>31</v>
      </c>
      <c r="C74" t="s">
        <v>27</v>
      </c>
      <c r="D74" t="s">
        <v>37</v>
      </c>
      <c r="E74" s="118">
        <v>43026</v>
      </c>
      <c r="F74">
        <v>24.1</v>
      </c>
      <c r="G74">
        <v>31.5</v>
      </c>
      <c r="H74" s="113">
        <v>17.521000000000001</v>
      </c>
      <c r="I74" s="113">
        <v>3.9649999999999999</v>
      </c>
      <c r="K74" s="113">
        <v>997.301901019105</v>
      </c>
      <c r="L74" s="113">
        <v>0.76058970296154704</v>
      </c>
      <c r="M74" s="113">
        <v>-4.2203012260000001E-3</v>
      </c>
      <c r="N74" s="113">
        <v>1020.99375129802</v>
      </c>
      <c r="O74" s="113">
        <v>8.9078685438145992</v>
      </c>
      <c r="P74" s="113">
        <v>23.5259660937392</v>
      </c>
      <c r="Q74" s="113">
        <v>16.5275</v>
      </c>
      <c r="R74">
        <v>49</v>
      </c>
      <c r="S74">
        <v>0.66800000000000004</v>
      </c>
      <c r="T74" s="113">
        <v>20.2608431907795</v>
      </c>
      <c r="U74" s="114">
        <v>4.1348659573019404</v>
      </c>
      <c r="V74" s="113">
        <v>1.4977465336739599</v>
      </c>
      <c r="W74" s="113">
        <v>20.2121710226136</v>
      </c>
      <c r="X74" s="114">
        <v>4.1249328617578698</v>
      </c>
      <c r="Y74" s="113">
        <v>2.37804923089154</v>
      </c>
      <c r="Z74" s="113">
        <v>-9.9330955440644093E-3</v>
      </c>
    </row>
    <row r="75" spans="1:26" x14ac:dyDescent="0.2">
      <c r="A75">
        <v>173</v>
      </c>
      <c r="B75" t="s">
        <v>31</v>
      </c>
      <c r="C75" t="s">
        <v>27</v>
      </c>
      <c r="D75" t="s">
        <v>37</v>
      </c>
      <c r="E75" s="118">
        <v>43026</v>
      </c>
      <c r="F75">
        <v>24.1</v>
      </c>
      <c r="G75">
        <v>31.5</v>
      </c>
      <c r="H75" s="113">
        <v>17.521000000000001</v>
      </c>
      <c r="I75" s="113">
        <v>4.07</v>
      </c>
      <c r="K75" s="113">
        <v>997.301901019105</v>
      </c>
      <c r="L75" s="113">
        <v>0.76058970296154704</v>
      </c>
      <c r="M75" s="113">
        <v>-4.2203012260000001E-3</v>
      </c>
      <c r="N75" s="113">
        <v>1020.99375129802</v>
      </c>
      <c r="O75" s="113">
        <v>9.1437641799055296</v>
      </c>
      <c r="P75" s="113">
        <v>23.5259660937392</v>
      </c>
      <c r="Q75" s="113">
        <v>17.105</v>
      </c>
      <c r="R75">
        <v>49</v>
      </c>
      <c r="S75">
        <v>0.67500000000000004</v>
      </c>
      <c r="T75" s="113">
        <v>19.882179675994099</v>
      </c>
      <c r="U75" s="114">
        <v>4.0575876889783897</v>
      </c>
      <c r="V75" s="113">
        <v>1.5154963057149999</v>
      </c>
      <c r="W75" s="113">
        <v>19.866846979017701</v>
      </c>
      <c r="X75" s="114">
        <v>4.0544585671464803</v>
      </c>
      <c r="Y75" s="113">
        <v>2.30938928766101</v>
      </c>
      <c r="Z75" s="113">
        <v>-3.1291218319156001E-3</v>
      </c>
    </row>
    <row r="76" spans="1:26" x14ac:dyDescent="0.2">
      <c r="A76">
        <v>264</v>
      </c>
      <c r="B76" t="s">
        <v>31</v>
      </c>
      <c r="C76" t="s">
        <v>27</v>
      </c>
      <c r="D76" t="s">
        <v>37</v>
      </c>
      <c r="E76" s="118">
        <v>43026</v>
      </c>
      <c r="F76">
        <v>24.1</v>
      </c>
      <c r="G76">
        <v>31.5</v>
      </c>
      <c r="H76" s="113">
        <v>17.521000000000001</v>
      </c>
      <c r="I76" s="113">
        <v>3.8940000000000001</v>
      </c>
      <c r="K76" s="113">
        <v>997.301901019105</v>
      </c>
      <c r="L76" s="113">
        <v>0.76058970296154704</v>
      </c>
      <c r="M76" s="113">
        <v>-4.2203012260000001E-3</v>
      </c>
      <c r="N76" s="113">
        <v>1020.99375129802</v>
      </c>
      <c r="O76" s="113">
        <v>8.7483581613150196</v>
      </c>
      <c r="P76" s="113">
        <v>23.5259660937392</v>
      </c>
      <c r="Q76" s="113">
        <v>16.137</v>
      </c>
      <c r="R76">
        <v>49</v>
      </c>
      <c r="S76">
        <v>0.59299999999999997</v>
      </c>
      <c r="T76" s="113">
        <v>17.964253256588901</v>
      </c>
      <c r="U76" s="114">
        <v>3.6661741339977398</v>
      </c>
      <c r="V76" s="113">
        <v>1.3298259598375399</v>
      </c>
      <c r="W76" s="113">
        <v>17.925728752281898</v>
      </c>
      <c r="X76" s="114">
        <v>3.6583119902616201</v>
      </c>
      <c r="Y76" s="113">
        <v>2.1078253506898301</v>
      </c>
      <c r="Z76" s="113">
        <v>-7.86214373611838E-3</v>
      </c>
    </row>
    <row r="77" spans="1:26" x14ac:dyDescent="0.2">
      <c r="A77">
        <v>270</v>
      </c>
      <c r="B77" t="s">
        <v>31</v>
      </c>
      <c r="C77" t="s">
        <v>27</v>
      </c>
      <c r="D77" t="s">
        <v>37</v>
      </c>
      <c r="E77" s="118">
        <v>43026</v>
      </c>
      <c r="F77">
        <v>24.1</v>
      </c>
      <c r="G77">
        <v>31.5</v>
      </c>
      <c r="H77" s="113">
        <v>17.521000000000001</v>
      </c>
      <c r="I77" s="113">
        <v>5.14</v>
      </c>
      <c r="K77" s="113">
        <v>997.301901019105</v>
      </c>
      <c r="L77" s="113">
        <v>0.76058970296154704</v>
      </c>
      <c r="M77" s="113">
        <v>-4.2203012260000001E-3</v>
      </c>
      <c r="N77" s="113">
        <v>1020.99375129802</v>
      </c>
      <c r="O77" s="113">
        <v>11.547653042927401</v>
      </c>
      <c r="P77" s="113">
        <v>23.5259660937392</v>
      </c>
      <c r="Q77" s="113">
        <v>22.99</v>
      </c>
      <c r="R77">
        <v>49</v>
      </c>
      <c r="S77">
        <v>0.83</v>
      </c>
      <c r="T77" s="113">
        <v>19.257540603248302</v>
      </c>
      <c r="U77" s="114">
        <v>3.9301103271935198</v>
      </c>
      <c r="V77" s="113">
        <v>1.8615355668995299</v>
      </c>
      <c r="W77" s="113">
        <v>19.218593740026801</v>
      </c>
      <c r="X77" s="114">
        <v>3.92216198776056</v>
      </c>
      <c r="Y77" s="113">
        <v>2.0619007746789499</v>
      </c>
      <c r="Z77" s="113">
        <v>-7.9483394329584699E-3</v>
      </c>
    </row>
    <row r="78" spans="1:26" x14ac:dyDescent="0.2">
      <c r="A78">
        <v>102</v>
      </c>
      <c r="B78" t="s">
        <v>32</v>
      </c>
      <c r="C78" t="s">
        <v>27</v>
      </c>
      <c r="D78" t="s">
        <v>37</v>
      </c>
      <c r="E78" s="118">
        <v>43026</v>
      </c>
      <c r="F78">
        <v>24.1</v>
      </c>
      <c r="G78">
        <v>31.5</v>
      </c>
      <c r="H78" s="113">
        <v>17.521000000000001</v>
      </c>
      <c r="I78" s="113">
        <v>3.31</v>
      </c>
      <c r="K78" s="113">
        <v>997.301901019105</v>
      </c>
      <c r="L78" s="113">
        <v>0.76058970296154704</v>
      </c>
      <c r="M78" s="113">
        <v>-4.2203012260000001E-3</v>
      </c>
      <c r="N78" s="113">
        <v>1020.99375129802</v>
      </c>
      <c r="O78" s="113">
        <v>7.4363290996283302</v>
      </c>
      <c r="P78" s="113">
        <v>23.5259660937392</v>
      </c>
      <c r="Q78" s="113">
        <v>12.925000000000001</v>
      </c>
      <c r="R78">
        <v>49</v>
      </c>
      <c r="S78">
        <v>0.52200000000000002</v>
      </c>
      <c r="T78" s="113">
        <v>18.723098995695899</v>
      </c>
      <c r="U78" s="114">
        <v>3.8210406113665001</v>
      </c>
      <c r="V78" s="113">
        <v>1.1720312244275399</v>
      </c>
      <c r="W78" s="113">
        <v>18.7096981621421</v>
      </c>
      <c r="X78" s="114">
        <v>3.8183057473759301</v>
      </c>
      <c r="Y78" s="113">
        <v>2.3790535687441801</v>
      </c>
      <c r="Z78" s="113">
        <v>-2.73486399057044E-3</v>
      </c>
    </row>
    <row r="79" spans="1:26" x14ac:dyDescent="0.2">
      <c r="A79">
        <v>108</v>
      </c>
      <c r="B79" t="s">
        <v>32</v>
      </c>
      <c r="C79" t="s">
        <v>27</v>
      </c>
      <c r="D79" t="s">
        <v>37</v>
      </c>
      <c r="E79" s="118">
        <v>43026</v>
      </c>
      <c r="F79">
        <v>24.1</v>
      </c>
      <c r="G79">
        <v>31.5</v>
      </c>
      <c r="H79" s="113">
        <v>17.521000000000001</v>
      </c>
      <c r="I79" s="113">
        <v>3.4710000000000001</v>
      </c>
      <c r="K79" s="113">
        <v>997.301901019105</v>
      </c>
      <c r="L79" s="113">
        <v>0.76058970296154704</v>
      </c>
      <c r="M79" s="113">
        <v>-4.2203012260000001E-3</v>
      </c>
      <c r="N79" s="113">
        <v>1020.99375129802</v>
      </c>
      <c r="O79" s="113">
        <v>7.7980357416344201</v>
      </c>
      <c r="P79" s="113">
        <v>23.5259660937392</v>
      </c>
      <c r="Q79" s="113">
        <v>13.810499999999999</v>
      </c>
      <c r="R79">
        <v>49</v>
      </c>
      <c r="S79">
        <v>0.65500000000000003</v>
      </c>
      <c r="T79" s="113">
        <v>23.259943181818201</v>
      </c>
      <c r="U79" s="114">
        <v>4.7469271799629</v>
      </c>
      <c r="V79" s="113">
        <v>1.4708252622350599</v>
      </c>
      <c r="W79" s="113">
        <v>23.246030253361901</v>
      </c>
      <c r="X79" s="114">
        <v>4.7440878068085599</v>
      </c>
      <c r="Y79" s="113">
        <v>2.94052136426625</v>
      </c>
      <c r="Z79" s="113">
        <v>-2.83937315433658E-3</v>
      </c>
    </row>
    <row r="80" spans="1:26" x14ac:dyDescent="0.2">
      <c r="A80">
        <v>231</v>
      </c>
      <c r="B80" t="s">
        <v>33</v>
      </c>
      <c r="C80" t="s">
        <v>27</v>
      </c>
      <c r="D80" t="s">
        <v>37</v>
      </c>
      <c r="E80" s="118">
        <v>43026</v>
      </c>
      <c r="F80">
        <v>24.1</v>
      </c>
      <c r="G80">
        <v>31.5</v>
      </c>
      <c r="H80" s="113">
        <v>17.521000000000001</v>
      </c>
      <c r="I80" s="113">
        <v>2.6480000000000001</v>
      </c>
      <c r="K80" s="113">
        <v>997.301901019105</v>
      </c>
      <c r="L80" s="113">
        <v>0.76058970296154704</v>
      </c>
      <c r="M80" s="113">
        <v>-4.2203012260000001E-3</v>
      </c>
      <c r="N80" s="113">
        <v>1020.99375129802</v>
      </c>
      <c r="O80" s="113">
        <v>5.9490632797026599</v>
      </c>
      <c r="P80" s="113">
        <v>23.5259660937392</v>
      </c>
      <c r="Q80" s="113">
        <v>9.2840000000000007</v>
      </c>
      <c r="R80">
        <v>49</v>
      </c>
      <c r="S80">
        <v>0.34100000000000003</v>
      </c>
      <c r="T80" s="113">
        <v>14.781100996965799</v>
      </c>
      <c r="U80" s="114">
        <v>3.0165512238705601</v>
      </c>
      <c r="V80" s="113">
        <v>0.76440596712812803</v>
      </c>
      <c r="W80" s="113">
        <v>14.743616039466801</v>
      </c>
      <c r="X80" s="114">
        <v>3.0089012325442499</v>
      </c>
      <c r="Y80" s="113">
        <v>2.1057058484342401</v>
      </c>
      <c r="Z80" s="113">
        <v>-7.6499913263177203E-3</v>
      </c>
    </row>
    <row r="81" spans="1:26" x14ac:dyDescent="0.2">
      <c r="A81">
        <v>180</v>
      </c>
      <c r="B81" t="s">
        <v>26</v>
      </c>
      <c r="C81" t="s">
        <v>34</v>
      </c>
      <c r="D81" t="s">
        <v>37</v>
      </c>
      <c r="E81" s="118">
        <v>43026</v>
      </c>
      <c r="F81">
        <v>24.1</v>
      </c>
      <c r="G81">
        <v>31.6</v>
      </c>
      <c r="H81" s="113">
        <v>17.521999999999998</v>
      </c>
      <c r="I81" s="113">
        <v>2.8759999999999999</v>
      </c>
      <c r="K81" s="113">
        <v>997.301901019105</v>
      </c>
      <c r="L81" s="113">
        <v>0.76058970296154704</v>
      </c>
      <c r="M81" s="113">
        <v>-4.2203012260000001E-3</v>
      </c>
      <c r="N81" s="113">
        <v>1021.0693031061101</v>
      </c>
      <c r="O81" s="113">
        <v>6.4618899011495801</v>
      </c>
      <c r="P81" s="113">
        <v>23.527905524314601</v>
      </c>
      <c r="Q81" s="113">
        <v>10.538</v>
      </c>
      <c r="R81">
        <v>49</v>
      </c>
      <c r="S81">
        <v>0.49399999999999999</v>
      </c>
      <c r="T81" s="113">
        <v>20.738874895046202</v>
      </c>
      <c r="U81" s="114">
        <v>4.2324234479686096</v>
      </c>
      <c r="V81" s="113">
        <v>1.11023820217935</v>
      </c>
      <c r="W81" s="113">
        <v>20.7457111305092</v>
      </c>
      <c r="X81" s="114">
        <v>4.2338185980631096</v>
      </c>
      <c r="Y81" s="113">
        <v>2.8970620756241101</v>
      </c>
      <c r="Z81" s="113">
        <v>1.3951500945053E-3</v>
      </c>
    </row>
    <row r="82" spans="1:26" x14ac:dyDescent="0.2">
      <c r="A82">
        <v>187</v>
      </c>
      <c r="B82" t="s">
        <v>26</v>
      </c>
      <c r="C82" t="s">
        <v>34</v>
      </c>
      <c r="D82" t="s">
        <v>37</v>
      </c>
      <c r="E82" s="118">
        <v>43026</v>
      </c>
      <c r="F82">
        <v>24.1</v>
      </c>
      <c r="G82">
        <v>31.6</v>
      </c>
      <c r="H82" s="113">
        <v>17.521999999999998</v>
      </c>
      <c r="I82" s="113">
        <v>0.67300000000000004</v>
      </c>
      <c r="K82" s="113">
        <v>997.301901019105</v>
      </c>
      <c r="L82" s="113">
        <v>0.76058970296154704</v>
      </c>
      <c r="M82" s="113">
        <v>-4.2203012260000001E-3</v>
      </c>
      <c r="N82" s="113">
        <v>1021.0693031061101</v>
      </c>
      <c r="O82" s="113">
        <v>1.5121181861869499</v>
      </c>
      <c r="P82" s="113">
        <v>23.527905524314601</v>
      </c>
      <c r="Q82" s="113">
        <v>-1.5785</v>
      </c>
      <c r="R82">
        <v>49</v>
      </c>
      <c r="S82">
        <v>0.113</v>
      </c>
      <c r="T82" s="113">
        <v>20.178571428571399</v>
      </c>
      <c r="U82" s="114">
        <v>4.1180758017492698</v>
      </c>
      <c r="V82" s="113">
        <v>0.25396329474138801</v>
      </c>
      <c r="W82" s="113">
        <v>20.185375939650498</v>
      </c>
      <c r="X82" s="114">
        <v>4.1194644774797</v>
      </c>
      <c r="Y82" s="113">
        <v>-2.3558747193078702</v>
      </c>
      <c r="Z82" s="113">
        <v>1.38867573042578E-3</v>
      </c>
    </row>
    <row r="83" spans="1:26" x14ac:dyDescent="0.2">
      <c r="A83">
        <v>278</v>
      </c>
      <c r="B83" t="s">
        <v>26</v>
      </c>
      <c r="C83" t="s">
        <v>34</v>
      </c>
      <c r="D83" t="s">
        <v>37</v>
      </c>
      <c r="E83" s="118">
        <v>43026</v>
      </c>
      <c r="F83">
        <v>24.1</v>
      </c>
      <c r="G83">
        <v>31.6</v>
      </c>
      <c r="H83" s="113">
        <v>17.521999999999998</v>
      </c>
      <c r="I83" s="113">
        <v>3.427</v>
      </c>
      <c r="K83" s="113">
        <v>997.301901019105</v>
      </c>
      <c r="L83" s="113">
        <v>0.76058970296154704</v>
      </c>
      <c r="M83" s="113">
        <v>-4.2203012260000001E-3</v>
      </c>
      <c r="N83" s="113">
        <v>1021.0693031061101</v>
      </c>
      <c r="O83" s="113">
        <v>7.6998945379831696</v>
      </c>
      <c r="P83" s="113">
        <v>23.527905524314601</v>
      </c>
      <c r="Q83" s="113">
        <v>13.5685</v>
      </c>
      <c r="R83">
        <v>49</v>
      </c>
      <c r="S83">
        <v>0.41899999999999998</v>
      </c>
      <c r="T83" s="113">
        <v>13.9295212765957</v>
      </c>
      <c r="U83" s="114">
        <v>2.8427594442032098</v>
      </c>
      <c r="V83" s="113">
        <v>0.94420504263965099</v>
      </c>
      <c r="W83" s="113">
        <v>13.976442275662</v>
      </c>
      <c r="X83" s="114">
        <v>2.85233515829837</v>
      </c>
      <c r="Y83" s="113">
        <v>1.71071472532984</v>
      </c>
      <c r="Z83" s="113">
        <v>9.5757140951611107E-3</v>
      </c>
    </row>
    <row r="84" spans="1:26" x14ac:dyDescent="0.2">
      <c r="A84">
        <v>285</v>
      </c>
      <c r="B84" t="s">
        <v>26</v>
      </c>
      <c r="C84" t="s">
        <v>34</v>
      </c>
      <c r="D84" t="s">
        <v>37</v>
      </c>
      <c r="E84" s="118">
        <v>43026</v>
      </c>
      <c r="F84">
        <v>24.1</v>
      </c>
      <c r="G84">
        <v>31.6</v>
      </c>
      <c r="H84" s="113">
        <v>17.521999999999998</v>
      </c>
      <c r="I84" s="113">
        <v>2.145</v>
      </c>
      <c r="K84" s="113">
        <v>997.301901019105</v>
      </c>
      <c r="L84" s="113">
        <v>0.76058970296154704</v>
      </c>
      <c r="M84" s="113">
        <v>-4.2203012260000001E-3</v>
      </c>
      <c r="N84" s="113">
        <v>1021.0693031061101</v>
      </c>
      <c r="O84" s="113">
        <v>4.8194554374012002</v>
      </c>
      <c r="P84" s="113">
        <v>23.527905524314601</v>
      </c>
      <c r="Q84" s="113">
        <v>6.5175000000000001</v>
      </c>
      <c r="R84">
        <v>49</v>
      </c>
      <c r="S84">
        <v>0.22</v>
      </c>
      <c r="T84" s="113">
        <v>11.4285714285714</v>
      </c>
      <c r="U84" s="114">
        <v>2.3323615160349802</v>
      </c>
      <c r="V84" s="113">
        <v>0.49608366927078601</v>
      </c>
      <c r="W84" s="113">
        <v>11.474462430634601</v>
      </c>
      <c r="X84" s="114">
        <v>2.34172702666012</v>
      </c>
      <c r="Y84" s="113">
        <v>1.90751889132931</v>
      </c>
      <c r="Z84" s="113">
        <v>9.3655106251322503E-3</v>
      </c>
    </row>
    <row r="85" spans="1:26" x14ac:dyDescent="0.2">
      <c r="A85">
        <v>120</v>
      </c>
      <c r="B85" t="s">
        <v>29</v>
      </c>
      <c r="C85" t="s">
        <v>34</v>
      </c>
      <c r="D85" t="s">
        <v>37</v>
      </c>
      <c r="E85" s="118">
        <v>43026</v>
      </c>
      <c r="F85">
        <v>24.1</v>
      </c>
      <c r="G85">
        <v>31.6</v>
      </c>
      <c r="H85" s="113">
        <v>17.521999999999998</v>
      </c>
      <c r="I85" s="113">
        <v>4.2690000000000001</v>
      </c>
      <c r="K85" s="113">
        <v>997.301901019105</v>
      </c>
      <c r="L85" s="113">
        <v>0.76058970296154704</v>
      </c>
      <c r="M85" s="113">
        <v>-4.2203012260000001E-3</v>
      </c>
      <c r="N85" s="113">
        <v>1021.0693031061101</v>
      </c>
      <c r="O85" s="113">
        <v>9.5917273949956705</v>
      </c>
      <c r="P85" s="113">
        <v>23.527905524314601</v>
      </c>
      <c r="Q85" s="113">
        <v>18.1995</v>
      </c>
      <c r="R85">
        <v>49</v>
      </c>
      <c r="S85">
        <v>0.54800000000000004</v>
      </c>
      <c r="T85" s="113">
        <v>14.727223864552499</v>
      </c>
      <c r="U85" s="114">
        <v>3.0055558907250099</v>
      </c>
      <c r="V85" s="113">
        <v>1.2323340698293099</v>
      </c>
      <c r="W85" s="113">
        <v>14.7419079578336</v>
      </c>
      <c r="X85" s="114">
        <v>3.0085526444558499</v>
      </c>
      <c r="Y85" s="113">
        <v>1.6561637677044401</v>
      </c>
      <c r="Z85" s="113">
        <v>2.9967537308373E-3</v>
      </c>
    </row>
    <row r="86" spans="1:26" x14ac:dyDescent="0.2">
      <c r="A86">
        <v>126</v>
      </c>
      <c r="B86" t="s">
        <v>29</v>
      </c>
      <c r="C86" t="s">
        <v>34</v>
      </c>
      <c r="D86" t="s">
        <v>37</v>
      </c>
      <c r="E86" s="118">
        <v>43026</v>
      </c>
      <c r="F86">
        <v>24.1</v>
      </c>
      <c r="G86">
        <v>31.6</v>
      </c>
      <c r="H86" s="113">
        <v>17.521999999999998</v>
      </c>
      <c r="I86" s="113">
        <v>1.837</v>
      </c>
      <c r="K86" s="113">
        <v>997.301901019105</v>
      </c>
      <c r="L86" s="113">
        <v>0.76058970296154704</v>
      </c>
      <c r="M86" s="113">
        <v>-4.2203012260000001E-3</v>
      </c>
      <c r="N86" s="113">
        <v>1021.0693031061101</v>
      </c>
      <c r="O86" s="113">
        <v>4.1274310669025702</v>
      </c>
      <c r="P86" s="113">
        <v>23.527905524314601</v>
      </c>
      <c r="Q86" s="113">
        <v>4.8235000000000001</v>
      </c>
      <c r="R86">
        <v>49</v>
      </c>
      <c r="S86">
        <v>0.14299999999999999</v>
      </c>
      <c r="T86" s="113">
        <v>8.4415584415584402</v>
      </c>
      <c r="U86" s="114">
        <v>1.7227670288894801</v>
      </c>
      <c r="V86" s="113">
        <v>0.32086741254203399</v>
      </c>
      <c r="W86" s="113">
        <v>8.4293195038120707</v>
      </c>
      <c r="X86" s="114">
        <v>1.72026928649226</v>
      </c>
      <c r="Y86" s="113">
        <v>1.62207444678577</v>
      </c>
      <c r="Z86" s="113">
        <v>-2.49774239721923E-3</v>
      </c>
    </row>
    <row r="87" spans="1:26" x14ac:dyDescent="0.2">
      <c r="A87">
        <v>218</v>
      </c>
      <c r="B87" t="s">
        <v>29</v>
      </c>
      <c r="C87" t="s">
        <v>34</v>
      </c>
      <c r="D87" t="s">
        <v>37</v>
      </c>
      <c r="E87" s="118">
        <v>43026</v>
      </c>
      <c r="F87">
        <v>24.1</v>
      </c>
      <c r="G87">
        <v>31.6</v>
      </c>
      <c r="H87" s="113">
        <v>17.521999999999998</v>
      </c>
      <c r="I87" s="113">
        <v>4.1559999999999997</v>
      </c>
      <c r="K87" s="113">
        <v>997.301901019105</v>
      </c>
      <c r="L87" s="113">
        <v>0.76058970296154704</v>
      </c>
      <c r="M87" s="113">
        <v>-4.2203012260000001E-3</v>
      </c>
      <c r="N87" s="113">
        <v>1021.0693031061101</v>
      </c>
      <c r="O87" s="113">
        <v>9.3378353369880607</v>
      </c>
      <c r="P87" s="113">
        <v>23.527905524314601</v>
      </c>
      <c r="Q87" s="113">
        <v>17.577999999999999</v>
      </c>
      <c r="R87">
        <v>49</v>
      </c>
      <c r="S87">
        <v>0.48799999999999999</v>
      </c>
      <c r="T87" s="113">
        <v>13.304252998909501</v>
      </c>
      <c r="U87" s="114">
        <v>2.7151536732468302</v>
      </c>
      <c r="V87" s="113">
        <v>1.09311677423316</v>
      </c>
      <c r="W87" s="113">
        <v>13.2583879718013</v>
      </c>
      <c r="X87" s="114">
        <v>2.7057934636329199</v>
      </c>
      <c r="Y87" s="113">
        <v>1.4978182890153899</v>
      </c>
      <c r="Z87" s="113">
        <v>-9.3602096139147103E-3</v>
      </c>
    </row>
    <row r="88" spans="1:26" x14ac:dyDescent="0.2">
      <c r="A88">
        <v>224</v>
      </c>
      <c r="B88" t="s">
        <v>29</v>
      </c>
      <c r="C88" t="s">
        <v>34</v>
      </c>
      <c r="D88" t="s">
        <v>37</v>
      </c>
      <c r="E88" s="118">
        <v>43026</v>
      </c>
      <c r="F88">
        <v>24.1</v>
      </c>
      <c r="G88">
        <v>31.6</v>
      </c>
      <c r="H88" s="113">
        <v>17.521999999999998</v>
      </c>
      <c r="I88" s="113">
        <v>3.427</v>
      </c>
      <c r="K88" s="113">
        <v>997.301901019105</v>
      </c>
      <c r="L88" s="113">
        <v>0.76058970296154704</v>
      </c>
      <c r="M88" s="113">
        <v>-4.2203012260000001E-3</v>
      </c>
      <c r="N88" s="113">
        <v>1021.0693031061101</v>
      </c>
      <c r="O88" s="113">
        <v>7.6998945379831696</v>
      </c>
      <c r="P88" s="113">
        <v>23.527905524314601</v>
      </c>
      <c r="Q88" s="113">
        <v>13.5685</v>
      </c>
      <c r="R88">
        <v>49</v>
      </c>
      <c r="S88">
        <v>0.55000000000000004</v>
      </c>
      <c r="T88" s="113">
        <v>19.117135905457101</v>
      </c>
      <c r="U88" s="114">
        <v>3.9014563072361401</v>
      </c>
      <c r="V88" s="113">
        <v>1.23350680875903</v>
      </c>
      <c r="W88" s="113">
        <v>19.075670380610401</v>
      </c>
      <c r="X88" s="114">
        <v>3.8929939552266002</v>
      </c>
      <c r="Y88" s="113">
        <v>2.38759504358335</v>
      </c>
      <c r="Z88" s="113">
        <v>-8.4623520095354898E-3</v>
      </c>
    </row>
    <row r="89" spans="1:26" x14ac:dyDescent="0.2">
      <c r="A89">
        <v>230</v>
      </c>
      <c r="B89" t="s">
        <v>29</v>
      </c>
      <c r="C89" t="s">
        <v>34</v>
      </c>
      <c r="D89" t="s">
        <v>37</v>
      </c>
      <c r="E89" s="118">
        <v>43026</v>
      </c>
      <c r="F89">
        <v>24.1</v>
      </c>
      <c r="G89">
        <v>31.6</v>
      </c>
      <c r="H89" s="113">
        <v>17.521999999999998</v>
      </c>
      <c r="I89" s="113">
        <v>2.157</v>
      </c>
      <c r="K89" s="113">
        <v>997.301901019105</v>
      </c>
      <c r="L89" s="113">
        <v>0.76058970296154704</v>
      </c>
      <c r="M89" s="113">
        <v>-4.2203012260000001E-3</v>
      </c>
      <c r="N89" s="113">
        <v>1021.0693031061101</v>
      </c>
      <c r="O89" s="113">
        <v>4.8464174258621799</v>
      </c>
      <c r="P89" s="113">
        <v>23.527905524314601</v>
      </c>
      <c r="Q89" s="113">
        <v>6.5834999999999999</v>
      </c>
      <c r="R89">
        <v>49</v>
      </c>
      <c r="S89">
        <v>0.22700000000000001</v>
      </c>
      <c r="T89" s="113">
        <v>11.7616580310881</v>
      </c>
      <c r="U89" s="114">
        <v>2.4003383736914499</v>
      </c>
      <c r="V89" s="113">
        <v>0.50852089565620895</v>
      </c>
      <c r="W89" s="113">
        <v>11.7227530005669</v>
      </c>
      <c r="X89" s="114">
        <v>2.3923985715442702</v>
      </c>
      <c r="Y89" s="113">
        <v>1.9452628795448199</v>
      </c>
      <c r="Z89" s="113">
        <v>-7.9398021471801493E-3</v>
      </c>
    </row>
    <row r="90" spans="1:26" x14ac:dyDescent="0.2">
      <c r="A90">
        <v>154</v>
      </c>
      <c r="B90" t="s">
        <v>30</v>
      </c>
      <c r="C90" t="s">
        <v>34</v>
      </c>
      <c r="D90" t="s">
        <v>37</v>
      </c>
      <c r="E90" s="118">
        <v>43026</v>
      </c>
      <c r="F90">
        <v>24.1</v>
      </c>
      <c r="G90">
        <v>31.6</v>
      </c>
      <c r="H90" s="113">
        <v>17.521999999999998</v>
      </c>
      <c r="I90" s="113">
        <v>3.2010000000000001</v>
      </c>
      <c r="K90" s="113">
        <v>997.301901019105</v>
      </c>
      <c r="L90" s="113">
        <v>0.76058970296154704</v>
      </c>
      <c r="M90" s="113">
        <v>-4.2203012260000001E-3</v>
      </c>
      <c r="N90" s="113">
        <v>1021.0693031061101</v>
      </c>
      <c r="O90" s="113">
        <v>7.1921104219679401</v>
      </c>
      <c r="P90" s="113">
        <v>23.527905524314601</v>
      </c>
      <c r="Q90" s="113">
        <v>12.3255</v>
      </c>
      <c r="R90">
        <v>49</v>
      </c>
      <c r="S90">
        <v>0.61499999999999999</v>
      </c>
      <c r="T90" s="113">
        <v>23.781902552204201</v>
      </c>
      <c r="U90" s="114">
        <v>4.8534495004498304</v>
      </c>
      <c r="V90" s="113">
        <v>1.3814736430394501</v>
      </c>
      <c r="W90" s="113">
        <v>23.774909628651798</v>
      </c>
      <c r="X90" s="114">
        <v>4.8520223731942496</v>
      </c>
      <c r="Y90" s="113">
        <v>3.1525595050728401</v>
      </c>
      <c r="Z90" s="113">
        <v>-1.4271272555843599E-3</v>
      </c>
    </row>
    <row r="91" spans="1:26" x14ac:dyDescent="0.2">
      <c r="A91">
        <v>246</v>
      </c>
      <c r="B91" t="s">
        <v>30</v>
      </c>
      <c r="C91" t="s">
        <v>34</v>
      </c>
      <c r="D91" t="s">
        <v>37</v>
      </c>
      <c r="E91" s="118">
        <v>43026</v>
      </c>
      <c r="F91">
        <v>24.1</v>
      </c>
      <c r="G91">
        <v>31.6</v>
      </c>
      <c r="H91" s="113">
        <v>17.521999999999998</v>
      </c>
      <c r="I91" s="113">
        <v>3.7749999999999999</v>
      </c>
      <c r="K91" s="113">
        <v>997.301901019105</v>
      </c>
      <c r="L91" s="113">
        <v>0.76058970296154704</v>
      </c>
      <c r="M91" s="113">
        <v>-4.2203012260000001E-3</v>
      </c>
      <c r="N91" s="113">
        <v>1021.0693031061101</v>
      </c>
      <c r="O91" s="113">
        <v>8.4817922033517608</v>
      </c>
      <c r="P91" s="113">
        <v>23.527905524314601</v>
      </c>
      <c r="Q91" s="113">
        <v>15.4825</v>
      </c>
      <c r="R91">
        <v>49</v>
      </c>
      <c r="S91">
        <v>0.77300000000000002</v>
      </c>
      <c r="T91" s="113">
        <v>25.7495003331113</v>
      </c>
      <c r="U91" s="114">
        <v>5.2550000679818902</v>
      </c>
      <c r="V91" s="113">
        <v>1.7350755959422599</v>
      </c>
      <c r="W91" s="113">
        <v>25.7173332882655</v>
      </c>
      <c r="X91" s="114">
        <v>5.2484353649521402</v>
      </c>
      <c r="Y91" s="113">
        <v>3.1528542462503699</v>
      </c>
      <c r="Z91" s="113">
        <v>-6.5647030297544297E-3</v>
      </c>
    </row>
    <row r="92" spans="1:26" x14ac:dyDescent="0.2">
      <c r="A92">
        <v>299</v>
      </c>
      <c r="B92" t="s">
        <v>30</v>
      </c>
      <c r="C92" t="s">
        <v>34</v>
      </c>
      <c r="D92" t="s">
        <v>37</v>
      </c>
      <c r="E92" s="118">
        <v>43026</v>
      </c>
      <c r="F92">
        <v>24.1</v>
      </c>
      <c r="G92">
        <v>31.6</v>
      </c>
      <c r="H92" s="113">
        <v>17.521999999999998</v>
      </c>
      <c r="I92" s="113">
        <v>0.64500000000000002</v>
      </c>
      <c r="K92" s="113">
        <v>997.301901019105</v>
      </c>
      <c r="L92" s="113">
        <v>0.76058970296154704</v>
      </c>
      <c r="M92" s="113">
        <v>-4.2203012260000001E-3</v>
      </c>
      <c r="N92" s="113">
        <v>1021.0693031061101</v>
      </c>
      <c r="O92" s="113">
        <v>1.44920687977798</v>
      </c>
      <c r="P92" s="113">
        <v>23.527905524314601</v>
      </c>
      <c r="Q92" s="113">
        <v>-1.7324999999999999</v>
      </c>
      <c r="R92">
        <v>49</v>
      </c>
      <c r="S92">
        <v>6.1000000000000103E-2</v>
      </c>
      <c r="T92" s="113">
        <v>10.445205479452101</v>
      </c>
      <c r="U92" s="114">
        <v>2.1316745876432801</v>
      </c>
      <c r="V92" s="113">
        <v>0.13759695116075599</v>
      </c>
      <c r="W92" s="113">
        <v>10.4906914897952</v>
      </c>
      <c r="X92" s="114">
        <v>2.1409574468969801</v>
      </c>
      <c r="Y92" s="113">
        <v>-1.35788251648794</v>
      </c>
      <c r="Z92" s="113">
        <v>9.2828592537039806E-3</v>
      </c>
    </row>
    <row r="93" spans="1:26" x14ac:dyDescent="0.2">
      <c r="A93">
        <v>167</v>
      </c>
      <c r="B93" t="s">
        <v>31</v>
      </c>
      <c r="C93" t="s">
        <v>34</v>
      </c>
      <c r="D93" t="s">
        <v>37</v>
      </c>
      <c r="E93" s="118">
        <v>43026</v>
      </c>
      <c r="F93">
        <v>24.1</v>
      </c>
      <c r="G93">
        <v>31.6</v>
      </c>
      <c r="H93" s="113">
        <v>17.521999999999998</v>
      </c>
      <c r="I93" s="113">
        <v>3.4020000000000001</v>
      </c>
      <c r="K93" s="113">
        <v>997.301901019105</v>
      </c>
      <c r="L93" s="113">
        <v>0.76058970296154704</v>
      </c>
      <c r="M93" s="113">
        <v>-4.2203012260000001E-3</v>
      </c>
      <c r="N93" s="113">
        <v>1021.0693031061101</v>
      </c>
      <c r="O93" s="113">
        <v>7.6437237286894497</v>
      </c>
      <c r="P93" s="113">
        <v>23.527905524314601</v>
      </c>
      <c r="Q93" s="113">
        <v>13.430999999999999</v>
      </c>
      <c r="R93">
        <v>49</v>
      </c>
      <c r="S93">
        <v>0.625</v>
      </c>
      <c r="T93" s="113">
        <v>22.506301764494101</v>
      </c>
      <c r="U93" s="114">
        <v>4.5931228090804197</v>
      </c>
      <c r="V93" s="113">
        <v>1.4023197789895601</v>
      </c>
      <c r="W93" s="113">
        <v>22.4680182582476</v>
      </c>
      <c r="X93" s="114">
        <v>4.5853098486219501</v>
      </c>
      <c r="Y93" s="113">
        <v>2.8637385300232001</v>
      </c>
      <c r="Z93" s="113">
        <v>-7.8129604584695807E-3</v>
      </c>
    </row>
    <row r="94" spans="1:26" x14ac:dyDescent="0.2">
      <c r="A94">
        <v>174</v>
      </c>
      <c r="B94" t="s">
        <v>31</v>
      </c>
      <c r="C94" t="s">
        <v>34</v>
      </c>
      <c r="D94" t="s">
        <v>37</v>
      </c>
      <c r="E94" s="118">
        <v>43026</v>
      </c>
      <c r="F94">
        <v>24.1</v>
      </c>
      <c r="G94">
        <v>31.6</v>
      </c>
      <c r="H94" s="113">
        <v>17.521999999999998</v>
      </c>
      <c r="I94" s="113">
        <v>2.7429999999999999</v>
      </c>
      <c r="K94" s="113">
        <v>997.301901019105</v>
      </c>
      <c r="L94" s="113">
        <v>0.76058970296154704</v>
      </c>
      <c r="M94" s="113">
        <v>-4.2203012260000001E-3</v>
      </c>
      <c r="N94" s="113">
        <v>1021.0693031061101</v>
      </c>
      <c r="O94" s="113">
        <v>6.1630611957069901</v>
      </c>
      <c r="P94" s="113">
        <v>23.527905524314601</v>
      </c>
      <c r="Q94" s="113">
        <v>9.8064999999999998</v>
      </c>
      <c r="R94">
        <v>49</v>
      </c>
      <c r="S94">
        <v>0.52100000000000002</v>
      </c>
      <c r="T94" s="113">
        <v>23.447344734473401</v>
      </c>
      <c r="U94" s="114">
        <v>4.7851723947905001</v>
      </c>
      <c r="V94" s="113">
        <v>1.1704216621425301</v>
      </c>
      <c r="W94" s="113">
        <v>23.442943442522299</v>
      </c>
      <c r="X94" s="114">
        <v>4.7842741719433199</v>
      </c>
      <c r="Y94" s="113">
        <v>3.4413134087675599</v>
      </c>
      <c r="Z94" s="113">
        <v>-8.9822284717655499E-4</v>
      </c>
    </row>
    <row r="95" spans="1:26" x14ac:dyDescent="0.2">
      <c r="A95">
        <v>265</v>
      </c>
      <c r="B95" t="s">
        <v>31</v>
      </c>
      <c r="C95" t="s">
        <v>34</v>
      </c>
      <c r="D95" t="s">
        <v>37</v>
      </c>
      <c r="E95" s="118">
        <v>43026</v>
      </c>
      <c r="F95">
        <v>24.1</v>
      </c>
      <c r="G95">
        <v>31.6</v>
      </c>
      <c r="H95" s="113">
        <v>17.521999999999998</v>
      </c>
      <c r="I95" s="113">
        <v>3.5219999999999998</v>
      </c>
      <c r="K95" s="113">
        <v>997.301901019105</v>
      </c>
      <c r="L95" s="113">
        <v>0.76058970296154704</v>
      </c>
      <c r="M95" s="113">
        <v>-4.2203012260000001E-3</v>
      </c>
      <c r="N95" s="113">
        <v>1021.0693031061101</v>
      </c>
      <c r="O95" s="113">
        <v>7.9133436132993102</v>
      </c>
      <c r="P95" s="113">
        <v>23.527905524314601</v>
      </c>
      <c r="Q95" s="113">
        <v>14.090999999999999</v>
      </c>
      <c r="R95">
        <v>49</v>
      </c>
      <c r="S95">
        <v>0.35099999999999998</v>
      </c>
      <c r="T95" s="113">
        <v>11.069063386944199</v>
      </c>
      <c r="U95" s="114">
        <v>2.25899252794779</v>
      </c>
      <c r="V95" s="113">
        <v>0.78696808743288205</v>
      </c>
      <c r="W95" s="113">
        <v>11.043034212503199</v>
      </c>
      <c r="X95" s="114">
        <v>2.2536804515312601</v>
      </c>
      <c r="Y95" s="113">
        <v>1.32071651765273</v>
      </c>
      <c r="Z95" s="113">
        <v>-5.3120764165335297E-3</v>
      </c>
    </row>
    <row r="96" spans="1:26" x14ac:dyDescent="0.2">
      <c r="A96">
        <v>271</v>
      </c>
      <c r="B96" t="s">
        <v>31</v>
      </c>
      <c r="C96" t="s">
        <v>34</v>
      </c>
      <c r="D96" t="s">
        <v>37</v>
      </c>
      <c r="E96" s="118">
        <v>43026</v>
      </c>
      <c r="F96">
        <v>24.1</v>
      </c>
      <c r="G96">
        <v>31.6</v>
      </c>
      <c r="H96" s="113">
        <v>17.521999999999998</v>
      </c>
      <c r="I96" s="113">
        <v>7.1130000000000004</v>
      </c>
      <c r="K96" s="113">
        <v>997.301901019105</v>
      </c>
      <c r="L96" s="113">
        <v>0.76058970296154704</v>
      </c>
      <c r="M96" s="113">
        <v>-4.2203012260000001E-3</v>
      </c>
      <c r="N96" s="113">
        <v>1021.0693031061101</v>
      </c>
      <c r="O96" s="113">
        <v>15.9817186602493</v>
      </c>
      <c r="P96" s="113">
        <v>23.527905524314601</v>
      </c>
      <c r="Q96" s="113">
        <v>33.841500000000003</v>
      </c>
      <c r="R96">
        <v>49</v>
      </c>
      <c r="S96">
        <v>1.0169999999999999</v>
      </c>
      <c r="T96" s="113">
        <v>16.683070866141701</v>
      </c>
      <c r="U96" s="114">
        <v>3.4047083400289302</v>
      </c>
      <c r="V96" s="113">
        <v>2.2818179331342598</v>
      </c>
      <c r="W96" s="113">
        <v>16.655726042000101</v>
      </c>
      <c r="X96" s="114">
        <v>3.3991277636735</v>
      </c>
      <c r="Y96" s="113">
        <v>1.6485313268588</v>
      </c>
      <c r="Z96" s="113">
        <v>-5.5805763554288602E-3</v>
      </c>
    </row>
    <row r="97" spans="1:26" x14ac:dyDescent="0.2">
      <c r="A97">
        <v>103</v>
      </c>
      <c r="B97" t="s">
        <v>32</v>
      </c>
      <c r="C97" t="s">
        <v>34</v>
      </c>
      <c r="D97" t="s">
        <v>37</v>
      </c>
      <c r="E97" s="118">
        <v>43026</v>
      </c>
      <c r="F97">
        <v>24.1</v>
      </c>
      <c r="G97">
        <v>31.6</v>
      </c>
      <c r="H97" s="113">
        <v>17.521999999999998</v>
      </c>
      <c r="I97" s="113">
        <v>2.734</v>
      </c>
      <c r="K97" s="113">
        <v>997.301901019105</v>
      </c>
      <c r="L97" s="113">
        <v>0.76058970296154704</v>
      </c>
      <c r="M97" s="113">
        <v>-4.2203012260000001E-3</v>
      </c>
      <c r="N97" s="113">
        <v>1021.0693031061101</v>
      </c>
      <c r="O97" s="113">
        <v>6.1428397043612497</v>
      </c>
      <c r="P97" s="113">
        <v>23.527905524314601</v>
      </c>
      <c r="Q97" s="113">
        <v>9.7569999999999997</v>
      </c>
      <c r="R97">
        <v>49</v>
      </c>
      <c r="S97">
        <v>0.42</v>
      </c>
      <c r="T97" s="113">
        <v>18.150388936905799</v>
      </c>
      <c r="U97" s="114">
        <v>3.7041610075317899</v>
      </c>
      <c r="V97" s="113">
        <v>0.94356234309345099</v>
      </c>
      <c r="W97" s="113">
        <v>18.147951677334099</v>
      </c>
      <c r="X97" s="114">
        <v>3.7036636076192102</v>
      </c>
      <c r="Y97" s="113">
        <v>2.5857894922580802</v>
      </c>
      <c r="Z97" s="113">
        <v>-4.97399912587682E-4</v>
      </c>
    </row>
    <row r="98" spans="1:26" x14ac:dyDescent="0.2">
      <c r="A98">
        <v>109</v>
      </c>
      <c r="B98" t="s">
        <v>32</v>
      </c>
      <c r="C98" t="s">
        <v>34</v>
      </c>
      <c r="D98" t="s">
        <v>37</v>
      </c>
      <c r="E98" s="118">
        <v>43026</v>
      </c>
      <c r="F98">
        <v>24.1</v>
      </c>
      <c r="G98">
        <v>31.6</v>
      </c>
      <c r="H98" s="113">
        <v>17.521999999999998</v>
      </c>
      <c r="I98" s="113">
        <v>3.181</v>
      </c>
      <c r="K98" s="113">
        <v>997.301901019105</v>
      </c>
      <c r="L98" s="113">
        <v>0.76058970296154704</v>
      </c>
      <c r="M98" s="113">
        <v>-4.2203012260000001E-3</v>
      </c>
      <c r="N98" s="113">
        <v>1021.0693031061101</v>
      </c>
      <c r="O98" s="113">
        <v>7.1471737745329698</v>
      </c>
      <c r="P98" s="113">
        <v>23.527905524314601</v>
      </c>
      <c r="Q98" s="113">
        <v>12.2155</v>
      </c>
      <c r="R98">
        <v>49</v>
      </c>
      <c r="S98">
        <v>0.64400000000000002</v>
      </c>
      <c r="T98" s="113">
        <v>25.384312179739901</v>
      </c>
      <c r="U98" s="114">
        <v>5.1804718734163</v>
      </c>
      <c r="V98" s="113">
        <v>1.44684245839796</v>
      </c>
      <c r="W98" s="113">
        <v>25.381725695533198</v>
      </c>
      <c r="X98" s="114">
        <v>5.1799440194965696</v>
      </c>
      <c r="Y98" s="113">
        <v>3.4043231809722201</v>
      </c>
      <c r="Z98" s="113">
        <v>-5.2785391972776097E-4</v>
      </c>
    </row>
    <row r="99" spans="1:26" x14ac:dyDescent="0.2">
      <c r="A99">
        <v>232</v>
      </c>
      <c r="B99" t="s">
        <v>33</v>
      </c>
      <c r="C99" t="s">
        <v>34</v>
      </c>
      <c r="D99" t="s">
        <v>37</v>
      </c>
      <c r="E99" s="118">
        <v>43026</v>
      </c>
      <c r="F99">
        <v>24.1</v>
      </c>
      <c r="G99">
        <v>31.6</v>
      </c>
      <c r="H99" s="113">
        <v>17.521999999999998</v>
      </c>
      <c r="I99" s="113">
        <v>4.0359999999999996</v>
      </c>
      <c r="K99" s="113">
        <v>997.301901019105</v>
      </c>
      <c r="L99" s="113">
        <v>0.76058970296154704</v>
      </c>
      <c r="M99" s="113">
        <v>-4.2203012260000001E-3</v>
      </c>
      <c r="N99" s="113">
        <v>1021.0693031061101</v>
      </c>
      <c r="O99" s="113">
        <v>9.0682154523781993</v>
      </c>
      <c r="P99" s="113">
        <v>23.527905524314601</v>
      </c>
      <c r="Q99" s="113">
        <v>16.917999999999999</v>
      </c>
      <c r="R99">
        <v>49</v>
      </c>
      <c r="S99">
        <v>0.70399999999999996</v>
      </c>
      <c r="T99" s="113">
        <v>21.1284513805522</v>
      </c>
      <c r="U99" s="114">
        <v>4.3119288531739199</v>
      </c>
      <c r="V99" s="113">
        <v>1.5800151205627</v>
      </c>
      <c r="W99" s="113">
        <v>21.100064775906301</v>
      </c>
      <c r="X99" s="114">
        <v>4.3061356685523098</v>
      </c>
      <c r="Y99" s="113">
        <v>2.4716546483286801</v>
      </c>
      <c r="Z99" s="113">
        <v>-5.7931846216074901E-3</v>
      </c>
    </row>
    <row r="100" spans="1:26" x14ac:dyDescent="0.2">
      <c r="A100">
        <v>234</v>
      </c>
      <c r="B100" t="s">
        <v>33</v>
      </c>
      <c r="C100" t="s">
        <v>34</v>
      </c>
      <c r="D100" t="s">
        <v>37</v>
      </c>
      <c r="E100" s="118">
        <v>43026</v>
      </c>
      <c r="F100">
        <v>24.1</v>
      </c>
      <c r="G100">
        <v>31.6</v>
      </c>
      <c r="H100" s="113">
        <v>17.521999999999998</v>
      </c>
      <c r="I100" s="113">
        <v>4.3789999999999996</v>
      </c>
      <c r="K100" s="113">
        <v>997.301901019105</v>
      </c>
      <c r="L100" s="113">
        <v>0.76058970296154704</v>
      </c>
      <c r="M100" s="113">
        <v>-4.2203012260000001E-3</v>
      </c>
      <c r="N100" s="113">
        <v>1021.0693031061101</v>
      </c>
      <c r="O100" s="113">
        <v>9.8388789558880401</v>
      </c>
      <c r="P100" s="113">
        <v>23.527905524314601</v>
      </c>
      <c r="Q100" s="113">
        <v>18.804500000000001</v>
      </c>
      <c r="R100">
        <v>49</v>
      </c>
      <c r="S100">
        <v>0.84799999999999898</v>
      </c>
      <c r="T100" s="113">
        <v>24.015859529878199</v>
      </c>
      <c r="U100" s="114">
        <v>4.9011958224241203</v>
      </c>
      <c r="V100" s="113">
        <v>1.90345417448332</v>
      </c>
      <c r="W100" s="113">
        <v>23.986796257507699</v>
      </c>
      <c r="X100" s="114">
        <v>4.8952645423485004</v>
      </c>
      <c r="Y100" s="113">
        <v>2.74714497796288</v>
      </c>
      <c r="Z100" s="113">
        <v>-5.9312800756190498E-3</v>
      </c>
    </row>
    <row r="101" spans="1:26" x14ac:dyDescent="0.2">
      <c r="A101">
        <v>181</v>
      </c>
      <c r="B101" t="s">
        <v>26</v>
      </c>
      <c r="C101" t="s">
        <v>36</v>
      </c>
      <c r="D101" t="s">
        <v>37</v>
      </c>
      <c r="E101" s="118">
        <v>43026</v>
      </c>
      <c r="F101">
        <v>23.7</v>
      </c>
      <c r="G101">
        <v>31.7</v>
      </c>
      <c r="H101" s="113">
        <v>17.527999999999999</v>
      </c>
      <c r="I101" s="113">
        <v>3.06</v>
      </c>
      <c r="K101" s="113">
        <v>997.40018425598896</v>
      </c>
      <c r="L101" s="113">
        <v>0.76121220240660703</v>
      </c>
      <c r="M101" s="113">
        <v>-4.2295732740000001E-3</v>
      </c>
      <c r="N101" s="113">
        <v>1021.26122054302</v>
      </c>
      <c r="O101" s="113">
        <v>6.87691867207546</v>
      </c>
      <c r="P101" s="113">
        <v>23.537478507189299</v>
      </c>
      <c r="Q101" s="113">
        <v>11.55</v>
      </c>
      <c r="R101">
        <v>49</v>
      </c>
      <c r="S101">
        <v>0.39100000000000001</v>
      </c>
      <c r="T101" s="113">
        <v>14.6496815286624</v>
      </c>
      <c r="U101" s="114">
        <v>2.9897309242168202</v>
      </c>
      <c r="V101" s="113">
        <v>0.88046259123938098</v>
      </c>
      <c r="W101" s="113">
        <v>14.6830491105109</v>
      </c>
      <c r="X101" s="114">
        <v>2.99654063479815</v>
      </c>
      <c r="Y101" s="113">
        <v>1.91165746167432</v>
      </c>
      <c r="Z101" s="113">
        <v>6.8097105813302904E-3</v>
      </c>
    </row>
    <row r="102" spans="1:26" x14ac:dyDescent="0.2">
      <c r="A102">
        <v>188</v>
      </c>
      <c r="B102" t="s">
        <v>26</v>
      </c>
      <c r="C102" t="s">
        <v>36</v>
      </c>
      <c r="D102" t="s">
        <v>37</v>
      </c>
      <c r="E102" s="118">
        <v>43026</v>
      </c>
      <c r="F102">
        <v>23.7</v>
      </c>
      <c r="G102">
        <v>31.7</v>
      </c>
      <c r="H102" s="113">
        <v>17.527999999999999</v>
      </c>
      <c r="I102" s="113">
        <v>8.7680000000000007</v>
      </c>
      <c r="K102" s="113">
        <v>997.40018425598896</v>
      </c>
      <c r="L102" s="113">
        <v>0.76121220240660703</v>
      </c>
      <c r="M102" s="113">
        <v>-4.2295732740000001E-3</v>
      </c>
      <c r="N102" s="113">
        <v>1021.26122054302</v>
      </c>
      <c r="O102" s="113">
        <v>19.7048440904437</v>
      </c>
      <c r="P102" s="113">
        <v>23.537478507189299</v>
      </c>
      <c r="Q102" s="113">
        <v>42.944000000000003</v>
      </c>
      <c r="R102">
        <v>49</v>
      </c>
      <c r="S102">
        <v>1.1850000000000001</v>
      </c>
      <c r="T102" s="113">
        <v>15.6270605301332</v>
      </c>
      <c r="U102" s="114">
        <v>3.1891960265577999</v>
      </c>
      <c r="V102" s="113">
        <v>2.6680788371727902</v>
      </c>
      <c r="W102" s="113">
        <v>15.6607125678423</v>
      </c>
      <c r="X102" s="114">
        <v>3.1960637893555801</v>
      </c>
      <c r="Y102" s="113">
        <v>1.4948070364632999</v>
      </c>
      <c r="Z102" s="113">
        <v>6.8677627977811202E-3</v>
      </c>
    </row>
    <row r="103" spans="1:26" x14ac:dyDescent="0.2">
      <c r="A103">
        <v>280</v>
      </c>
      <c r="B103" t="s">
        <v>26</v>
      </c>
      <c r="C103" t="s">
        <v>36</v>
      </c>
      <c r="D103" t="s">
        <v>37</v>
      </c>
      <c r="E103" s="118">
        <v>43026</v>
      </c>
      <c r="F103">
        <v>23.7</v>
      </c>
      <c r="G103">
        <v>31.7</v>
      </c>
      <c r="H103" s="113">
        <v>17.527999999999999</v>
      </c>
      <c r="I103" s="113">
        <v>3.2770000000000001</v>
      </c>
      <c r="K103" s="113">
        <v>997.40018425598896</v>
      </c>
      <c r="L103" s="113">
        <v>0.76121220240660703</v>
      </c>
      <c r="M103" s="113">
        <v>-4.2295732740000001E-3</v>
      </c>
      <c r="N103" s="113">
        <v>1021.26122054302</v>
      </c>
      <c r="O103" s="113">
        <v>7.3645955844415898</v>
      </c>
      <c r="P103" s="113">
        <v>23.537478507189299</v>
      </c>
      <c r="Q103" s="113">
        <v>12.743499999999999</v>
      </c>
      <c r="R103">
        <v>49</v>
      </c>
      <c r="S103">
        <v>0.43</v>
      </c>
      <c r="T103" s="113">
        <v>15.103617843343899</v>
      </c>
      <c r="U103" s="114">
        <v>3.0823709884375301</v>
      </c>
      <c r="V103" s="113">
        <v>0.97049718243261196</v>
      </c>
      <c r="W103" s="113">
        <v>15.178014497363501</v>
      </c>
      <c r="X103" s="114">
        <v>3.0975539790537798</v>
      </c>
      <c r="Y103" s="113">
        <v>1.9083745192084001</v>
      </c>
      <c r="Z103" s="113">
        <v>1.5182990616254201E-2</v>
      </c>
    </row>
    <row r="104" spans="1:26" x14ac:dyDescent="0.2">
      <c r="A104">
        <v>286</v>
      </c>
      <c r="B104" t="s">
        <v>26</v>
      </c>
      <c r="C104" t="s">
        <v>36</v>
      </c>
      <c r="D104" t="s">
        <v>37</v>
      </c>
      <c r="E104" s="118">
        <v>43026</v>
      </c>
      <c r="F104">
        <v>23.7</v>
      </c>
      <c r="G104">
        <v>31.7</v>
      </c>
      <c r="H104" s="113">
        <v>17.527999999999999</v>
      </c>
      <c r="I104" s="113">
        <v>2.7</v>
      </c>
      <c r="K104" s="113">
        <v>997.40018425598896</v>
      </c>
      <c r="L104" s="113">
        <v>0.76121220240660703</v>
      </c>
      <c r="M104" s="113">
        <v>-4.2295732740000001E-3</v>
      </c>
      <c r="N104" s="113">
        <v>1021.26122054302</v>
      </c>
      <c r="O104" s="113">
        <v>6.06786941653717</v>
      </c>
      <c r="P104" s="113">
        <v>23.537478507189299</v>
      </c>
      <c r="Q104" s="113">
        <v>9.57</v>
      </c>
      <c r="R104">
        <v>49</v>
      </c>
      <c r="S104">
        <v>0.34699999999999998</v>
      </c>
      <c r="T104" s="113">
        <v>14.747131321716999</v>
      </c>
      <c r="U104" s="114">
        <v>3.0096186370850901</v>
      </c>
      <c r="V104" s="113">
        <v>0.78324927606399197</v>
      </c>
      <c r="W104" s="113">
        <v>14.821297562436699</v>
      </c>
      <c r="X104" s="114">
        <v>3.0247546045789302</v>
      </c>
      <c r="Y104" s="113">
        <v>2.08636417194371</v>
      </c>
      <c r="Z104" s="113">
        <v>1.51359674938343E-2</v>
      </c>
    </row>
    <row r="105" spans="1:26" x14ac:dyDescent="0.2">
      <c r="A105">
        <v>121</v>
      </c>
      <c r="B105" t="s">
        <v>29</v>
      </c>
      <c r="C105" t="s">
        <v>36</v>
      </c>
      <c r="D105" t="s">
        <v>37</v>
      </c>
      <c r="E105" s="118">
        <v>43026</v>
      </c>
      <c r="F105">
        <v>23.7</v>
      </c>
      <c r="G105">
        <v>31.7</v>
      </c>
      <c r="H105" s="113">
        <v>17.527999999999999</v>
      </c>
      <c r="I105" s="113">
        <v>4.8490000000000002</v>
      </c>
      <c r="K105" s="113">
        <v>997.40018425598896</v>
      </c>
      <c r="L105" s="113">
        <v>0.76121220240660703</v>
      </c>
      <c r="M105" s="113">
        <v>-4.2295732740000001E-3</v>
      </c>
      <c r="N105" s="113">
        <v>1021.26122054302</v>
      </c>
      <c r="O105" s="113">
        <v>10.897444000292101</v>
      </c>
      <c r="P105" s="113">
        <v>23.537478507189299</v>
      </c>
      <c r="Q105" s="113">
        <v>21.389500000000002</v>
      </c>
      <c r="R105">
        <v>49</v>
      </c>
      <c r="S105">
        <v>0.72099999999999997</v>
      </c>
      <c r="T105" s="113">
        <v>17.466085271317802</v>
      </c>
      <c r="U105" s="114">
        <v>3.5645071982281298</v>
      </c>
      <c r="V105" s="113">
        <v>1.6237069279226699</v>
      </c>
      <c r="W105" s="113">
        <v>17.508658216765799</v>
      </c>
      <c r="X105" s="114">
        <v>3.5731955544419902</v>
      </c>
      <c r="Y105" s="113">
        <v>1.9017950000031201</v>
      </c>
      <c r="Z105" s="113">
        <v>8.6883562138644291E-3</v>
      </c>
    </row>
    <row r="106" spans="1:26" x14ac:dyDescent="0.2">
      <c r="A106">
        <v>128</v>
      </c>
      <c r="B106" t="s">
        <v>29</v>
      </c>
      <c r="C106" t="s">
        <v>36</v>
      </c>
      <c r="D106" t="s">
        <v>37</v>
      </c>
      <c r="E106" s="118">
        <v>43026</v>
      </c>
      <c r="F106">
        <v>23.7</v>
      </c>
      <c r="G106">
        <v>31.7</v>
      </c>
      <c r="H106" s="113">
        <v>17.527999999999999</v>
      </c>
      <c r="I106" s="113">
        <v>2.9380000000000002</v>
      </c>
      <c r="K106" s="113">
        <v>997.40018425598896</v>
      </c>
      <c r="L106" s="113">
        <v>0.76121220240660703</v>
      </c>
      <c r="M106" s="113">
        <v>-4.2295732740000001E-3</v>
      </c>
      <c r="N106" s="113">
        <v>1021.26122054302</v>
      </c>
      <c r="O106" s="113">
        <v>6.6027408688096996</v>
      </c>
      <c r="P106" s="113">
        <v>23.537478507189299</v>
      </c>
      <c r="Q106" s="113">
        <v>10.879</v>
      </c>
      <c r="R106">
        <v>49</v>
      </c>
      <c r="S106">
        <v>0.41499999999999998</v>
      </c>
      <c r="T106" s="113">
        <v>16.448672215616298</v>
      </c>
      <c r="U106" s="114">
        <v>3.35687188073803</v>
      </c>
      <c r="V106" s="113">
        <v>0.93334293495396403</v>
      </c>
      <c r="W106" s="113">
        <v>16.4628227872373</v>
      </c>
      <c r="X106" s="114">
        <v>3.3597597524974101</v>
      </c>
      <c r="Y106" s="113">
        <v>2.2157639736009398</v>
      </c>
      <c r="Z106" s="113">
        <v>2.8878717593832101E-3</v>
      </c>
    </row>
    <row r="107" spans="1:26" x14ac:dyDescent="0.2">
      <c r="A107">
        <v>219</v>
      </c>
      <c r="B107" t="s">
        <v>29</v>
      </c>
      <c r="C107" t="s">
        <v>36</v>
      </c>
      <c r="D107" t="s">
        <v>37</v>
      </c>
      <c r="E107" s="118">
        <v>43026</v>
      </c>
      <c r="F107">
        <v>23.7</v>
      </c>
      <c r="G107">
        <v>31.7</v>
      </c>
      <c r="H107" s="113">
        <v>17.527999999999999</v>
      </c>
      <c r="I107" s="113">
        <v>4.3</v>
      </c>
      <c r="K107" s="113">
        <v>997.40018425598896</v>
      </c>
      <c r="L107" s="113">
        <v>0.76121220240660703</v>
      </c>
      <c r="M107" s="113">
        <v>-4.2295732740000001E-3</v>
      </c>
      <c r="N107" s="113">
        <v>1021.26122054302</v>
      </c>
      <c r="O107" s="113">
        <v>9.6636438855962297</v>
      </c>
      <c r="P107" s="113">
        <v>23.537478507189299</v>
      </c>
      <c r="Q107" s="113">
        <v>18.37</v>
      </c>
      <c r="R107">
        <v>49</v>
      </c>
      <c r="S107">
        <v>0.60899999999999999</v>
      </c>
      <c r="T107" s="113">
        <v>16.4995936060688</v>
      </c>
      <c r="U107" s="114">
        <v>3.3672640012385302</v>
      </c>
      <c r="V107" s="113">
        <v>1.3672272511555801</v>
      </c>
      <c r="W107" s="113">
        <v>16.479732291648101</v>
      </c>
      <c r="X107" s="114">
        <v>3.36321067176491</v>
      </c>
      <c r="Y107" s="113">
        <v>1.8576343638599699</v>
      </c>
      <c r="Z107" s="113">
        <v>-4.0533294736215799E-3</v>
      </c>
    </row>
    <row r="108" spans="1:26" x14ac:dyDescent="0.2">
      <c r="A108">
        <v>225</v>
      </c>
      <c r="B108" t="s">
        <v>29</v>
      </c>
      <c r="C108" t="s">
        <v>36</v>
      </c>
      <c r="D108" t="s">
        <v>37</v>
      </c>
      <c r="E108" s="118">
        <v>43026</v>
      </c>
      <c r="F108">
        <v>23.7</v>
      </c>
      <c r="G108">
        <v>31.7</v>
      </c>
      <c r="H108" s="113">
        <v>17.527999999999999</v>
      </c>
      <c r="I108" s="113">
        <v>3.2170000000000001</v>
      </c>
      <c r="K108" s="113">
        <v>997.40018425598896</v>
      </c>
      <c r="L108" s="113">
        <v>0.76121220240660703</v>
      </c>
      <c r="M108" s="113">
        <v>-4.2295732740000001E-3</v>
      </c>
      <c r="N108" s="113">
        <v>1021.26122054302</v>
      </c>
      <c r="O108" s="113">
        <v>7.22975404185188</v>
      </c>
      <c r="P108" s="113">
        <v>23.537478507189299</v>
      </c>
      <c r="Q108" s="113">
        <v>12.413500000000001</v>
      </c>
      <c r="R108">
        <v>49</v>
      </c>
      <c r="S108">
        <v>0.41099999999999998</v>
      </c>
      <c r="T108" s="113">
        <v>14.647184604419101</v>
      </c>
      <c r="U108" s="114">
        <v>2.9892213478406302</v>
      </c>
      <c r="V108" s="113">
        <v>0.92294696218453398</v>
      </c>
      <c r="W108" s="113">
        <v>14.634139756074701</v>
      </c>
      <c r="X108" s="114">
        <v>2.9865591338928001</v>
      </c>
      <c r="Y108" s="113">
        <v>1.85518096025611</v>
      </c>
      <c r="Z108" s="113">
        <v>-2.6622139478309501E-3</v>
      </c>
    </row>
    <row r="109" spans="1:26" x14ac:dyDescent="0.2">
      <c r="A109">
        <v>229</v>
      </c>
      <c r="B109" t="s">
        <v>29</v>
      </c>
      <c r="C109" t="s">
        <v>36</v>
      </c>
      <c r="D109" t="s">
        <v>37</v>
      </c>
      <c r="E109" s="118">
        <v>43026</v>
      </c>
      <c r="F109">
        <v>23.7</v>
      </c>
      <c r="G109">
        <v>31.7</v>
      </c>
      <c r="H109" s="113">
        <v>17.527999999999999</v>
      </c>
      <c r="I109" s="113">
        <v>4.5380000000000003</v>
      </c>
      <c r="K109" s="113">
        <v>997.40018425598896</v>
      </c>
      <c r="L109" s="113">
        <v>0.76121220240660703</v>
      </c>
      <c r="M109" s="113">
        <v>-4.2295732740000001E-3</v>
      </c>
      <c r="N109" s="113">
        <v>1021.26122054302</v>
      </c>
      <c r="O109" s="113">
        <v>10.1985153378688</v>
      </c>
      <c r="P109" s="113">
        <v>23.537478507189299</v>
      </c>
      <c r="Q109" s="113">
        <v>19.678999999999998</v>
      </c>
      <c r="R109">
        <v>49</v>
      </c>
      <c r="S109">
        <v>0.71199999999999997</v>
      </c>
      <c r="T109" s="113">
        <v>18.6095138525876</v>
      </c>
      <c r="U109" s="114">
        <v>3.7978599699158302</v>
      </c>
      <c r="V109" s="113">
        <v>1.5991411800614801</v>
      </c>
      <c r="W109" s="113">
        <v>18.596018160340599</v>
      </c>
      <c r="X109" s="114">
        <v>3.7951057470082801</v>
      </c>
      <c r="Y109" s="113">
        <v>2.0703885229314798</v>
      </c>
      <c r="Z109" s="113">
        <v>-2.7542229075470099E-3</v>
      </c>
    </row>
    <row r="110" spans="1:26" x14ac:dyDescent="0.2">
      <c r="A110">
        <v>155</v>
      </c>
      <c r="B110" t="s">
        <v>30</v>
      </c>
      <c r="C110" t="s">
        <v>36</v>
      </c>
      <c r="D110" t="s">
        <v>37</v>
      </c>
      <c r="E110" s="118">
        <v>43026</v>
      </c>
      <c r="F110">
        <v>23.7</v>
      </c>
      <c r="G110">
        <v>31.7</v>
      </c>
      <c r="H110" s="113">
        <v>17.527999999999999</v>
      </c>
      <c r="I110" s="113">
        <v>0.98699999999999999</v>
      </c>
      <c r="K110" s="113">
        <v>997.40018425598896</v>
      </c>
      <c r="L110" s="113">
        <v>0.76121220240660703</v>
      </c>
      <c r="M110" s="113">
        <v>-4.2295732740000001E-3</v>
      </c>
      <c r="N110" s="113">
        <v>1021.26122054302</v>
      </c>
      <c r="O110" s="113">
        <v>2.21814337560081</v>
      </c>
      <c r="P110" s="113">
        <v>23.537478507189299</v>
      </c>
      <c r="Q110" s="113">
        <v>0.14850000000000099</v>
      </c>
      <c r="R110">
        <v>49</v>
      </c>
      <c r="S110">
        <v>0.20200000000000001</v>
      </c>
      <c r="T110" s="113">
        <v>25.732484076433099</v>
      </c>
      <c r="U110" s="114">
        <v>5.2515273625373702</v>
      </c>
      <c r="V110" s="113">
        <v>0.45428031625863402</v>
      </c>
      <c r="W110" s="113">
        <v>25.754851764289199</v>
      </c>
      <c r="X110" s="114">
        <v>5.2560921967937198</v>
      </c>
      <c r="Y110" s="113">
        <v>-9.6322357012167306</v>
      </c>
      <c r="Z110" s="113">
        <v>4.5648342563495703E-3</v>
      </c>
    </row>
    <row r="111" spans="1:26" x14ac:dyDescent="0.2">
      <c r="A111">
        <v>247</v>
      </c>
      <c r="B111" t="s">
        <v>30</v>
      </c>
      <c r="C111" t="s">
        <v>36</v>
      </c>
      <c r="D111" t="s">
        <v>37</v>
      </c>
      <c r="E111" s="118">
        <v>43026</v>
      </c>
      <c r="F111">
        <v>23.7</v>
      </c>
      <c r="G111">
        <v>31.7</v>
      </c>
      <c r="H111" s="113">
        <v>17.527999999999999</v>
      </c>
      <c r="I111" s="113">
        <v>4.1740000000000004</v>
      </c>
      <c r="K111" s="113">
        <v>997.40018425598896</v>
      </c>
      <c r="L111" s="113">
        <v>0.76121220240660703</v>
      </c>
      <c r="M111" s="113">
        <v>-4.2295732740000001E-3</v>
      </c>
      <c r="N111" s="113">
        <v>1021.26122054302</v>
      </c>
      <c r="O111" s="113">
        <v>9.3804766461578293</v>
      </c>
      <c r="P111" s="113">
        <v>23.537478507189299</v>
      </c>
      <c r="Q111" s="113">
        <v>17.677</v>
      </c>
      <c r="R111">
        <v>49</v>
      </c>
      <c r="S111">
        <v>0.84799999999999998</v>
      </c>
      <c r="T111" s="113">
        <v>25.496091401082399</v>
      </c>
      <c r="U111" s="114">
        <v>5.2032839594045699</v>
      </c>
      <c r="V111" s="113">
        <v>1.9056000851171899</v>
      </c>
      <c r="W111" s="113">
        <v>25.493398714424998</v>
      </c>
      <c r="X111" s="114">
        <v>5.2027344315153004</v>
      </c>
      <c r="Y111" s="113">
        <v>2.9885343622110798</v>
      </c>
      <c r="Z111" s="113">
        <v>-5.4952788926954099E-4</v>
      </c>
    </row>
    <row r="112" spans="1:26" x14ac:dyDescent="0.2">
      <c r="A112">
        <v>168</v>
      </c>
      <c r="B112" t="s">
        <v>31</v>
      </c>
      <c r="C112" t="s">
        <v>36</v>
      </c>
      <c r="D112" t="s">
        <v>37</v>
      </c>
      <c r="E112" s="118">
        <v>43026</v>
      </c>
      <c r="F112">
        <v>23.7</v>
      </c>
      <c r="G112">
        <v>31.7</v>
      </c>
      <c r="H112" s="113">
        <v>17.527999999999999</v>
      </c>
      <c r="I112" s="113">
        <v>2.5209999999999999</v>
      </c>
      <c r="K112" s="113">
        <v>997.40018425598896</v>
      </c>
      <c r="L112" s="113">
        <v>0.76121220240660703</v>
      </c>
      <c r="M112" s="113">
        <v>-4.2295732740000001E-3</v>
      </c>
      <c r="N112" s="113">
        <v>1021.26122054302</v>
      </c>
      <c r="O112" s="113">
        <v>5.6655921478111901</v>
      </c>
      <c r="P112" s="113">
        <v>23.537478507189299</v>
      </c>
      <c r="Q112" s="113">
        <v>8.5854999999999997</v>
      </c>
      <c r="R112">
        <v>49</v>
      </c>
      <c r="S112">
        <v>0.41199999999999998</v>
      </c>
      <c r="T112" s="113">
        <v>19.535324798482701</v>
      </c>
      <c r="U112" s="114">
        <v>3.9868009792821799</v>
      </c>
      <c r="V112" s="113">
        <v>0.92685372463951399</v>
      </c>
      <c r="W112" s="113">
        <v>19.559081803446801</v>
      </c>
      <c r="X112" s="114">
        <v>3.9916493476422099</v>
      </c>
      <c r="Y112" s="113">
        <v>2.99317701329224</v>
      </c>
      <c r="Z112" s="113">
        <v>4.8483683600317696E-3</v>
      </c>
    </row>
    <row r="113" spans="1:26" x14ac:dyDescent="0.2">
      <c r="A113">
        <v>175</v>
      </c>
      <c r="B113" t="s">
        <v>31</v>
      </c>
      <c r="C113" t="s">
        <v>36</v>
      </c>
      <c r="D113" t="s">
        <v>37</v>
      </c>
      <c r="E113" s="118">
        <v>43026</v>
      </c>
      <c r="F113">
        <v>23.7</v>
      </c>
      <c r="G113">
        <v>31.7</v>
      </c>
      <c r="H113" s="113">
        <v>17.527999999999999</v>
      </c>
      <c r="I113" s="113">
        <v>2.2519999999999998</v>
      </c>
      <c r="K113" s="113">
        <v>997.40018425598896</v>
      </c>
      <c r="L113" s="113">
        <v>0.76121220240660703</v>
      </c>
      <c r="M113" s="113">
        <v>-4.2295732740000001E-3</v>
      </c>
      <c r="N113" s="113">
        <v>1021.26122054302</v>
      </c>
      <c r="O113" s="113">
        <v>5.0610525652006304</v>
      </c>
      <c r="P113" s="113">
        <v>23.537478507189299</v>
      </c>
      <c r="Q113" s="113">
        <v>7.1059999999999999</v>
      </c>
      <c r="R113">
        <v>49</v>
      </c>
      <c r="S113">
        <v>0.46700000000000003</v>
      </c>
      <c r="T113" s="113">
        <v>26.162464985994401</v>
      </c>
      <c r="U113" s="114">
        <v>5.3392785685702799</v>
      </c>
      <c r="V113" s="113">
        <v>1.0503137859870499</v>
      </c>
      <c r="W113" s="113">
        <v>26.1875390995421</v>
      </c>
      <c r="X113" s="114">
        <v>5.3443957346004298</v>
      </c>
      <c r="Y113" s="113">
        <v>4.7239614819229896</v>
      </c>
      <c r="Z113" s="113">
        <v>5.11716603014811E-3</v>
      </c>
    </row>
    <row r="114" spans="1:26" x14ac:dyDescent="0.2">
      <c r="A114">
        <v>266</v>
      </c>
      <c r="B114" t="s">
        <v>31</v>
      </c>
      <c r="C114" t="s">
        <v>36</v>
      </c>
      <c r="D114" t="s">
        <v>37</v>
      </c>
      <c r="E114" s="118">
        <v>43026</v>
      </c>
      <c r="F114">
        <v>23.7</v>
      </c>
      <c r="G114">
        <v>31.7</v>
      </c>
      <c r="H114" s="113">
        <v>17.527999999999999</v>
      </c>
      <c r="I114" s="113">
        <v>4.4130000000000003</v>
      </c>
      <c r="K114" s="113">
        <v>997.40018425598896</v>
      </c>
      <c r="L114" s="113">
        <v>0.76121220240660703</v>
      </c>
      <c r="M114" s="113">
        <v>-4.2295732740000001E-3</v>
      </c>
      <c r="N114" s="113">
        <v>1021.26122054302</v>
      </c>
      <c r="O114" s="113">
        <v>9.9175954574735297</v>
      </c>
      <c r="P114" s="113">
        <v>23.537478507189299</v>
      </c>
      <c r="Q114" s="113">
        <v>18.991499999999998</v>
      </c>
      <c r="R114">
        <v>49</v>
      </c>
      <c r="S114">
        <v>0.64200000000000002</v>
      </c>
      <c r="T114" s="113">
        <v>17.024661893396999</v>
      </c>
      <c r="U114" s="114">
        <v>3.4744207945708099</v>
      </c>
      <c r="V114" s="113">
        <v>1.4428045057099499</v>
      </c>
      <c r="W114" s="113">
        <v>17.024661893396999</v>
      </c>
      <c r="X114" s="114">
        <v>3.4744207945708099</v>
      </c>
      <c r="Y114" s="113">
        <v>1.90453024885663</v>
      </c>
      <c r="Z114" s="113">
        <v>0</v>
      </c>
    </row>
    <row r="115" spans="1:26" x14ac:dyDescent="0.2">
      <c r="A115">
        <v>272</v>
      </c>
      <c r="B115" t="s">
        <v>31</v>
      </c>
      <c r="C115" t="s">
        <v>36</v>
      </c>
      <c r="D115" t="s">
        <v>37</v>
      </c>
      <c r="E115" s="118">
        <v>43026</v>
      </c>
      <c r="F115">
        <v>23.7</v>
      </c>
      <c r="G115">
        <v>31.7</v>
      </c>
      <c r="H115" s="113">
        <v>17.527999999999999</v>
      </c>
      <c r="I115" s="113">
        <v>2.1019999999999999</v>
      </c>
      <c r="K115" s="113">
        <v>997.40018425598896</v>
      </c>
      <c r="L115" s="113">
        <v>0.76121220240660703</v>
      </c>
      <c r="M115" s="113">
        <v>-4.2295732740000001E-3</v>
      </c>
      <c r="N115" s="113">
        <v>1021.26122054302</v>
      </c>
      <c r="O115" s="113">
        <v>4.7239487087263399</v>
      </c>
      <c r="P115" s="113">
        <v>23.537478507189299</v>
      </c>
      <c r="Q115" s="113">
        <v>6.2809999999999997</v>
      </c>
      <c r="R115">
        <v>49</v>
      </c>
      <c r="S115">
        <v>0.21199999999999999</v>
      </c>
      <c r="T115" s="113">
        <v>11.216931216931201</v>
      </c>
      <c r="U115" s="114">
        <v>2.2891696361084102</v>
      </c>
      <c r="V115" s="113">
        <v>0.47644011715032503</v>
      </c>
      <c r="W115" s="113">
        <v>11.216931216931201</v>
      </c>
      <c r="X115" s="114">
        <v>2.2891696361084102</v>
      </c>
      <c r="Y115" s="113">
        <v>1.9009321010646001</v>
      </c>
      <c r="Z115" s="113">
        <v>0</v>
      </c>
    </row>
    <row r="116" spans="1:26" x14ac:dyDescent="0.2">
      <c r="A116">
        <v>104</v>
      </c>
      <c r="B116" t="s">
        <v>32</v>
      </c>
      <c r="C116" t="s">
        <v>36</v>
      </c>
      <c r="D116" t="s">
        <v>37</v>
      </c>
      <c r="E116" s="118">
        <v>43026</v>
      </c>
      <c r="F116">
        <v>23.7</v>
      </c>
      <c r="G116">
        <v>31.7</v>
      </c>
      <c r="H116" s="113">
        <v>17.527999999999999</v>
      </c>
      <c r="I116" s="113">
        <v>3.1429999999999998</v>
      </c>
      <c r="K116" s="113">
        <v>997.40018425598896</v>
      </c>
      <c r="L116" s="113">
        <v>0.76121220240660703</v>
      </c>
      <c r="M116" s="113">
        <v>-4.2295732740000001E-3</v>
      </c>
      <c r="N116" s="113">
        <v>1021.26122054302</v>
      </c>
      <c r="O116" s="113">
        <v>7.0634494726578998</v>
      </c>
      <c r="P116" s="113">
        <v>23.537478507189299</v>
      </c>
      <c r="Q116" s="113">
        <v>12.006500000000001</v>
      </c>
      <c r="R116">
        <v>49</v>
      </c>
      <c r="S116">
        <v>0.57899999999999996</v>
      </c>
      <c r="T116" s="113">
        <v>22.581903276131001</v>
      </c>
      <c r="U116" s="114">
        <v>4.6085516890063296</v>
      </c>
      <c r="V116" s="113">
        <v>1.30245243104569</v>
      </c>
      <c r="W116" s="113">
        <v>22.608107965304701</v>
      </c>
      <c r="X116" s="114">
        <v>4.6138995847560604</v>
      </c>
      <c r="Y116" s="113">
        <v>3.0129972634408801</v>
      </c>
      <c r="Z116" s="113">
        <v>5.3478957497254996E-3</v>
      </c>
    </row>
    <row r="117" spans="1:26" x14ac:dyDescent="0.2">
      <c r="A117">
        <v>110</v>
      </c>
      <c r="B117" t="s">
        <v>32</v>
      </c>
      <c r="C117" t="s">
        <v>36</v>
      </c>
      <c r="D117" t="s">
        <v>37</v>
      </c>
      <c r="E117" s="118">
        <v>43026</v>
      </c>
      <c r="F117">
        <v>23.7</v>
      </c>
      <c r="G117">
        <v>31.7</v>
      </c>
      <c r="H117" s="113">
        <v>17.527999999999999</v>
      </c>
      <c r="I117" s="113">
        <v>4.2450000000000001</v>
      </c>
      <c r="K117" s="113">
        <v>997.40018425598896</v>
      </c>
      <c r="L117" s="113">
        <v>0.76121220240660703</v>
      </c>
      <c r="M117" s="113">
        <v>-4.2295732740000001E-3</v>
      </c>
      <c r="N117" s="113">
        <v>1021.26122054302</v>
      </c>
      <c r="O117" s="113">
        <v>9.5400391382223209</v>
      </c>
      <c r="P117" s="113">
        <v>23.537478507189299</v>
      </c>
      <c r="Q117" s="113">
        <v>18.067499999999999</v>
      </c>
      <c r="R117">
        <v>49</v>
      </c>
      <c r="S117">
        <v>0.67400000000000004</v>
      </c>
      <c r="T117" s="113">
        <v>18.8742649117894</v>
      </c>
      <c r="U117" s="114">
        <v>3.8518907983243702</v>
      </c>
      <c r="V117" s="113">
        <v>1.51643522418287</v>
      </c>
      <c r="W117" s="113">
        <v>18.899677008350999</v>
      </c>
      <c r="X117" s="114">
        <v>3.8570769404798</v>
      </c>
      <c r="Y117" s="113">
        <v>2.15505432515477</v>
      </c>
      <c r="Z117" s="113">
        <v>5.1861421554302298E-3</v>
      </c>
    </row>
    <row r="118" spans="1:26" x14ac:dyDescent="0.2">
      <c r="A118">
        <v>233</v>
      </c>
      <c r="B118" t="s">
        <v>33</v>
      </c>
      <c r="C118" t="s">
        <v>36</v>
      </c>
      <c r="D118" t="s">
        <v>37</v>
      </c>
      <c r="E118" s="118">
        <v>43026</v>
      </c>
      <c r="F118">
        <v>23.7</v>
      </c>
      <c r="G118">
        <v>31.7</v>
      </c>
      <c r="H118" s="113">
        <v>17.527999999999999</v>
      </c>
      <c r="I118" s="113">
        <v>4.1580000000000004</v>
      </c>
      <c r="K118" s="113">
        <v>997.40018425598896</v>
      </c>
      <c r="L118" s="113">
        <v>0.76121220240660703</v>
      </c>
      <c r="M118" s="113">
        <v>-4.2295732740000001E-3</v>
      </c>
      <c r="N118" s="113">
        <v>1021.26122054302</v>
      </c>
      <c r="O118" s="113">
        <v>9.3445189014672394</v>
      </c>
      <c r="P118" s="113">
        <v>23.537478507189299</v>
      </c>
      <c r="Q118" s="113">
        <v>17.588999999999999</v>
      </c>
      <c r="R118">
        <v>49</v>
      </c>
      <c r="S118">
        <v>0.74199999999999999</v>
      </c>
      <c r="T118" s="113">
        <v>21.721311475409799</v>
      </c>
      <c r="U118" s="114">
        <v>4.4329207092673197</v>
      </c>
      <c r="V118" s="113">
        <v>1.66754041002614</v>
      </c>
      <c r="W118" s="113">
        <v>21.721311475409902</v>
      </c>
      <c r="X118" s="114">
        <v>4.4329207092673197</v>
      </c>
      <c r="Y118" s="113">
        <v>2.51935423003472</v>
      </c>
      <c r="Z118" s="113">
        <v>0</v>
      </c>
    </row>
    <row r="119" spans="1:26" x14ac:dyDescent="0.2">
      <c r="A119">
        <v>235</v>
      </c>
      <c r="B119" t="s">
        <v>33</v>
      </c>
      <c r="C119" t="s">
        <v>36</v>
      </c>
      <c r="D119" t="s">
        <v>37</v>
      </c>
      <c r="E119" s="118">
        <v>43026</v>
      </c>
      <c r="F119">
        <v>23.7</v>
      </c>
      <c r="G119">
        <v>31.7</v>
      </c>
      <c r="H119" s="113">
        <v>17.527999999999999</v>
      </c>
      <c r="I119" s="113">
        <v>2.528</v>
      </c>
      <c r="K119" s="113">
        <v>997.40018425598896</v>
      </c>
      <c r="L119" s="113">
        <v>0.76121220240660703</v>
      </c>
      <c r="M119" s="113">
        <v>-4.2295732740000001E-3</v>
      </c>
      <c r="N119" s="113">
        <v>1021.26122054302</v>
      </c>
      <c r="O119" s="113">
        <v>5.6813236611133204</v>
      </c>
      <c r="P119" s="113">
        <v>23.537478507189299</v>
      </c>
      <c r="Q119" s="113">
        <v>8.6240000000000006</v>
      </c>
      <c r="R119">
        <v>49</v>
      </c>
      <c r="S119">
        <v>0.41499999999999998</v>
      </c>
      <c r="T119" s="113">
        <v>19.640321817321301</v>
      </c>
      <c r="U119" s="114">
        <v>4.0082289423104802</v>
      </c>
      <c r="V119" s="113">
        <v>0.93265400291219402</v>
      </c>
      <c r="W119" s="113">
        <v>19.640321817321301</v>
      </c>
      <c r="X119" s="114">
        <v>4.0082289423104802</v>
      </c>
      <c r="Y119" s="113">
        <v>3.0014594593508401</v>
      </c>
      <c r="Z119" s="113">
        <v>0</v>
      </c>
    </row>
    <row r="120" spans="1:26" x14ac:dyDescent="0.2">
      <c r="A120">
        <v>176</v>
      </c>
      <c r="B120" t="s">
        <v>26</v>
      </c>
      <c r="C120" t="s">
        <v>27</v>
      </c>
      <c r="D120" t="s">
        <v>28</v>
      </c>
      <c r="E120" s="118">
        <v>43047</v>
      </c>
      <c r="F120">
        <v>25.4</v>
      </c>
      <c r="G120">
        <v>33</v>
      </c>
      <c r="H120" s="113">
        <v>17.514800000000001</v>
      </c>
      <c r="I120" s="113">
        <v>1.7276</v>
      </c>
      <c r="K120" s="113">
        <v>996.97184273987102</v>
      </c>
      <c r="L120" s="113">
        <v>0.75864448218802805</v>
      </c>
      <c r="M120" s="113">
        <v>-4.1938237359999998E-3</v>
      </c>
      <c r="N120" s="113">
        <v>1021.73822456714</v>
      </c>
      <c r="O120" s="113">
        <v>3.88480080023096</v>
      </c>
      <c r="P120" s="113">
        <v>23.523519852386901</v>
      </c>
      <c r="Q120" s="113">
        <v>4.2218</v>
      </c>
      <c r="R120">
        <v>21</v>
      </c>
      <c r="S120">
        <v>4.9600000000000102E-2</v>
      </c>
      <c r="T120" s="113">
        <v>2.9558998808104899</v>
      </c>
      <c r="U120" s="114">
        <v>1.40757137181452</v>
      </c>
      <c r="V120" s="113">
        <v>0.11639848862707899</v>
      </c>
      <c r="W120" s="113">
        <v>3.0888020705394799</v>
      </c>
      <c r="X120" s="114">
        <v>1.47085812882833</v>
      </c>
      <c r="Y120" s="113">
        <v>1.40359209235706</v>
      </c>
      <c r="Z120" s="113">
        <v>6.3286757013804498E-2</v>
      </c>
    </row>
    <row r="121" spans="1:26" x14ac:dyDescent="0.2">
      <c r="A121">
        <v>182</v>
      </c>
      <c r="B121" t="s">
        <v>26</v>
      </c>
      <c r="C121" t="s">
        <v>27</v>
      </c>
      <c r="D121" t="s">
        <v>28</v>
      </c>
      <c r="E121" s="118">
        <v>43047</v>
      </c>
      <c r="F121">
        <v>25.4</v>
      </c>
      <c r="G121">
        <v>33</v>
      </c>
      <c r="H121" s="113">
        <v>17.514800000000001</v>
      </c>
      <c r="I121" s="113">
        <v>3.2930999999999999</v>
      </c>
      <c r="K121" s="113">
        <v>996.97184273987102</v>
      </c>
      <c r="L121" s="113">
        <v>0.75864448218802805</v>
      </c>
      <c r="M121" s="113">
        <v>-4.1938237359999998E-3</v>
      </c>
      <c r="N121" s="113">
        <v>1021.73822456714</v>
      </c>
      <c r="O121" s="113">
        <v>7.4050923334340002</v>
      </c>
      <c r="P121" s="113">
        <v>23.523519852386901</v>
      </c>
      <c r="Q121" s="113">
        <v>12.832050000000001</v>
      </c>
      <c r="R121">
        <v>21</v>
      </c>
      <c r="S121">
        <v>0.18010000000000001</v>
      </c>
      <c r="T121" s="113">
        <v>5.78541599743013</v>
      </c>
      <c r="U121" s="114">
        <v>2.7549599987762501</v>
      </c>
      <c r="V121" s="113">
        <v>0.41400985666231499</v>
      </c>
      <c r="W121" s="113">
        <v>5.9219707110864297</v>
      </c>
      <c r="X121" s="114">
        <v>2.8199860528983001</v>
      </c>
      <c r="Y121" s="113">
        <v>1.66488663422353</v>
      </c>
      <c r="Z121" s="113">
        <v>6.5026054122048704E-2</v>
      </c>
    </row>
    <row r="122" spans="1:26" x14ac:dyDescent="0.2">
      <c r="A122">
        <v>189</v>
      </c>
      <c r="B122" t="s">
        <v>26</v>
      </c>
      <c r="C122" t="s">
        <v>27</v>
      </c>
      <c r="D122" t="s">
        <v>28</v>
      </c>
      <c r="E122" s="118">
        <v>43047</v>
      </c>
      <c r="F122">
        <v>25.4</v>
      </c>
      <c r="G122">
        <v>33</v>
      </c>
      <c r="H122" s="113">
        <v>17.514800000000001</v>
      </c>
      <c r="I122" s="113">
        <v>3.1669</v>
      </c>
      <c r="K122" s="113">
        <v>996.97184273987102</v>
      </c>
      <c r="L122" s="113">
        <v>0.75864448218802805</v>
      </c>
      <c r="M122" s="113">
        <v>-4.1938237359999998E-3</v>
      </c>
      <c r="N122" s="113">
        <v>1021.73822456714</v>
      </c>
      <c r="O122" s="113">
        <v>7.1213102884067103</v>
      </c>
      <c r="P122" s="113">
        <v>23.523519852386901</v>
      </c>
      <c r="Q122" s="113">
        <v>12.13795</v>
      </c>
      <c r="R122">
        <v>21</v>
      </c>
      <c r="S122">
        <v>0.1709</v>
      </c>
      <c r="T122" s="113">
        <v>5.7042723631508698</v>
      </c>
      <c r="U122" s="114">
        <v>2.7163201729289899</v>
      </c>
      <c r="V122" s="113">
        <v>0.39298291917832301</v>
      </c>
      <c r="W122" s="113">
        <v>5.8407223313123398</v>
      </c>
      <c r="X122" s="114">
        <v>2.7812963482439699</v>
      </c>
      <c r="Y122" s="113">
        <v>1.6711441634063999</v>
      </c>
      <c r="Z122" s="113">
        <v>6.4976175314985798E-2</v>
      </c>
    </row>
    <row r="123" spans="1:26" x14ac:dyDescent="0.2">
      <c r="A123">
        <v>281</v>
      </c>
      <c r="B123" t="s">
        <v>26</v>
      </c>
      <c r="C123" t="s">
        <v>27</v>
      </c>
      <c r="D123" t="s">
        <v>28</v>
      </c>
      <c r="E123" s="118">
        <v>43047</v>
      </c>
      <c r="F123">
        <v>25.4</v>
      </c>
      <c r="G123">
        <v>33</v>
      </c>
      <c r="H123" s="113">
        <v>17.514800000000001</v>
      </c>
      <c r="I123" s="113">
        <v>3.0998999999999999</v>
      </c>
      <c r="K123" s="113">
        <v>996.97184273987102</v>
      </c>
      <c r="L123" s="113">
        <v>0.75864448218802805</v>
      </c>
      <c r="M123" s="113">
        <v>-4.1938237359999998E-3</v>
      </c>
      <c r="N123" s="113">
        <v>1021.73822456714</v>
      </c>
      <c r="O123" s="113">
        <v>6.9706494562606904</v>
      </c>
      <c r="P123" s="113">
        <v>23.523519852386901</v>
      </c>
      <c r="Q123" s="113">
        <v>11.769450000000001</v>
      </c>
      <c r="R123">
        <v>21</v>
      </c>
      <c r="S123">
        <v>0.10589999999999999</v>
      </c>
      <c r="T123" s="113">
        <v>3.53707414829658</v>
      </c>
      <c r="U123" s="114">
        <v>1.6843210229983701</v>
      </c>
      <c r="V123" s="113">
        <v>0.24681362733218101</v>
      </c>
      <c r="W123" s="113">
        <v>3.6707265556707198</v>
      </c>
      <c r="X123" s="114">
        <v>1.7479650265098701</v>
      </c>
      <c r="Y123" s="113">
        <v>1.05059711030312</v>
      </c>
      <c r="Z123" s="113">
        <v>6.3644003511494907E-2</v>
      </c>
    </row>
    <row r="124" spans="1:26" x14ac:dyDescent="0.2">
      <c r="A124">
        <v>287</v>
      </c>
      <c r="B124" t="s">
        <v>26</v>
      </c>
      <c r="C124" t="s">
        <v>27</v>
      </c>
      <c r="D124" t="s">
        <v>28</v>
      </c>
      <c r="E124" s="118">
        <v>43047</v>
      </c>
      <c r="F124">
        <v>25.4</v>
      </c>
      <c r="G124">
        <v>33</v>
      </c>
      <c r="H124" s="113">
        <v>17.514800000000001</v>
      </c>
      <c r="I124" s="113">
        <v>2.1555</v>
      </c>
      <c r="K124" s="113">
        <v>996.97184273987102</v>
      </c>
      <c r="L124" s="113">
        <v>0.75864448218802805</v>
      </c>
      <c r="M124" s="113">
        <v>-4.1938237359999998E-3</v>
      </c>
      <c r="N124" s="113">
        <v>1021.73822456714</v>
      </c>
      <c r="O124" s="113">
        <v>4.8470063237426704</v>
      </c>
      <c r="P124" s="113">
        <v>23.523519852386901</v>
      </c>
      <c r="Q124" s="113">
        <v>6.5752499999999996</v>
      </c>
      <c r="R124">
        <v>21</v>
      </c>
      <c r="S124">
        <v>9.2499999999999805E-2</v>
      </c>
      <c r="T124" s="113">
        <v>4.4837615123606298</v>
      </c>
      <c r="U124" s="114">
        <v>2.1351245296955401</v>
      </c>
      <c r="V124" s="113">
        <v>0.21398250441083999</v>
      </c>
      <c r="W124" s="113">
        <v>4.6186359655215403</v>
      </c>
      <c r="X124" s="114">
        <v>2.1993504597721598</v>
      </c>
      <c r="Y124" s="113">
        <v>1.6796576390312099</v>
      </c>
      <c r="Z124" s="113">
        <v>6.4225930076624999E-2</v>
      </c>
    </row>
    <row r="125" spans="1:26" x14ac:dyDescent="0.2">
      <c r="A125">
        <v>116</v>
      </c>
      <c r="B125" t="s">
        <v>29</v>
      </c>
      <c r="C125" t="s">
        <v>27</v>
      </c>
      <c r="D125" t="s">
        <v>28</v>
      </c>
      <c r="E125" s="118">
        <v>43047</v>
      </c>
      <c r="F125">
        <v>25.4</v>
      </c>
      <c r="G125">
        <v>33</v>
      </c>
      <c r="H125" s="113">
        <v>17.514800000000001</v>
      </c>
      <c r="I125" s="113">
        <v>4.1361999999999997</v>
      </c>
      <c r="K125" s="113">
        <v>996.97184273987102</v>
      </c>
      <c r="L125" s="113">
        <v>0.75864448218802805</v>
      </c>
      <c r="M125" s="113">
        <v>-4.1938237359999998E-3</v>
      </c>
      <c r="N125" s="113">
        <v>1021.73822456714</v>
      </c>
      <c r="O125" s="113">
        <v>9.3009452824237702</v>
      </c>
      <c r="P125" s="113">
        <v>23.523519852386901</v>
      </c>
      <c r="Q125" s="113">
        <v>17.469100000000001</v>
      </c>
      <c r="R125">
        <v>21</v>
      </c>
      <c r="S125">
        <v>0.23619999999999999</v>
      </c>
      <c r="T125" s="113">
        <v>6.05641025641025</v>
      </c>
      <c r="U125" s="114">
        <v>2.88400488400488</v>
      </c>
      <c r="V125" s="113">
        <v>0.54244169764716299</v>
      </c>
      <c r="W125" s="113">
        <v>6.19331478712866</v>
      </c>
      <c r="X125" s="114">
        <v>2.94919751768031</v>
      </c>
      <c r="Y125" s="113">
        <v>1.5974370458142999</v>
      </c>
      <c r="Z125" s="113">
        <v>6.5192633675431794E-2</v>
      </c>
    </row>
    <row r="126" spans="1:26" x14ac:dyDescent="0.2">
      <c r="A126">
        <v>122</v>
      </c>
      <c r="B126" t="s">
        <v>29</v>
      </c>
      <c r="C126" t="s">
        <v>27</v>
      </c>
      <c r="D126" t="s">
        <v>28</v>
      </c>
      <c r="E126" s="118">
        <v>43047</v>
      </c>
      <c r="F126">
        <v>25.4</v>
      </c>
      <c r="G126">
        <v>33</v>
      </c>
      <c r="H126" s="113">
        <v>17.514800000000001</v>
      </c>
      <c r="I126" s="113">
        <v>5.3800999999999997</v>
      </c>
      <c r="K126" s="113">
        <v>996.97184273987102</v>
      </c>
      <c r="L126" s="113">
        <v>0.75864448218802805</v>
      </c>
      <c r="M126" s="113">
        <v>-4.1938237359999998E-3</v>
      </c>
      <c r="N126" s="113">
        <v>1021.73822456714</v>
      </c>
      <c r="O126" s="113">
        <v>12.098064821325901</v>
      </c>
      <c r="P126" s="113">
        <v>23.523519852386901</v>
      </c>
      <c r="Q126" s="113">
        <v>24.310549999999999</v>
      </c>
      <c r="R126">
        <v>21</v>
      </c>
      <c r="S126">
        <v>0.25309999999999999</v>
      </c>
      <c r="T126" s="113">
        <v>4.9366101033742904</v>
      </c>
      <c r="U126" s="114">
        <v>2.3507667158925201</v>
      </c>
      <c r="V126" s="113">
        <v>0.58400126256956197</v>
      </c>
      <c r="W126" s="113">
        <v>5.07206912302855</v>
      </c>
      <c r="X126" s="114">
        <v>2.4152710109659701</v>
      </c>
      <c r="Y126" s="113">
        <v>1.21341204406414</v>
      </c>
      <c r="Z126" s="113">
        <v>6.4504295073454496E-2</v>
      </c>
    </row>
    <row r="127" spans="1:26" x14ac:dyDescent="0.2">
      <c r="A127">
        <v>129</v>
      </c>
      <c r="B127" t="s">
        <v>29</v>
      </c>
      <c r="C127" t="s">
        <v>27</v>
      </c>
      <c r="D127" t="s">
        <v>28</v>
      </c>
      <c r="E127" s="118">
        <v>43047</v>
      </c>
      <c r="F127">
        <v>25.4</v>
      </c>
      <c r="G127">
        <v>32.9</v>
      </c>
      <c r="H127" s="113">
        <v>17.521000000000001</v>
      </c>
      <c r="I127" s="113">
        <v>5.2398999999999996</v>
      </c>
      <c r="K127" s="113">
        <v>996.97184273987102</v>
      </c>
      <c r="L127" s="113">
        <v>0.75864448218802805</v>
      </c>
      <c r="M127" s="113">
        <v>-4.1938237359999998E-3</v>
      </c>
      <c r="N127" s="113">
        <v>1021.66278723972</v>
      </c>
      <c r="O127" s="113">
        <v>11.781715226513001</v>
      </c>
      <c r="P127" s="113">
        <v>23.531250826714501</v>
      </c>
      <c r="Q127" s="113">
        <v>23.539449999999999</v>
      </c>
      <c r="R127">
        <v>21</v>
      </c>
      <c r="S127">
        <v>0.22889999999999899</v>
      </c>
      <c r="T127" s="113">
        <v>4.5679505088804504</v>
      </c>
      <c r="U127" s="114">
        <v>2.1752145280383099</v>
      </c>
      <c r="V127" s="113">
        <v>0.52816100515000597</v>
      </c>
      <c r="W127" s="113">
        <v>4.6932817380253198</v>
      </c>
      <c r="X127" s="114">
        <v>2.2348960657263399</v>
      </c>
      <c r="Y127" s="113">
        <v>1.1288132696646</v>
      </c>
      <c r="Z127" s="113">
        <v>5.9681537688031298E-2</v>
      </c>
    </row>
    <row r="128" spans="1:26" x14ac:dyDescent="0.2">
      <c r="A128">
        <v>220</v>
      </c>
      <c r="B128" t="s">
        <v>29</v>
      </c>
      <c r="C128" t="s">
        <v>27</v>
      </c>
      <c r="D128" t="s">
        <v>28</v>
      </c>
      <c r="E128" s="118">
        <v>43047</v>
      </c>
      <c r="F128">
        <v>25.4</v>
      </c>
      <c r="G128">
        <v>32.9</v>
      </c>
      <c r="H128" s="113">
        <v>17.521000000000001</v>
      </c>
      <c r="I128" s="113">
        <v>3.3096000000000001</v>
      </c>
      <c r="K128" s="113">
        <v>996.97184273987102</v>
      </c>
      <c r="L128" s="113">
        <v>0.75864448218802805</v>
      </c>
      <c r="M128" s="113">
        <v>-4.1938237359999998E-3</v>
      </c>
      <c r="N128" s="113">
        <v>1021.66278723972</v>
      </c>
      <c r="O128" s="113">
        <v>7.4415093253053204</v>
      </c>
      <c r="P128" s="113">
        <v>23.531250826714501</v>
      </c>
      <c r="Q128" s="113">
        <v>12.922800000000001</v>
      </c>
      <c r="R128">
        <v>21</v>
      </c>
      <c r="S128">
        <v>0.21759999999999999</v>
      </c>
      <c r="T128" s="113">
        <v>7.0375161707632596</v>
      </c>
      <c r="U128" s="114">
        <v>3.3511981765539298</v>
      </c>
      <c r="V128" s="113">
        <v>0.49758802168242999</v>
      </c>
      <c r="W128" s="113">
        <v>7.1658073288189597</v>
      </c>
      <c r="X128" s="114">
        <v>3.4122892041995101</v>
      </c>
      <c r="Y128" s="113">
        <v>2.02069484045398</v>
      </c>
      <c r="Z128" s="113">
        <v>6.1091027645572303E-2</v>
      </c>
    </row>
    <row r="129" spans="1:26" x14ac:dyDescent="0.2">
      <c r="A129">
        <v>226</v>
      </c>
      <c r="B129" t="s">
        <v>29</v>
      </c>
      <c r="C129" t="s">
        <v>27</v>
      </c>
      <c r="D129" t="s">
        <v>28</v>
      </c>
      <c r="E129" s="118">
        <v>43047</v>
      </c>
      <c r="F129">
        <v>25.4</v>
      </c>
      <c r="G129">
        <v>32.9</v>
      </c>
      <c r="H129" s="113">
        <v>17.521000000000001</v>
      </c>
      <c r="I129" s="113">
        <v>3.3210999999999999</v>
      </c>
      <c r="K129" s="113">
        <v>996.97184273987102</v>
      </c>
      <c r="L129" s="113">
        <v>0.75864448218802805</v>
      </c>
      <c r="M129" s="113">
        <v>-4.1938237359999998E-3</v>
      </c>
      <c r="N129" s="113">
        <v>1021.66278723972</v>
      </c>
      <c r="O129" s="113">
        <v>7.46736663653357</v>
      </c>
      <c r="P129" s="113">
        <v>23.531250826714501</v>
      </c>
      <c r="Q129" s="113">
        <v>12.986050000000001</v>
      </c>
      <c r="R129">
        <v>21</v>
      </c>
      <c r="S129">
        <v>0.18310000000000001</v>
      </c>
      <c r="T129" s="113">
        <v>5.8349267049075904</v>
      </c>
      <c r="U129" s="114">
        <v>2.7785365261464698</v>
      </c>
      <c r="V129" s="113">
        <v>0.42013990601331302</v>
      </c>
      <c r="W129" s="113">
        <v>5.9617764842695298</v>
      </c>
      <c r="X129" s="114">
        <v>2.83894118298549</v>
      </c>
      <c r="Y129" s="113">
        <v>1.67014460231323</v>
      </c>
      <c r="Z129" s="113">
        <v>6.0404656839020202E-2</v>
      </c>
    </row>
    <row r="130" spans="1:26" x14ac:dyDescent="0.2">
      <c r="A130">
        <v>149</v>
      </c>
      <c r="B130" t="s">
        <v>30</v>
      </c>
      <c r="C130" t="s">
        <v>27</v>
      </c>
      <c r="D130" t="s">
        <v>28</v>
      </c>
      <c r="E130" s="118">
        <v>43047</v>
      </c>
      <c r="F130">
        <v>25.4</v>
      </c>
      <c r="G130">
        <v>32.9</v>
      </c>
      <c r="H130" s="113">
        <v>17.521000000000001</v>
      </c>
      <c r="I130" s="113">
        <v>1.8287</v>
      </c>
      <c r="K130" s="113">
        <v>996.97184273987102</v>
      </c>
      <c r="L130" s="113">
        <v>0.75864448218802805</v>
      </c>
      <c r="M130" s="113">
        <v>-4.1938237359999998E-3</v>
      </c>
      <c r="N130" s="113">
        <v>1021.66278723972</v>
      </c>
      <c r="O130" s="113">
        <v>4.1117621776607001</v>
      </c>
      <c r="P130" s="113">
        <v>23.531250826714501</v>
      </c>
      <c r="Q130" s="113">
        <v>4.7778499999999999</v>
      </c>
      <c r="R130">
        <v>21</v>
      </c>
      <c r="S130">
        <v>0.1527</v>
      </c>
      <c r="T130" s="113">
        <v>9.1109785202864</v>
      </c>
      <c r="U130" s="114">
        <v>4.3385612001363798</v>
      </c>
      <c r="V130" s="113">
        <v>0.34785140635669798</v>
      </c>
      <c r="W130" s="113">
        <v>9.2417548526578095</v>
      </c>
      <c r="X130" s="114">
        <v>4.4008356441227701</v>
      </c>
      <c r="Y130" s="113">
        <v>4.2062855976770601</v>
      </c>
      <c r="Z130" s="113">
        <v>6.2274443986387602E-2</v>
      </c>
    </row>
    <row r="131" spans="1:26" x14ac:dyDescent="0.2">
      <c r="A131">
        <v>157</v>
      </c>
      <c r="B131" t="s">
        <v>30</v>
      </c>
      <c r="C131" t="s">
        <v>27</v>
      </c>
      <c r="D131" t="s">
        <v>28</v>
      </c>
      <c r="E131" s="118">
        <v>43047</v>
      </c>
      <c r="F131">
        <v>25.4</v>
      </c>
      <c r="G131">
        <v>32.9</v>
      </c>
      <c r="H131" s="113">
        <v>17.521000000000001</v>
      </c>
      <c r="I131" s="113">
        <v>1.8126</v>
      </c>
      <c r="K131" s="113">
        <v>996.97184273987102</v>
      </c>
      <c r="L131" s="113">
        <v>0.75864448218802805</v>
      </c>
      <c r="M131" s="113">
        <v>-4.1938237359999998E-3</v>
      </c>
      <c r="N131" s="113">
        <v>1021.66278723972</v>
      </c>
      <c r="O131" s="113">
        <v>4.0755619419411504</v>
      </c>
      <c r="P131" s="113">
        <v>23.531250826714501</v>
      </c>
      <c r="Q131" s="113">
        <v>4.6893000000000002</v>
      </c>
      <c r="R131">
        <v>21</v>
      </c>
      <c r="S131">
        <v>0.15160000000000001</v>
      </c>
      <c r="T131" s="113">
        <v>9.1270319084888598</v>
      </c>
      <c r="U131" s="114">
        <v>4.3462056707089802</v>
      </c>
      <c r="V131" s="113">
        <v>0.34533772288629</v>
      </c>
      <c r="W131" s="113">
        <v>9.2578274818501303</v>
      </c>
      <c r="X131" s="114">
        <v>4.4084892770714896</v>
      </c>
      <c r="Y131" s="113">
        <v>4.2652453561861501</v>
      </c>
      <c r="Z131" s="113">
        <v>6.2283606362508501E-2</v>
      </c>
    </row>
    <row r="132" spans="1:26" x14ac:dyDescent="0.2">
      <c r="A132">
        <v>248</v>
      </c>
      <c r="B132" t="s">
        <v>30</v>
      </c>
      <c r="C132" t="s">
        <v>27</v>
      </c>
      <c r="D132" t="s">
        <v>28</v>
      </c>
      <c r="E132" s="118">
        <v>43047</v>
      </c>
      <c r="F132">
        <v>25.4</v>
      </c>
      <c r="G132">
        <v>32.9</v>
      </c>
      <c r="H132" s="113">
        <v>17.521000000000001</v>
      </c>
      <c r="I132" s="113">
        <v>3.0623</v>
      </c>
      <c r="K132" s="113">
        <v>996.97184273987102</v>
      </c>
      <c r="L132" s="113">
        <v>0.75864448218802805</v>
      </c>
      <c r="M132" s="113">
        <v>-4.1938237359999998E-3</v>
      </c>
      <c r="N132" s="113">
        <v>1021.66278723972</v>
      </c>
      <c r="O132" s="113">
        <v>6.8854647108056799</v>
      </c>
      <c r="P132" s="113">
        <v>23.531250826714501</v>
      </c>
      <c r="Q132" s="113">
        <v>11.56265</v>
      </c>
      <c r="R132">
        <v>21</v>
      </c>
      <c r="S132">
        <v>0.21029999999999999</v>
      </c>
      <c r="T132" s="113">
        <v>7.3737727910238497</v>
      </c>
      <c r="U132" s="114">
        <v>3.5113203766780199</v>
      </c>
      <c r="V132" s="113">
        <v>0.48052824316904502</v>
      </c>
      <c r="W132" s="113">
        <v>7.5024669736709297</v>
      </c>
      <c r="X132" s="114">
        <v>3.5726033207956802</v>
      </c>
      <c r="Y132" s="113">
        <v>2.1989522673230901</v>
      </c>
      <c r="Z132" s="113">
        <v>6.1282944117659402E-2</v>
      </c>
    </row>
    <row r="133" spans="1:26" x14ac:dyDescent="0.2">
      <c r="A133">
        <v>162</v>
      </c>
      <c r="B133" t="s">
        <v>31</v>
      </c>
      <c r="C133" t="s">
        <v>27</v>
      </c>
      <c r="D133" t="s">
        <v>28</v>
      </c>
      <c r="E133" s="118">
        <v>43047</v>
      </c>
      <c r="F133">
        <v>25.4</v>
      </c>
      <c r="G133">
        <v>32.9</v>
      </c>
      <c r="H133" s="113">
        <v>17.521000000000001</v>
      </c>
      <c r="I133" s="113">
        <v>5.8791000000000002</v>
      </c>
      <c r="K133" s="113">
        <v>996.97184273987102</v>
      </c>
      <c r="L133" s="113">
        <v>0.75864448218802805</v>
      </c>
      <c r="M133" s="113">
        <v>-4.1938237359999998E-3</v>
      </c>
      <c r="N133" s="113">
        <v>1021.66278723972</v>
      </c>
      <c r="O133" s="113">
        <v>13.218932038434399</v>
      </c>
      <c r="P133" s="113">
        <v>23.531250826714501</v>
      </c>
      <c r="Q133" s="113">
        <v>27.055050000000001</v>
      </c>
      <c r="R133">
        <v>21</v>
      </c>
      <c r="S133">
        <v>0.41410000000000002</v>
      </c>
      <c r="T133" s="113">
        <v>7.5773101555352298</v>
      </c>
      <c r="U133" s="114">
        <v>3.6082429312072501</v>
      </c>
      <c r="V133" s="113">
        <v>0.94579816899744196</v>
      </c>
      <c r="W133" s="113">
        <v>7.7062482904444201</v>
      </c>
      <c r="X133" s="114">
        <v>3.66964204306877</v>
      </c>
      <c r="Y133" s="113">
        <v>1.8176978326101201</v>
      </c>
      <c r="Z133" s="113">
        <v>6.1399111861520299E-2</v>
      </c>
    </row>
    <row r="134" spans="1:26" x14ac:dyDescent="0.2">
      <c r="A134">
        <v>169</v>
      </c>
      <c r="B134" t="s">
        <v>31</v>
      </c>
      <c r="C134" t="s">
        <v>27</v>
      </c>
      <c r="D134" t="s">
        <v>28</v>
      </c>
      <c r="E134" s="118">
        <v>43047</v>
      </c>
      <c r="F134">
        <v>25.4</v>
      </c>
      <c r="G134">
        <v>32.9</v>
      </c>
      <c r="H134" s="113">
        <v>17.521000000000001</v>
      </c>
      <c r="I134" s="113">
        <v>3.7008000000000001</v>
      </c>
      <c r="K134" s="113">
        <v>996.97184273987102</v>
      </c>
      <c r="L134" s="113">
        <v>0.75864448218802805</v>
      </c>
      <c r="M134" s="113">
        <v>-4.1938237359999998E-3</v>
      </c>
      <c r="N134" s="113">
        <v>1021.66278723972</v>
      </c>
      <c r="O134" s="113">
        <v>8.3211075994349599</v>
      </c>
      <c r="P134" s="113">
        <v>23.531250826714501</v>
      </c>
      <c r="Q134" s="113">
        <v>15.074400000000001</v>
      </c>
      <c r="R134">
        <v>21</v>
      </c>
      <c r="S134">
        <v>0.18179999999999999</v>
      </c>
      <c r="T134" s="113">
        <v>5.1662404092071599</v>
      </c>
      <c r="U134" s="114">
        <v>2.4601144805748398</v>
      </c>
      <c r="V134" s="113">
        <v>0.41824244178652398</v>
      </c>
      <c r="W134" s="113">
        <v>5.2922887262190796</v>
      </c>
      <c r="X134" s="114">
        <v>2.5201374886757502</v>
      </c>
      <c r="Y134" s="113">
        <v>1.4150631817641299</v>
      </c>
      <c r="Z134" s="113">
        <v>6.0023008100915702E-2</v>
      </c>
    </row>
    <row r="135" spans="1:26" x14ac:dyDescent="0.2">
      <c r="A135">
        <v>261</v>
      </c>
      <c r="B135" t="s">
        <v>31</v>
      </c>
      <c r="C135" t="s">
        <v>27</v>
      </c>
      <c r="D135" t="s">
        <v>28</v>
      </c>
      <c r="E135" s="118">
        <v>43047</v>
      </c>
      <c r="F135">
        <v>25.4</v>
      </c>
      <c r="G135">
        <v>32.9</v>
      </c>
      <c r="H135" s="113">
        <v>17.521000000000001</v>
      </c>
      <c r="I135" s="113">
        <v>4.0472999999999999</v>
      </c>
      <c r="K135" s="113">
        <v>996.97184273987102</v>
      </c>
      <c r="L135" s="113">
        <v>0.75864448218802805</v>
      </c>
      <c r="M135" s="113">
        <v>-4.1938237359999998E-3</v>
      </c>
      <c r="N135" s="113">
        <v>1021.66278723972</v>
      </c>
      <c r="O135" s="113">
        <v>9.1001996290513105</v>
      </c>
      <c r="P135" s="113">
        <v>23.531250826714501</v>
      </c>
      <c r="Q135" s="113">
        <v>16.980149999999998</v>
      </c>
      <c r="R135">
        <v>21</v>
      </c>
      <c r="S135">
        <v>0.2293</v>
      </c>
      <c r="T135" s="113">
        <v>6.0057621791513798</v>
      </c>
      <c r="U135" s="114">
        <v>2.8598867519768501</v>
      </c>
      <c r="V135" s="113">
        <v>0.52584919657000595</v>
      </c>
      <c r="W135" s="113">
        <v>6.1328167155145303</v>
      </c>
      <c r="X135" s="114">
        <v>2.9203889121497699</v>
      </c>
      <c r="Y135" s="113">
        <v>1.5930045124947501</v>
      </c>
      <c r="Z135" s="113">
        <v>6.0502160172924299E-2</v>
      </c>
    </row>
    <row r="136" spans="1:26" x14ac:dyDescent="0.2">
      <c r="A136">
        <v>267</v>
      </c>
      <c r="B136" t="s">
        <v>31</v>
      </c>
      <c r="C136" t="s">
        <v>27</v>
      </c>
      <c r="D136" t="s">
        <v>28</v>
      </c>
      <c r="E136" s="118">
        <v>43047</v>
      </c>
      <c r="F136">
        <v>25.4</v>
      </c>
      <c r="G136">
        <v>32.9</v>
      </c>
      <c r="H136" s="113">
        <v>17.521000000000001</v>
      </c>
      <c r="I136" s="113">
        <v>5.0505000000000004</v>
      </c>
      <c r="K136" s="113">
        <v>996.97184273987102</v>
      </c>
      <c r="L136" s="113">
        <v>0.75864448218802805</v>
      </c>
      <c r="M136" s="113">
        <v>-4.1938237359999998E-3</v>
      </c>
      <c r="N136" s="113">
        <v>1021.66278723972</v>
      </c>
      <c r="O136" s="113">
        <v>11.355856552893</v>
      </c>
      <c r="P136" s="113">
        <v>23.531250826714501</v>
      </c>
      <c r="Q136" s="113">
        <v>22.49775</v>
      </c>
      <c r="R136">
        <v>21</v>
      </c>
      <c r="S136">
        <v>0.17249999999999999</v>
      </c>
      <c r="T136" s="113">
        <v>3.5362853628536302</v>
      </c>
      <c r="U136" s="114">
        <v>1.6839454108826799</v>
      </c>
      <c r="V136" s="113">
        <v>0.40098976147236698</v>
      </c>
      <c r="W136" s="113">
        <v>3.6603800767929502</v>
      </c>
      <c r="X136" s="114">
        <v>1.7430381318061701</v>
      </c>
      <c r="Y136" s="113">
        <v>0.88610842945395096</v>
      </c>
      <c r="Z136" s="113">
        <v>5.9092720923485699E-2</v>
      </c>
    </row>
    <row r="137" spans="1:26" x14ac:dyDescent="0.2">
      <c r="A137">
        <v>273</v>
      </c>
      <c r="B137" t="s">
        <v>31</v>
      </c>
      <c r="C137" t="s">
        <v>27</v>
      </c>
      <c r="D137" t="s">
        <v>28</v>
      </c>
      <c r="E137" s="118">
        <v>43047</v>
      </c>
      <c r="F137">
        <v>25.4</v>
      </c>
      <c r="G137">
        <v>32.9</v>
      </c>
      <c r="H137" s="113">
        <v>17.521000000000001</v>
      </c>
      <c r="I137" s="113">
        <v>4.7927999999999997</v>
      </c>
      <c r="K137" s="113">
        <v>996.97184273987102</v>
      </c>
      <c r="L137" s="113">
        <v>0.75864448218802805</v>
      </c>
      <c r="M137" s="113">
        <v>-4.1938237359999998E-3</v>
      </c>
      <c r="N137" s="113">
        <v>1021.66278723972</v>
      </c>
      <c r="O137" s="113">
        <v>10.776427935195599</v>
      </c>
      <c r="P137" s="113">
        <v>23.531250826714501</v>
      </c>
      <c r="Q137" s="113">
        <v>21.080400000000001</v>
      </c>
      <c r="R137">
        <v>21</v>
      </c>
      <c r="S137">
        <v>0.1918</v>
      </c>
      <c r="T137" s="113">
        <v>4.1686589871767001</v>
      </c>
      <c r="U137" s="114">
        <v>1.9850757081793799</v>
      </c>
      <c r="V137" s="113">
        <v>0.443639475309139</v>
      </c>
      <c r="W137" s="113">
        <v>4.2935116404581199</v>
      </c>
      <c r="X137" s="114">
        <v>2.0445293525991102</v>
      </c>
      <c r="Y137" s="113">
        <v>1.0549394172647499</v>
      </c>
      <c r="Z137" s="113">
        <v>5.9453644419728398E-2</v>
      </c>
    </row>
    <row r="138" spans="1:26" x14ac:dyDescent="0.2">
      <c r="A138">
        <v>105</v>
      </c>
      <c r="B138" t="s">
        <v>32</v>
      </c>
      <c r="C138" t="s">
        <v>27</v>
      </c>
      <c r="D138" t="s">
        <v>28</v>
      </c>
      <c r="E138" s="118">
        <v>43047</v>
      </c>
      <c r="F138">
        <v>25.4</v>
      </c>
      <c r="G138">
        <v>32.9</v>
      </c>
      <c r="H138" s="113">
        <v>17.521000000000001</v>
      </c>
      <c r="I138" s="113">
        <v>3.5348999999999999</v>
      </c>
      <c r="K138" s="113">
        <v>996.97184273987102</v>
      </c>
      <c r="L138" s="113">
        <v>0.75864448218802805</v>
      </c>
      <c r="M138" s="113">
        <v>-4.1938237359999998E-3</v>
      </c>
      <c r="N138" s="113">
        <v>1021.66278723972</v>
      </c>
      <c r="O138" s="113">
        <v>7.9480877791943998</v>
      </c>
      <c r="P138" s="113">
        <v>23.531250826714501</v>
      </c>
      <c r="Q138" s="113">
        <v>14.161949999999999</v>
      </c>
      <c r="R138">
        <v>21</v>
      </c>
      <c r="S138">
        <v>0.18190000000000001</v>
      </c>
      <c r="T138" s="113">
        <v>5.4249925439904496</v>
      </c>
      <c r="U138" s="114">
        <v>2.5833297828525899</v>
      </c>
      <c r="V138" s="113">
        <v>0.41802046643645702</v>
      </c>
      <c r="W138" s="113">
        <v>5.5513509916202004</v>
      </c>
      <c r="X138" s="114">
        <v>2.6435004722000999</v>
      </c>
      <c r="Y138" s="113">
        <v>1.5124215702597801</v>
      </c>
      <c r="Z138" s="113">
        <v>6.0170689347502498E-2</v>
      </c>
    </row>
    <row r="139" spans="1:26" x14ac:dyDescent="0.2">
      <c r="A139">
        <v>204</v>
      </c>
      <c r="B139" t="s">
        <v>32</v>
      </c>
      <c r="C139" t="s">
        <v>27</v>
      </c>
      <c r="D139" t="s">
        <v>28</v>
      </c>
      <c r="E139" s="118">
        <v>43047</v>
      </c>
      <c r="F139">
        <v>25.4</v>
      </c>
      <c r="G139">
        <v>32.9</v>
      </c>
      <c r="H139" s="113">
        <v>17.521000000000001</v>
      </c>
      <c r="I139" s="113">
        <v>3.97</v>
      </c>
      <c r="K139" s="113">
        <v>996.97184273987102</v>
      </c>
      <c r="L139" s="113">
        <v>0.75864448218802805</v>
      </c>
      <c r="M139" s="113">
        <v>-4.1938237359999998E-3</v>
      </c>
      <c r="N139" s="113">
        <v>1021.66278723972</v>
      </c>
      <c r="O139" s="113">
        <v>8.9263935283605704</v>
      </c>
      <c r="P139" s="113">
        <v>23.531250826714501</v>
      </c>
      <c r="Q139" s="113">
        <v>16.555</v>
      </c>
      <c r="R139">
        <v>21</v>
      </c>
      <c r="S139">
        <v>0.20599999999999999</v>
      </c>
      <c r="T139" s="113">
        <v>5.47290116896919</v>
      </c>
      <c r="U139" s="114">
        <v>2.6061434137948498</v>
      </c>
      <c r="V139" s="113">
        <v>0.47331468397616699</v>
      </c>
      <c r="W139" s="113">
        <v>5.5993170380825399</v>
      </c>
      <c r="X139" s="114">
        <v>2.6663414467059701</v>
      </c>
      <c r="Y139" s="113">
        <v>1.4614702681270599</v>
      </c>
      <c r="Z139" s="113">
        <v>6.0198032911118499E-2</v>
      </c>
    </row>
    <row r="140" spans="1:26" x14ac:dyDescent="0.2">
      <c r="A140">
        <v>143</v>
      </c>
      <c r="B140" t="s">
        <v>33</v>
      </c>
      <c r="C140" t="s">
        <v>27</v>
      </c>
      <c r="D140" t="s">
        <v>28</v>
      </c>
      <c r="E140" s="118">
        <v>43047</v>
      </c>
      <c r="F140">
        <v>25.4</v>
      </c>
      <c r="G140">
        <v>32.9</v>
      </c>
      <c r="H140" s="113">
        <v>17.521000000000001</v>
      </c>
      <c r="I140" s="113">
        <v>4.5727000000000002</v>
      </c>
      <c r="K140" s="113">
        <v>996.97184273987102</v>
      </c>
      <c r="L140" s="113">
        <v>0.75864448218802805</v>
      </c>
      <c r="M140" s="113">
        <v>-4.1938237359999998E-3</v>
      </c>
      <c r="N140" s="113">
        <v>1021.66278723972</v>
      </c>
      <c r="O140" s="113">
        <v>10.2815414829054</v>
      </c>
      <c r="P140" s="113">
        <v>23.531250826714501</v>
      </c>
      <c r="Q140" s="113">
        <v>19.86985</v>
      </c>
      <c r="R140">
        <v>21</v>
      </c>
      <c r="S140">
        <v>0.19270000000000001</v>
      </c>
      <c r="T140" s="113">
        <v>4.3995433789954399</v>
      </c>
      <c r="U140" s="114">
        <v>2.0950206566645</v>
      </c>
      <c r="V140" s="113">
        <v>0.44506822615626601</v>
      </c>
      <c r="W140" s="113">
        <v>4.5246727616617104</v>
      </c>
      <c r="X140" s="114">
        <v>2.1546060769817701</v>
      </c>
      <c r="Y140" s="113">
        <v>1.12672647820629</v>
      </c>
      <c r="Z140" s="113">
        <v>5.9585420317273201E-2</v>
      </c>
    </row>
    <row r="141" spans="1:26" x14ac:dyDescent="0.2">
      <c r="A141">
        <v>177</v>
      </c>
      <c r="B141" t="s">
        <v>26</v>
      </c>
      <c r="C141" t="s">
        <v>34</v>
      </c>
      <c r="D141" t="s">
        <v>28</v>
      </c>
      <c r="E141" s="118">
        <v>43047</v>
      </c>
      <c r="F141">
        <v>25.2</v>
      </c>
      <c r="G141">
        <v>32.799999999999997</v>
      </c>
      <c r="H141" s="113">
        <v>17.5168</v>
      </c>
      <c r="I141" s="113">
        <v>4.8169000000000004</v>
      </c>
      <c r="K141" s="113">
        <v>997.02366982706701</v>
      </c>
      <c r="L141" s="113">
        <v>0.75893608977772797</v>
      </c>
      <c r="M141" s="113">
        <v>-4.197533184E-3</v>
      </c>
      <c r="N141" s="113">
        <v>1021.64804908843</v>
      </c>
      <c r="O141" s="113">
        <v>10.830420811152599</v>
      </c>
      <c r="P141" s="113">
        <v>23.525493680676298</v>
      </c>
      <c r="Q141" s="113">
        <v>21.212949999999999</v>
      </c>
      <c r="R141">
        <v>21</v>
      </c>
      <c r="S141">
        <v>0.27290000000000098</v>
      </c>
      <c r="T141" s="113">
        <v>6.0057218309859302</v>
      </c>
      <c r="U141" s="114">
        <v>2.8598675385647301</v>
      </c>
      <c r="V141" s="113">
        <v>0.62470153033410203</v>
      </c>
      <c r="W141" s="113">
        <v>6.1210926260554803</v>
      </c>
      <c r="X141" s="114">
        <v>2.9148060124073698</v>
      </c>
      <c r="Y141" s="113">
        <v>1.5091158644821201</v>
      </c>
      <c r="Z141" s="113">
        <v>5.4938473842641097E-2</v>
      </c>
    </row>
    <row r="142" spans="1:26" x14ac:dyDescent="0.2">
      <c r="A142">
        <v>183</v>
      </c>
      <c r="B142" t="s">
        <v>26</v>
      </c>
      <c r="C142" t="s">
        <v>34</v>
      </c>
      <c r="D142" t="s">
        <v>28</v>
      </c>
      <c r="E142" s="118">
        <v>43047</v>
      </c>
      <c r="F142">
        <v>25.2</v>
      </c>
      <c r="G142">
        <v>32.799999999999997</v>
      </c>
      <c r="H142" s="113">
        <v>17.5168</v>
      </c>
      <c r="I142" s="113">
        <v>3.66</v>
      </c>
      <c r="K142" s="113">
        <v>997.02366982706701</v>
      </c>
      <c r="L142" s="113">
        <v>0.75893608977772797</v>
      </c>
      <c r="M142" s="113">
        <v>-4.197533184E-3</v>
      </c>
      <c r="N142" s="113">
        <v>1021.64804908843</v>
      </c>
      <c r="O142" s="113">
        <v>8.2292221488547508</v>
      </c>
      <c r="P142" s="113">
        <v>23.525493680676298</v>
      </c>
      <c r="Q142" s="113">
        <v>14.85</v>
      </c>
      <c r="R142">
        <v>21</v>
      </c>
      <c r="S142">
        <v>0.215</v>
      </c>
      <c r="T142" s="113">
        <v>6.2409288824383298</v>
      </c>
      <c r="U142" s="114">
        <v>2.9718708963992002</v>
      </c>
      <c r="V142" s="113">
        <v>0.491831540927888</v>
      </c>
      <c r="W142" s="113">
        <v>6.3565556639212799</v>
      </c>
      <c r="X142" s="114">
        <v>3.0269312685339398</v>
      </c>
      <c r="Y142" s="113">
        <v>1.71359426142269</v>
      </c>
      <c r="Z142" s="113">
        <v>5.5060372134739598E-2</v>
      </c>
    </row>
    <row r="143" spans="1:26" x14ac:dyDescent="0.2">
      <c r="A143">
        <v>190</v>
      </c>
      <c r="B143" t="s">
        <v>26</v>
      </c>
      <c r="C143" t="s">
        <v>34</v>
      </c>
      <c r="D143" t="s">
        <v>28</v>
      </c>
      <c r="E143" s="118">
        <v>43047</v>
      </c>
      <c r="F143">
        <v>25.2</v>
      </c>
      <c r="G143">
        <v>32.799999999999997</v>
      </c>
      <c r="H143" s="113">
        <v>17.5168</v>
      </c>
      <c r="I143" s="113">
        <v>3.8938999999999999</v>
      </c>
      <c r="K143" s="113">
        <v>997.02366982706701</v>
      </c>
      <c r="L143" s="113">
        <v>0.75893608977772797</v>
      </c>
      <c r="M143" s="113">
        <v>-4.197533184E-3</v>
      </c>
      <c r="N143" s="113">
        <v>1021.64804908843</v>
      </c>
      <c r="O143" s="113">
        <v>8.7551279031217195</v>
      </c>
      <c r="P143" s="113">
        <v>23.525493680676298</v>
      </c>
      <c r="Q143" s="113">
        <v>16.13645</v>
      </c>
      <c r="R143">
        <v>21</v>
      </c>
      <c r="S143">
        <v>0.18390000000000001</v>
      </c>
      <c r="T143" s="113">
        <v>4.9568733153638798</v>
      </c>
      <c r="U143" s="114">
        <v>2.3604158644589899</v>
      </c>
      <c r="V143" s="113">
        <v>0.422553402277412</v>
      </c>
      <c r="W143" s="113">
        <v>5.0711026014180396</v>
      </c>
      <c r="X143" s="114">
        <v>2.4148107625800201</v>
      </c>
      <c r="Y143" s="113">
        <v>1.3303530965050401</v>
      </c>
      <c r="Z143" s="113">
        <v>5.4394898121028497E-2</v>
      </c>
    </row>
    <row r="144" spans="1:26" x14ac:dyDescent="0.2">
      <c r="A144">
        <v>282</v>
      </c>
      <c r="B144" t="s">
        <v>26</v>
      </c>
      <c r="C144" t="s">
        <v>34</v>
      </c>
      <c r="D144" t="s">
        <v>28</v>
      </c>
      <c r="E144" s="118">
        <v>43047</v>
      </c>
      <c r="F144">
        <v>25.2</v>
      </c>
      <c r="G144">
        <v>32.799999999999997</v>
      </c>
      <c r="H144" s="113">
        <v>17.5168</v>
      </c>
      <c r="I144" s="113">
        <v>1.7419</v>
      </c>
      <c r="K144" s="113">
        <v>997.02366982706701</v>
      </c>
      <c r="L144" s="113">
        <v>0.75893608977772797</v>
      </c>
      <c r="M144" s="113">
        <v>-4.197533184E-3</v>
      </c>
      <c r="N144" s="113">
        <v>1021.64804908843</v>
      </c>
      <c r="O144" s="113">
        <v>3.9165251533032999</v>
      </c>
      <c r="P144" s="113">
        <v>23.525493680676298</v>
      </c>
      <c r="Q144" s="113">
        <v>4.3004499999999997</v>
      </c>
      <c r="R144">
        <v>21</v>
      </c>
      <c r="S144">
        <v>0.1139</v>
      </c>
      <c r="T144" s="113">
        <v>6.9963144963144996</v>
      </c>
      <c r="U144" s="114">
        <v>3.3315783315783398</v>
      </c>
      <c r="V144" s="113">
        <v>0.26007467153118902</v>
      </c>
      <c r="W144" s="113">
        <v>7.1127633979373099</v>
      </c>
      <c r="X144" s="114">
        <v>3.3870301894939598</v>
      </c>
      <c r="Y144" s="113">
        <v>3.3708514339008899</v>
      </c>
      <c r="Z144" s="113">
        <v>5.5451857915622203E-2</v>
      </c>
    </row>
    <row r="145" spans="1:26" x14ac:dyDescent="0.2">
      <c r="A145">
        <v>288</v>
      </c>
      <c r="B145" t="s">
        <v>26</v>
      </c>
      <c r="C145" t="s">
        <v>34</v>
      </c>
      <c r="D145" t="s">
        <v>28</v>
      </c>
      <c r="E145" s="118">
        <v>43047</v>
      </c>
      <c r="F145">
        <v>25.2</v>
      </c>
      <c r="G145">
        <v>32.799999999999997</v>
      </c>
      <c r="H145" s="113">
        <v>17.5168</v>
      </c>
      <c r="I145" s="113">
        <v>6.1386000000000003</v>
      </c>
      <c r="K145" s="113">
        <v>997.02366982706701</v>
      </c>
      <c r="L145" s="113">
        <v>0.75893608977772797</v>
      </c>
      <c r="M145" s="113">
        <v>-4.197533184E-3</v>
      </c>
      <c r="N145" s="113">
        <v>1021.64804908843</v>
      </c>
      <c r="O145" s="113">
        <v>13.8021593122841</v>
      </c>
      <c r="P145" s="113">
        <v>23.525493680676298</v>
      </c>
      <c r="Q145" s="113">
        <v>28.482299999999999</v>
      </c>
      <c r="R145">
        <v>21</v>
      </c>
      <c r="S145">
        <v>0.29260000000000003</v>
      </c>
      <c r="T145" s="113">
        <v>5.0051317139924798</v>
      </c>
      <c r="U145" s="114">
        <v>2.3833960542821302</v>
      </c>
      <c r="V145" s="113">
        <v>0.67217803682968102</v>
      </c>
      <c r="W145" s="113">
        <v>5.1194135218324499</v>
      </c>
      <c r="X145" s="114">
        <v>2.4378159627773601</v>
      </c>
      <c r="Y145" s="113">
        <v>1.1911017729420099</v>
      </c>
      <c r="Z145" s="113">
        <v>5.4419908495225003E-2</v>
      </c>
    </row>
    <row r="146" spans="1:26" x14ac:dyDescent="0.2">
      <c r="A146">
        <v>117</v>
      </c>
      <c r="B146" t="s">
        <v>29</v>
      </c>
      <c r="C146" t="s">
        <v>34</v>
      </c>
      <c r="D146" t="s">
        <v>28</v>
      </c>
      <c r="E146" s="118">
        <v>43047</v>
      </c>
      <c r="F146">
        <v>25.2</v>
      </c>
      <c r="G146">
        <v>32.799999999999997</v>
      </c>
      <c r="H146" s="113">
        <v>17.5168</v>
      </c>
      <c r="I146" s="113">
        <v>2.8130000000000002</v>
      </c>
      <c r="K146" s="113">
        <v>997.02366982706701</v>
      </c>
      <c r="L146" s="113">
        <v>0.75893608977772797</v>
      </c>
      <c r="M146" s="113">
        <v>-4.197533184E-3</v>
      </c>
      <c r="N146" s="113">
        <v>1021.64804908843</v>
      </c>
      <c r="O146" s="113">
        <v>6.3248092635869897</v>
      </c>
      <c r="P146" s="113">
        <v>23.525493680676298</v>
      </c>
      <c r="Q146" s="113">
        <v>10.1915</v>
      </c>
      <c r="R146">
        <v>21</v>
      </c>
      <c r="S146">
        <v>0.13900000000000001</v>
      </c>
      <c r="T146" s="113">
        <v>5.1982049364248404</v>
      </c>
      <c r="U146" s="114">
        <v>2.4753356840118301</v>
      </c>
      <c r="V146" s="113">
        <v>0.31906688750675699</v>
      </c>
      <c r="W146" s="113">
        <v>5.3126968745369698</v>
      </c>
      <c r="X146" s="114">
        <v>2.5298556545414201</v>
      </c>
      <c r="Y146" s="113">
        <v>1.6117175463928699</v>
      </c>
      <c r="Z146" s="113">
        <v>5.4519970529586903E-2</v>
      </c>
    </row>
    <row r="147" spans="1:26" x14ac:dyDescent="0.2">
      <c r="A147">
        <v>123</v>
      </c>
      <c r="B147" t="s">
        <v>29</v>
      </c>
      <c r="C147" t="s">
        <v>34</v>
      </c>
      <c r="D147" t="s">
        <v>28</v>
      </c>
      <c r="E147" s="118">
        <v>43047</v>
      </c>
      <c r="F147">
        <v>24.9</v>
      </c>
      <c r="G147">
        <v>32.799999999999997</v>
      </c>
      <c r="H147" s="113">
        <v>17.520399999999999</v>
      </c>
      <c r="I147" s="113">
        <v>4.9363999999999999</v>
      </c>
      <c r="K147" s="113">
        <v>997.10069892065201</v>
      </c>
      <c r="L147" s="113">
        <v>0.75937868713470702</v>
      </c>
      <c r="M147" s="113">
        <v>-4.2033455460000002E-3</v>
      </c>
      <c r="N147" s="113">
        <v>1021.73850352421</v>
      </c>
      <c r="O147" s="113">
        <v>11.1003341097191</v>
      </c>
      <c r="P147" s="113">
        <v>23.531043222003301</v>
      </c>
      <c r="Q147" s="113">
        <v>21.870200000000001</v>
      </c>
      <c r="R147">
        <v>21</v>
      </c>
      <c r="S147">
        <v>0.24639999999999901</v>
      </c>
      <c r="T147" s="113">
        <v>5.2537313432835697</v>
      </c>
      <c r="U147" s="114">
        <v>2.50177683013503</v>
      </c>
      <c r="V147" s="113">
        <v>0.56670219355743101</v>
      </c>
      <c r="W147" s="113">
        <v>5.37993161397584</v>
      </c>
      <c r="X147" s="114">
        <v>2.5618721971313501</v>
      </c>
      <c r="Y147" s="113">
        <v>1.3154189003573</v>
      </c>
      <c r="Z147" s="113">
        <v>6.0095366996317297E-2</v>
      </c>
    </row>
    <row r="148" spans="1:26" x14ac:dyDescent="0.2">
      <c r="A148">
        <v>130</v>
      </c>
      <c r="B148" t="s">
        <v>29</v>
      </c>
      <c r="C148" t="s">
        <v>34</v>
      </c>
      <c r="D148" t="s">
        <v>28</v>
      </c>
      <c r="E148" s="118">
        <v>43047</v>
      </c>
      <c r="F148">
        <v>24.9</v>
      </c>
      <c r="G148">
        <v>32.799999999999997</v>
      </c>
      <c r="H148" s="113">
        <v>17.520399999999999</v>
      </c>
      <c r="I148" s="113">
        <v>4.4261999999999997</v>
      </c>
      <c r="K148" s="113">
        <v>997.10069892065201</v>
      </c>
      <c r="L148" s="113">
        <v>0.75937868713470702</v>
      </c>
      <c r="M148" s="113">
        <v>-4.2033455460000002E-3</v>
      </c>
      <c r="N148" s="113">
        <v>1021.73850352421</v>
      </c>
      <c r="O148" s="113">
        <v>9.9530627251516695</v>
      </c>
      <c r="P148" s="113">
        <v>23.531043222003301</v>
      </c>
      <c r="Q148" s="113">
        <v>19.0641</v>
      </c>
      <c r="R148">
        <v>21</v>
      </c>
      <c r="S148">
        <v>0.19619999999999899</v>
      </c>
      <c r="T148" s="113">
        <v>4.6382978723404102</v>
      </c>
      <c r="U148" s="114">
        <v>2.2087132725430498</v>
      </c>
      <c r="V148" s="113">
        <v>0.452580208016514</v>
      </c>
      <c r="W148" s="113">
        <v>4.76376023218016</v>
      </c>
      <c r="X148" s="114">
        <v>2.2684572534191298</v>
      </c>
      <c r="Y148" s="113">
        <v>1.1983007215444399</v>
      </c>
      <c r="Z148" s="113">
        <v>5.9743980876074201E-2</v>
      </c>
    </row>
    <row r="149" spans="1:26" x14ac:dyDescent="0.2">
      <c r="A149">
        <v>221</v>
      </c>
      <c r="B149" t="s">
        <v>29</v>
      </c>
      <c r="C149" t="s">
        <v>34</v>
      </c>
      <c r="D149" t="s">
        <v>28</v>
      </c>
      <c r="E149" s="118">
        <v>43047</v>
      </c>
      <c r="F149">
        <v>24.9</v>
      </c>
      <c r="G149">
        <v>32.799999999999997</v>
      </c>
      <c r="H149" s="113">
        <v>17.520399999999999</v>
      </c>
      <c r="I149" s="113">
        <v>4.3170999999999999</v>
      </c>
      <c r="K149" s="113">
        <v>997.10069892065201</v>
      </c>
      <c r="L149" s="113">
        <v>0.75937868713470702</v>
      </c>
      <c r="M149" s="113">
        <v>-4.2033455460000002E-3</v>
      </c>
      <c r="N149" s="113">
        <v>1021.73850352421</v>
      </c>
      <c r="O149" s="113">
        <v>9.7077328387222206</v>
      </c>
      <c r="P149" s="113">
        <v>23.531043222003301</v>
      </c>
      <c r="Q149" s="113">
        <v>18.46405</v>
      </c>
      <c r="R149">
        <v>21</v>
      </c>
      <c r="S149">
        <v>0.24709999999999999</v>
      </c>
      <c r="T149" s="113">
        <v>6.0712530712530599</v>
      </c>
      <c r="U149" s="114">
        <v>2.89107289107289</v>
      </c>
      <c r="V149" s="113">
        <v>0.56660663429193803</v>
      </c>
      <c r="W149" s="113">
        <v>6.1984335586279302</v>
      </c>
      <c r="X149" s="114">
        <v>2.9516350279180599</v>
      </c>
      <c r="Y149" s="113">
        <v>1.57739072198866</v>
      </c>
      <c r="Z149" s="113">
        <v>6.0562136845176098E-2</v>
      </c>
    </row>
    <row r="150" spans="1:26" x14ac:dyDescent="0.2">
      <c r="A150">
        <v>227</v>
      </c>
      <c r="B150" t="s">
        <v>29</v>
      </c>
      <c r="C150" t="s">
        <v>34</v>
      </c>
      <c r="D150" t="s">
        <v>28</v>
      </c>
      <c r="E150" s="118">
        <v>43047</v>
      </c>
      <c r="F150">
        <v>24.9</v>
      </c>
      <c r="G150">
        <v>32.799999999999997</v>
      </c>
      <c r="H150" s="113">
        <v>17.520399999999999</v>
      </c>
      <c r="I150" s="113">
        <v>4.8242000000000003</v>
      </c>
      <c r="K150" s="113">
        <v>997.10069892065201</v>
      </c>
      <c r="L150" s="113">
        <v>0.75937868713470702</v>
      </c>
      <c r="M150" s="113">
        <v>-4.2033455460000002E-3</v>
      </c>
      <c r="N150" s="113">
        <v>1021.73850352421</v>
      </c>
      <c r="O150" s="113">
        <v>10.84803334659</v>
      </c>
      <c r="P150" s="113">
        <v>23.531043222003301</v>
      </c>
      <c r="Q150" s="113">
        <v>21.2531</v>
      </c>
      <c r="R150">
        <v>21</v>
      </c>
      <c r="S150">
        <v>0.22520000000000001</v>
      </c>
      <c r="T150" s="113">
        <v>4.8967166775386</v>
      </c>
      <c r="U150" s="114">
        <v>2.3317698464469498</v>
      </c>
      <c r="V150" s="113">
        <v>0.51878533327923304</v>
      </c>
      <c r="W150" s="113">
        <v>5.0224888840959299</v>
      </c>
      <c r="X150" s="114">
        <v>2.39166137337901</v>
      </c>
      <c r="Y150" s="113">
        <v>1.2343083009561699</v>
      </c>
      <c r="Z150" s="113">
        <v>5.98915269320619E-2</v>
      </c>
    </row>
    <row r="151" spans="1:26" x14ac:dyDescent="0.2">
      <c r="A151">
        <v>150</v>
      </c>
      <c r="B151" t="s">
        <v>30</v>
      </c>
      <c r="C151" t="s">
        <v>34</v>
      </c>
      <c r="D151" t="s">
        <v>28</v>
      </c>
      <c r="E151" s="118">
        <v>43047</v>
      </c>
      <c r="F151">
        <v>24.9</v>
      </c>
      <c r="G151">
        <v>32.799999999999997</v>
      </c>
      <c r="H151" s="113">
        <v>17.520399999999999</v>
      </c>
      <c r="I151" s="113">
        <v>1.5665</v>
      </c>
      <c r="K151" s="113">
        <v>997.10069892065201</v>
      </c>
      <c r="L151" s="113">
        <v>0.75937868713470702</v>
      </c>
      <c r="M151" s="113">
        <v>-4.2033455460000002E-3</v>
      </c>
      <c r="N151" s="113">
        <v>1021.73850352421</v>
      </c>
      <c r="O151" s="113">
        <v>3.5225414032240101</v>
      </c>
      <c r="P151" s="113">
        <v>23.531043222003301</v>
      </c>
      <c r="Q151" s="113">
        <v>3.33575</v>
      </c>
      <c r="R151">
        <v>21</v>
      </c>
      <c r="S151">
        <v>0.1275</v>
      </c>
      <c r="T151" s="113">
        <v>8.8603196664350197</v>
      </c>
      <c r="U151" s="114">
        <v>4.2191998411595302</v>
      </c>
      <c r="V151" s="113">
        <v>0.29058056583452802</v>
      </c>
      <c r="W151" s="113">
        <v>8.9908442723964406</v>
      </c>
      <c r="X151" s="114">
        <v>4.2813544154268799</v>
      </c>
      <c r="Y151" s="113">
        <v>5.2522944777544804</v>
      </c>
      <c r="Z151" s="113">
        <v>6.2154574267344401E-2</v>
      </c>
    </row>
    <row r="152" spans="1:26" x14ac:dyDescent="0.2">
      <c r="A152">
        <v>158</v>
      </c>
      <c r="B152" t="s">
        <v>30</v>
      </c>
      <c r="C152" t="s">
        <v>34</v>
      </c>
      <c r="D152" t="s">
        <v>28</v>
      </c>
      <c r="E152" s="118">
        <v>43047</v>
      </c>
      <c r="F152">
        <v>24.9</v>
      </c>
      <c r="G152">
        <v>32.799999999999997</v>
      </c>
      <c r="H152" s="113">
        <v>17.520399999999999</v>
      </c>
      <c r="I152" s="113">
        <v>4.9702000000000002</v>
      </c>
      <c r="K152" s="113">
        <v>997.10069892065201</v>
      </c>
      <c r="L152" s="113">
        <v>0.75937868713470702</v>
      </c>
      <c r="M152" s="113">
        <v>-4.2033455460000002E-3</v>
      </c>
      <c r="N152" s="113">
        <v>1021.73850352421</v>
      </c>
      <c r="O152" s="113">
        <v>11.176339152444299</v>
      </c>
      <c r="P152" s="113">
        <v>23.531043222003301</v>
      </c>
      <c r="Q152" s="113">
        <v>22.056100000000001</v>
      </c>
      <c r="R152">
        <v>21</v>
      </c>
      <c r="S152">
        <v>0.37419999999999998</v>
      </c>
      <c r="T152" s="113">
        <v>8.1418624891209799</v>
      </c>
      <c r="U152" s="114">
        <v>3.8770773757718899</v>
      </c>
      <c r="V152" s="113">
        <v>0.85382906999671204</v>
      </c>
      <c r="W152" s="113">
        <v>8.2715256577813001</v>
      </c>
      <c r="X152" s="114">
        <v>3.9388217418006199</v>
      </c>
      <c r="Y152" s="113">
        <v>2.0331296701020398</v>
      </c>
      <c r="Z152" s="113">
        <v>6.1744366028726502E-2</v>
      </c>
    </row>
    <row r="153" spans="1:26" x14ac:dyDescent="0.2">
      <c r="A153">
        <v>249</v>
      </c>
      <c r="B153" t="s">
        <v>30</v>
      </c>
      <c r="C153" t="s">
        <v>34</v>
      </c>
      <c r="D153" t="s">
        <v>28</v>
      </c>
      <c r="E153" s="118">
        <v>43047</v>
      </c>
      <c r="F153">
        <v>24.9</v>
      </c>
      <c r="G153">
        <v>32.799999999999997</v>
      </c>
      <c r="H153" s="113">
        <v>17.520399999999999</v>
      </c>
      <c r="I153" s="113">
        <v>2.8130000000000002</v>
      </c>
      <c r="K153" s="113">
        <v>997.10069892065201</v>
      </c>
      <c r="L153" s="113">
        <v>0.75937868713470702</v>
      </c>
      <c r="M153" s="113">
        <v>-4.2033455460000002E-3</v>
      </c>
      <c r="N153" s="113">
        <v>1021.73850352421</v>
      </c>
      <c r="O153" s="113">
        <v>6.3255084374523598</v>
      </c>
      <c r="P153" s="113">
        <v>23.531043222003301</v>
      </c>
      <c r="Q153" s="113">
        <v>10.1915</v>
      </c>
      <c r="R153">
        <v>21</v>
      </c>
      <c r="S153">
        <v>0.24099999999999999</v>
      </c>
      <c r="T153" s="113">
        <v>9.3701399688957991</v>
      </c>
      <c r="U153" s="114">
        <v>4.46197141375991</v>
      </c>
      <c r="V153" s="113">
        <v>0.54885571072148398</v>
      </c>
      <c r="W153" s="113">
        <v>9.5012758544703502</v>
      </c>
      <c r="X153" s="114">
        <v>4.5244170735573102</v>
      </c>
      <c r="Y153" s="113">
        <v>2.9478892651514301</v>
      </c>
      <c r="Z153" s="113">
        <v>6.2445659797401E-2</v>
      </c>
    </row>
    <row r="154" spans="1:26" x14ac:dyDescent="0.2">
      <c r="A154">
        <v>164</v>
      </c>
      <c r="B154" t="s">
        <v>31</v>
      </c>
      <c r="C154" t="s">
        <v>34</v>
      </c>
      <c r="D154" t="s">
        <v>28</v>
      </c>
      <c r="E154" s="118">
        <v>43047</v>
      </c>
      <c r="F154">
        <v>24.9</v>
      </c>
      <c r="G154">
        <v>32.799999999999997</v>
      </c>
      <c r="H154" s="113">
        <v>17.520399999999999</v>
      </c>
      <c r="I154" s="113">
        <v>1.9309000000000001</v>
      </c>
      <c r="K154" s="113">
        <v>997.10069892065201</v>
      </c>
      <c r="L154" s="113">
        <v>0.75937868713470702</v>
      </c>
      <c r="M154" s="113">
        <v>-4.2033455460000002E-3</v>
      </c>
      <c r="N154" s="113">
        <v>1021.73850352421</v>
      </c>
      <c r="O154" s="113">
        <v>4.3419567159178003</v>
      </c>
      <c r="P154" s="113">
        <v>23.531043222003301</v>
      </c>
      <c r="Q154" s="113">
        <v>5.33995</v>
      </c>
      <c r="R154">
        <v>21</v>
      </c>
      <c r="S154">
        <v>0.13589999999999999</v>
      </c>
      <c r="T154" s="113">
        <v>7.5710306406685302</v>
      </c>
      <c r="U154" s="114">
        <v>3.6052526860326299</v>
      </c>
      <c r="V154" s="113">
        <v>0.31042808275997302</v>
      </c>
      <c r="W154" s="113">
        <v>7.7000093762653101</v>
      </c>
      <c r="X154" s="114">
        <v>3.6666711315549101</v>
      </c>
      <c r="Y154" s="113">
        <v>3.21878925535913</v>
      </c>
      <c r="Z154" s="113">
        <v>6.1418445522272602E-2</v>
      </c>
    </row>
    <row r="155" spans="1:26" x14ac:dyDescent="0.2">
      <c r="A155">
        <v>170</v>
      </c>
      <c r="B155" t="s">
        <v>31</v>
      </c>
      <c r="C155" t="s">
        <v>34</v>
      </c>
      <c r="D155" t="s">
        <v>28</v>
      </c>
      <c r="E155" s="118">
        <v>43047</v>
      </c>
      <c r="F155">
        <v>24.9</v>
      </c>
      <c r="G155">
        <v>32.799999999999997</v>
      </c>
      <c r="H155" s="113">
        <v>17.520399999999999</v>
      </c>
      <c r="I155" s="113">
        <v>4.1589</v>
      </c>
      <c r="K155" s="113">
        <v>997.10069892065201</v>
      </c>
      <c r="L155" s="113">
        <v>0.75937868713470702</v>
      </c>
      <c r="M155" s="113">
        <v>-4.2033455460000002E-3</v>
      </c>
      <c r="N155" s="113">
        <v>1021.73850352421</v>
      </c>
      <c r="O155" s="113">
        <v>9.3519932600499907</v>
      </c>
      <c r="P155" s="113">
        <v>23.531043222003301</v>
      </c>
      <c r="Q155" s="113">
        <v>17.59395</v>
      </c>
      <c r="R155">
        <v>21</v>
      </c>
      <c r="S155">
        <v>0.24490000000000001</v>
      </c>
      <c r="T155" s="113">
        <v>6.2570260602963703</v>
      </c>
      <c r="U155" s="114">
        <v>2.9795362191887498</v>
      </c>
      <c r="V155" s="113">
        <v>0.56123946050696805</v>
      </c>
      <c r="W155" s="113">
        <v>6.3844292913327099</v>
      </c>
      <c r="X155" s="114">
        <v>3.0402044244441502</v>
      </c>
      <c r="Y155" s="113">
        <v>1.6449614449172101</v>
      </c>
      <c r="Z155" s="113">
        <v>6.0668205255400801E-2</v>
      </c>
    </row>
    <row r="156" spans="1:26" x14ac:dyDescent="0.2">
      <c r="A156">
        <v>262</v>
      </c>
      <c r="B156" t="s">
        <v>31</v>
      </c>
      <c r="C156" t="s">
        <v>34</v>
      </c>
      <c r="D156" t="s">
        <v>28</v>
      </c>
      <c r="E156" s="118">
        <v>43047</v>
      </c>
      <c r="F156">
        <v>24.9</v>
      </c>
      <c r="G156">
        <v>32.799999999999997</v>
      </c>
      <c r="H156" s="113">
        <v>17.520399999999999</v>
      </c>
      <c r="I156" s="113">
        <v>4.2896000000000001</v>
      </c>
      <c r="K156" s="113">
        <v>997.10069892065201</v>
      </c>
      <c r="L156" s="113">
        <v>0.75937868713470702</v>
      </c>
      <c r="M156" s="113">
        <v>-4.2033455460000002E-3</v>
      </c>
      <c r="N156" s="113">
        <v>1021.73850352421</v>
      </c>
      <c r="O156" s="113">
        <v>9.6458944163866498</v>
      </c>
      <c r="P156" s="113">
        <v>23.531043222003301</v>
      </c>
      <c r="Q156" s="113">
        <v>18.312799999999999</v>
      </c>
      <c r="R156">
        <v>21</v>
      </c>
      <c r="S156">
        <v>0.20960000000000001</v>
      </c>
      <c r="T156" s="113">
        <v>5.13725490196079</v>
      </c>
      <c r="U156" s="114">
        <v>2.4463118580765602</v>
      </c>
      <c r="V156" s="113">
        <v>0.48230844241232002</v>
      </c>
      <c r="W156" s="113">
        <v>5.26331551624149</v>
      </c>
      <c r="X156" s="114">
        <v>2.5063407220197602</v>
      </c>
      <c r="Y156" s="113">
        <v>1.3384072661014501</v>
      </c>
      <c r="Z156" s="113">
        <v>6.0028863943192498E-2</v>
      </c>
    </row>
    <row r="157" spans="1:26" x14ac:dyDescent="0.2">
      <c r="A157">
        <v>268</v>
      </c>
      <c r="B157" t="s">
        <v>31</v>
      </c>
      <c r="C157" t="s">
        <v>34</v>
      </c>
      <c r="D157" t="s">
        <v>28</v>
      </c>
      <c r="E157" s="118">
        <v>43047</v>
      </c>
      <c r="F157">
        <v>24.9</v>
      </c>
      <c r="G157">
        <v>32.799999999999997</v>
      </c>
      <c r="H157" s="113">
        <v>17.520399999999999</v>
      </c>
      <c r="I157" s="113">
        <v>9.1295999999999999</v>
      </c>
      <c r="K157" s="113">
        <v>997.10069892065201</v>
      </c>
      <c r="L157" s="113">
        <v>0.75937868713470702</v>
      </c>
      <c r="M157" s="113">
        <v>-4.2033455460000002E-3</v>
      </c>
      <c r="N157" s="113">
        <v>1021.73850352421</v>
      </c>
      <c r="O157" s="113">
        <v>20.529456747445799</v>
      </c>
      <c r="P157" s="113">
        <v>23.531043222003301</v>
      </c>
      <c r="Q157" s="113">
        <v>44.9328</v>
      </c>
      <c r="R157">
        <v>21</v>
      </c>
      <c r="S157">
        <v>0.48259999999999997</v>
      </c>
      <c r="T157" s="113">
        <v>5.5811264022204199</v>
      </c>
      <c r="U157" s="114">
        <v>2.6576792391525799</v>
      </c>
      <c r="V157" s="113">
        <v>1.10849402270169</v>
      </c>
      <c r="W157" s="113">
        <v>5.7077192228445099</v>
      </c>
      <c r="X157" s="114">
        <v>2.7179615346878601</v>
      </c>
      <c r="Y157" s="113">
        <v>1.24851708675713</v>
      </c>
      <c r="Z157" s="113">
        <v>6.0282295535281499E-2</v>
      </c>
    </row>
    <row r="158" spans="1:26" x14ac:dyDescent="0.2">
      <c r="A158">
        <v>274</v>
      </c>
      <c r="B158" t="s">
        <v>31</v>
      </c>
      <c r="C158" t="s">
        <v>34</v>
      </c>
      <c r="D158" t="s">
        <v>28</v>
      </c>
      <c r="E158" s="118">
        <v>43047</v>
      </c>
      <c r="F158">
        <v>24.9</v>
      </c>
      <c r="G158">
        <v>32.799999999999997</v>
      </c>
      <c r="H158" s="113">
        <v>17.520399999999999</v>
      </c>
      <c r="I158" s="113">
        <v>2.0274999999999999</v>
      </c>
      <c r="K158" s="113">
        <v>997.10069892065201</v>
      </c>
      <c r="L158" s="113">
        <v>0.75937868713470702</v>
      </c>
      <c r="M158" s="113">
        <v>-4.2033455460000002E-3</v>
      </c>
      <c r="N158" s="113">
        <v>1021.73850352421</v>
      </c>
      <c r="O158" s="113">
        <v>4.55917822855836</v>
      </c>
      <c r="P158" s="113">
        <v>23.531043222003301</v>
      </c>
      <c r="Q158" s="113">
        <v>5.8712499999999999</v>
      </c>
      <c r="R158">
        <v>21</v>
      </c>
      <c r="S158">
        <v>0.14249999999999999</v>
      </c>
      <c r="T158" s="113">
        <v>7.5596816976127199</v>
      </c>
      <c r="U158" s="114">
        <v>3.5998484274346301</v>
      </c>
      <c r="V158" s="113">
        <v>0.32551166950403998</v>
      </c>
      <c r="W158" s="113">
        <v>7.6886468257138896</v>
      </c>
      <c r="X158" s="114">
        <v>3.66126039319709</v>
      </c>
      <c r="Y158" s="113">
        <v>3.0467922733500901</v>
      </c>
      <c r="Z158" s="113">
        <v>6.14119657624594E-2</v>
      </c>
    </row>
    <row r="159" spans="1:26" x14ac:dyDescent="0.2">
      <c r="A159">
        <v>106</v>
      </c>
      <c r="B159" t="s">
        <v>32</v>
      </c>
      <c r="C159" t="s">
        <v>34</v>
      </c>
      <c r="D159" t="s">
        <v>28</v>
      </c>
      <c r="E159" s="118">
        <v>43047</v>
      </c>
      <c r="F159">
        <v>24.9</v>
      </c>
      <c r="G159">
        <v>32.799999999999997</v>
      </c>
      <c r="H159" s="113">
        <v>17.520399999999999</v>
      </c>
      <c r="I159" s="113">
        <v>2.8489</v>
      </c>
      <c r="K159" s="113">
        <v>997.10069892065201</v>
      </c>
      <c r="L159" s="113">
        <v>0.75937868713470702</v>
      </c>
      <c r="M159" s="113">
        <v>-4.2033455460000002E-3</v>
      </c>
      <c r="N159" s="113">
        <v>1021.73850352421</v>
      </c>
      <c r="O159" s="113">
        <v>6.4062356869740604</v>
      </c>
      <c r="P159" s="113">
        <v>23.531043222003301</v>
      </c>
      <c r="Q159" s="113">
        <v>10.388949999999999</v>
      </c>
      <c r="R159">
        <v>21</v>
      </c>
      <c r="S159">
        <v>0.1719</v>
      </c>
      <c r="T159" s="113">
        <v>6.4213672020918899</v>
      </c>
      <c r="U159" s="114">
        <v>3.0577939057580399</v>
      </c>
      <c r="V159" s="113">
        <v>0.393755380030608</v>
      </c>
      <c r="W159" s="113">
        <v>6.5489674797917203</v>
      </c>
      <c r="X159" s="114">
        <v>3.1185559427579599</v>
      </c>
      <c r="Y159" s="113">
        <v>1.9855197958313899</v>
      </c>
      <c r="Z159" s="113">
        <v>6.0762036999919999E-2</v>
      </c>
    </row>
    <row r="160" spans="1:26" x14ac:dyDescent="0.2">
      <c r="A160">
        <v>206</v>
      </c>
      <c r="B160" t="s">
        <v>32</v>
      </c>
      <c r="C160" t="s">
        <v>34</v>
      </c>
      <c r="D160" t="s">
        <v>28</v>
      </c>
      <c r="E160" s="118">
        <v>43047</v>
      </c>
      <c r="F160">
        <v>24.9</v>
      </c>
      <c r="G160">
        <v>32.799999999999997</v>
      </c>
      <c r="H160" s="113">
        <v>17.520399999999999</v>
      </c>
      <c r="I160" s="113">
        <v>2.1766000000000001</v>
      </c>
      <c r="K160" s="113">
        <v>997.10069892065201</v>
      </c>
      <c r="L160" s="113">
        <v>0.75937868713470702</v>
      </c>
      <c r="M160" s="113">
        <v>-4.2033455460000002E-3</v>
      </c>
      <c r="N160" s="113">
        <v>1021.73850352421</v>
      </c>
      <c r="O160" s="113">
        <v>4.8944549111122697</v>
      </c>
      <c r="P160" s="113">
        <v>23.531043222003301</v>
      </c>
      <c r="Q160" s="113">
        <v>6.6913</v>
      </c>
      <c r="R160">
        <v>21</v>
      </c>
      <c r="S160">
        <v>0.15359999999999999</v>
      </c>
      <c r="T160" s="113">
        <v>7.5926841324765197</v>
      </c>
      <c r="U160" s="114">
        <v>3.6155638726078698</v>
      </c>
      <c r="V160" s="113">
        <v>0.35084353234999499</v>
      </c>
      <c r="W160" s="113">
        <v>7.7216888308253298</v>
      </c>
      <c r="X160" s="114">
        <v>3.6769946813454002</v>
      </c>
      <c r="Y160" s="113">
        <v>2.8575788717710302</v>
      </c>
      <c r="Z160" s="113">
        <v>6.1430808737531303E-2</v>
      </c>
    </row>
    <row r="161" spans="1:26" x14ac:dyDescent="0.2">
      <c r="A161">
        <v>144</v>
      </c>
      <c r="B161" t="s">
        <v>33</v>
      </c>
      <c r="C161" t="s">
        <v>34</v>
      </c>
      <c r="D161" t="s">
        <v>28</v>
      </c>
      <c r="E161" s="118">
        <v>43047</v>
      </c>
      <c r="F161">
        <v>24.9</v>
      </c>
      <c r="G161">
        <v>32.799999999999997</v>
      </c>
      <c r="H161" s="113">
        <v>17.520399999999999</v>
      </c>
      <c r="I161" s="113">
        <v>4.4379</v>
      </c>
      <c r="K161" s="113">
        <v>997.10069892065201</v>
      </c>
      <c r="L161" s="113">
        <v>0.75937868713470702</v>
      </c>
      <c r="M161" s="113">
        <v>-4.2033455460000002E-3</v>
      </c>
      <c r="N161" s="113">
        <v>1021.73850352421</v>
      </c>
      <c r="O161" s="113">
        <v>9.9793721630180698</v>
      </c>
      <c r="P161" s="113">
        <v>23.531043222003301</v>
      </c>
      <c r="Q161" s="113">
        <v>19.128450000000001</v>
      </c>
      <c r="R161">
        <v>21</v>
      </c>
      <c r="S161">
        <v>0.28789999999999999</v>
      </c>
      <c r="T161" s="113">
        <v>6.9373493975903502</v>
      </c>
      <c r="U161" s="114">
        <v>3.30349971313826</v>
      </c>
      <c r="V161" s="113">
        <v>0.65856780223535305</v>
      </c>
      <c r="W161" s="113">
        <v>7.0655683430743101</v>
      </c>
      <c r="X161" s="114">
        <v>3.3645563538449101</v>
      </c>
      <c r="Y161" s="113">
        <v>1.7874249948712899</v>
      </c>
      <c r="Z161" s="113">
        <v>6.10566407066453E-2</v>
      </c>
    </row>
    <row r="162" spans="1:26" x14ac:dyDescent="0.2">
      <c r="A162">
        <v>178</v>
      </c>
      <c r="B162" t="s">
        <v>26</v>
      </c>
      <c r="C162" t="s">
        <v>36</v>
      </c>
      <c r="D162" t="s">
        <v>28</v>
      </c>
      <c r="E162" s="118">
        <v>43047</v>
      </c>
      <c r="F162">
        <v>24.8</v>
      </c>
      <c r="G162">
        <v>32.799999999999997</v>
      </c>
      <c r="H162" s="113">
        <v>17.519100000000002</v>
      </c>
      <c r="I162" s="113">
        <v>4.9004000000000003</v>
      </c>
      <c r="K162" s="113">
        <v>997.12618482430503</v>
      </c>
      <c r="L162" s="113">
        <v>0.75952760938444797</v>
      </c>
      <c r="M162" s="113">
        <v>-4.2053491839999999E-3</v>
      </c>
      <c r="N162" s="113">
        <v>1021.76849769463</v>
      </c>
      <c r="O162" s="113">
        <v>11.019785934170701</v>
      </c>
      <c r="P162" s="113">
        <v>23.5295342036896</v>
      </c>
      <c r="Q162" s="113">
        <v>21.6722</v>
      </c>
      <c r="R162">
        <v>21</v>
      </c>
      <c r="S162">
        <v>0.28239999999999998</v>
      </c>
      <c r="T162" s="113">
        <v>6.1152013858813303</v>
      </c>
      <c r="U162" s="114">
        <v>2.91200065994349</v>
      </c>
      <c r="V162" s="113">
        <v>0.64673455206207298</v>
      </c>
      <c r="W162" s="113">
        <v>6.2347570472615201</v>
      </c>
      <c r="X162" s="114">
        <v>2.96893192726739</v>
      </c>
      <c r="Y162" s="113">
        <v>1.5307362906470099</v>
      </c>
      <c r="Z162" s="113">
        <v>5.6931267323897299E-2</v>
      </c>
    </row>
    <row r="163" spans="1:26" x14ac:dyDescent="0.2">
      <c r="A163">
        <v>184</v>
      </c>
      <c r="B163" t="s">
        <v>26</v>
      </c>
      <c r="C163" t="s">
        <v>36</v>
      </c>
      <c r="D163" t="s">
        <v>28</v>
      </c>
      <c r="E163" s="118">
        <v>43047</v>
      </c>
      <c r="F163">
        <v>24.8</v>
      </c>
      <c r="G163">
        <v>32.799999999999997</v>
      </c>
      <c r="H163" s="113">
        <v>17.519100000000002</v>
      </c>
      <c r="I163" s="113">
        <v>2.7174999999999998</v>
      </c>
      <c r="K163" s="113">
        <v>997.12618482430503</v>
      </c>
      <c r="L163" s="113">
        <v>0.75952760938444797</v>
      </c>
      <c r="M163" s="113">
        <v>-4.2053491839999999E-3</v>
      </c>
      <c r="N163" s="113">
        <v>1021.76849769463</v>
      </c>
      <c r="O163" s="113">
        <v>6.1109844657800902</v>
      </c>
      <c r="P163" s="113">
        <v>23.5295342036896</v>
      </c>
      <c r="Q163" s="113">
        <v>9.6662499999999998</v>
      </c>
      <c r="R163">
        <v>21</v>
      </c>
      <c r="S163">
        <v>0.1065</v>
      </c>
      <c r="T163" s="113">
        <v>4.0788969743393197</v>
      </c>
      <c r="U163" s="114">
        <v>1.9423318925425299</v>
      </c>
      <c r="V163" s="113">
        <v>0.246099849347542</v>
      </c>
      <c r="W163" s="113">
        <v>4.1961584147453799</v>
      </c>
      <c r="X163" s="114">
        <v>1.9981706736882801</v>
      </c>
      <c r="Y163" s="113">
        <v>1.2905721540797299</v>
      </c>
      <c r="Z163" s="113">
        <v>5.58387811457444E-2</v>
      </c>
    </row>
    <row r="164" spans="1:26" x14ac:dyDescent="0.2">
      <c r="A164">
        <v>276</v>
      </c>
      <c r="B164" t="s">
        <v>26</v>
      </c>
      <c r="C164" t="s">
        <v>36</v>
      </c>
      <c r="D164" t="s">
        <v>28</v>
      </c>
      <c r="E164" s="118">
        <v>43047</v>
      </c>
      <c r="F164">
        <v>24.8</v>
      </c>
      <c r="G164">
        <v>32.799999999999997</v>
      </c>
      <c r="H164" s="113">
        <v>17.519100000000002</v>
      </c>
      <c r="I164" s="113">
        <v>4.0734000000000004</v>
      </c>
      <c r="K164" s="113">
        <v>997.12618482430503</v>
      </c>
      <c r="L164" s="113">
        <v>0.75952760938444797</v>
      </c>
      <c r="M164" s="113">
        <v>-4.2053491839999999E-3</v>
      </c>
      <c r="N164" s="113">
        <v>1021.76849769463</v>
      </c>
      <c r="O164" s="113">
        <v>9.1600677545201901</v>
      </c>
      <c r="P164" s="113">
        <v>23.5295342036896</v>
      </c>
      <c r="Q164" s="113">
        <v>17.123699999999999</v>
      </c>
      <c r="R164">
        <v>21</v>
      </c>
      <c r="S164">
        <v>0.16339999999999999</v>
      </c>
      <c r="T164" s="113">
        <v>4.1790281329923298</v>
      </c>
      <c r="U164" s="114">
        <v>1.99001339666302</v>
      </c>
      <c r="V164" s="113">
        <v>0.37734127031825399</v>
      </c>
      <c r="W164" s="113">
        <v>4.2964023870833596</v>
      </c>
      <c r="X164" s="114">
        <v>2.04590589861112</v>
      </c>
      <c r="Y164" s="113">
        <v>1.10746575777608</v>
      </c>
      <c r="Z164" s="113">
        <v>5.5892501948107999E-2</v>
      </c>
    </row>
    <row r="165" spans="1:26" x14ac:dyDescent="0.2">
      <c r="A165">
        <v>283</v>
      </c>
      <c r="B165" t="s">
        <v>26</v>
      </c>
      <c r="C165" t="s">
        <v>36</v>
      </c>
      <c r="D165" t="s">
        <v>28</v>
      </c>
      <c r="E165" s="118">
        <v>43047</v>
      </c>
      <c r="F165">
        <v>24.8</v>
      </c>
      <c r="G165">
        <v>32.799999999999997</v>
      </c>
      <c r="H165" s="113">
        <v>17.519100000000002</v>
      </c>
      <c r="I165" s="113">
        <v>4.4249000000000001</v>
      </c>
      <c r="K165" s="113">
        <v>997.12618482430503</v>
      </c>
      <c r="L165" s="113">
        <v>0.75952760938444797</v>
      </c>
      <c r="M165" s="113">
        <v>-4.2053491839999999E-3</v>
      </c>
      <c r="N165" s="113">
        <v>1021.76849769463</v>
      </c>
      <c r="O165" s="113">
        <v>9.9505041996799708</v>
      </c>
      <c r="P165" s="113">
        <v>23.5295342036896</v>
      </c>
      <c r="Q165" s="113">
        <v>19.056950000000001</v>
      </c>
      <c r="R165">
        <v>21</v>
      </c>
      <c r="S165">
        <v>0.24490000000000001</v>
      </c>
      <c r="T165" s="113">
        <v>5.8588516746411603</v>
      </c>
      <c r="U165" s="114">
        <v>2.7899293688767401</v>
      </c>
      <c r="V165" s="113">
        <v>0.56129788153058502</v>
      </c>
      <c r="W165" s="113">
        <v>5.9781185172765197</v>
      </c>
      <c r="X165" s="114">
        <v>2.8467231034650098</v>
      </c>
      <c r="Y165" s="113">
        <v>1.50923040932103</v>
      </c>
      <c r="Z165" s="113">
        <v>5.6793734588267898E-2</v>
      </c>
    </row>
    <row r="166" spans="1:26" x14ac:dyDescent="0.2">
      <c r="A166">
        <v>289</v>
      </c>
      <c r="B166" t="s">
        <v>26</v>
      </c>
      <c r="C166" t="s">
        <v>36</v>
      </c>
      <c r="D166" t="s">
        <v>28</v>
      </c>
      <c r="E166" s="118">
        <v>43047</v>
      </c>
      <c r="F166">
        <v>24.8</v>
      </c>
      <c r="G166">
        <v>32.799999999999997</v>
      </c>
      <c r="H166" s="113">
        <v>17.519100000000002</v>
      </c>
      <c r="I166" s="113">
        <v>4.3281999999999998</v>
      </c>
      <c r="K166" s="113">
        <v>997.12618482430503</v>
      </c>
      <c r="L166" s="113">
        <v>0.75952760938444797</v>
      </c>
      <c r="M166" s="113">
        <v>-4.2053491839999999E-3</v>
      </c>
      <c r="N166" s="113">
        <v>1021.76849769463</v>
      </c>
      <c r="O166" s="113">
        <v>9.7330498490485304</v>
      </c>
      <c r="P166" s="113">
        <v>23.5295342036896</v>
      </c>
      <c r="Q166" s="113">
        <v>18.525099999999998</v>
      </c>
      <c r="R166">
        <v>21</v>
      </c>
      <c r="S166">
        <v>0.22319999999999901</v>
      </c>
      <c r="T166" s="113">
        <v>5.4372716199756201</v>
      </c>
      <c r="U166" s="114">
        <v>2.5891769618931502</v>
      </c>
      <c r="V166" s="113">
        <v>0.51231015144010295</v>
      </c>
      <c r="W166" s="113">
        <v>5.5560634855897701</v>
      </c>
      <c r="X166" s="114">
        <v>2.6457445169475098</v>
      </c>
      <c r="Y166" s="113">
        <v>1.41036112138446</v>
      </c>
      <c r="Z166" s="113">
        <v>5.6567555054355602E-2</v>
      </c>
    </row>
    <row r="167" spans="1:26" x14ac:dyDescent="0.2">
      <c r="A167">
        <v>118</v>
      </c>
      <c r="B167" t="s">
        <v>29</v>
      </c>
      <c r="C167" t="s">
        <v>36</v>
      </c>
      <c r="D167" t="s">
        <v>28</v>
      </c>
      <c r="E167" s="118">
        <v>43047</v>
      </c>
      <c r="F167">
        <v>24.8</v>
      </c>
      <c r="G167">
        <v>32.799999999999997</v>
      </c>
      <c r="H167" s="113">
        <v>17.519100000000002</v>
      </c>
      <c r="I167" s="113">
        <v>4.5534999999999997</v>
      </c>
      <c r="K167" s="113">
        <v>997.12618482430503</v>
      </c>
      <c r="L167" s="113">
        <v>0.75952760938444797</v>
      </c>
      <c r="M167" s="113">
        <v>-4.2053491839999999E-3</v>
      </c>
      <c r="N167" s="113">
        <v>1021.76849769463</v>
      </c>
      <c r="O167" s="113">
        <v>10.239693749744101</v>
      </c>
      <c r="P167" s="113">
        <v>23.5295342036896</v>
      </c>
      <c r="Q167" s="113">
        <v>19.764250000000001</v>
      </c>
      <c r="R167">
        <v>21</v>
      </c>
      <c r="S167">
        <v>0.22450000000000001</v>
      </c>
      <c r="T167" s="113">
        <v>5.18595518595518</v>
      </c>
      <c r="U167" s="114">
        <v>2.4695024695024701</v>
      </c>
      <c r="V167" s="113">
        <v>0.51580041212002803</v>
      </c>
      <c r="W167" s="113">
        <v>5.3044639036122598</v>
      </c>
      <c r="X167" s="114">
        <v>2.5259351921963198</v>
      </c>
      <c r="Y167" s="113">
        <v>1.32555786106846</v>
      </c>
      <c r="Z167" s="113">
        <v>5.6432722693846998E-2</v>
      </c>
    </row>
    <row r="168" spans="1:26" x14ac:dyDescent="0.2">
      <c r="A168">
        <v>124</v>
      </c>
      <c r="B168" t="s">
        <v>29</v>
      </c>
      <c r="C168" t="s">
        <v>36</v>
      </c>
      <c r="D168" t="s">
        <v>28</v>
      </c>
      <c r="E168" s="118">
        <v>43047</v>
      </c>
      <c r="F168">
        <v>24.8</v>
      </c>
      <c r="G168">
        <v>32.799999999999997</v>
      </c>
      <c r="H168" s="113">
        <v>17.519100000000002</v>
      </c>
      <c r="I168" s="113">
        <v>3.5945</v>
      </c>
      <c r="K168" s="113">
        <v>997.12618482430503</v>
      </c>
      <c r="L168" s="113">
        <v>0.75952760938444797</v>
      </c>
      <c r="M168" s="113">
        <v>-4.2053491839999999E-3</v>
      </c>
      <c r="N168" s="113">
        <v>1021.76849769463</v>
      </c>
      <c r="O168" s="113">
        <v>8.08314026209624</v>
      </c>
      <c r="P168" s="113">
        <v>23.5295342036896</v>
      </c>
      <c r="Q168" s="113">
        <v>14.489750000000001</v>
      </c>
      <c r="R168">
        <v>21</v>
      </c>
      <c r="S168">
        <v>0.20250000000000001</v>
      </c>
      <c r="T168" s="113">
        <v>5.9699292452830202</v>
      </c>
      <c r="U168" s="114">
        <v>2.84282345013477</v>
      </c>
      <c r="V168" s="113">
        <v>0.46395657043051902</v>
      </c>
      <c r="W168" s="113">
        <v>6.0893212344784402</v>
      </c>
      <c r="X168" s="114">
        <v>2.8996767783230699</v>
      </c>
      <c r="Y168" s="113">
        <v>1.65170230416424</v>
      </c>
      <c r="Z168" s="113">
        <v>5.6853328188295901E-2</v>
      </c>
    </row>
    <row r="169" spans="1:26" x14ac:dyDescent="0.2">
      <c r="A169">
        <v>216</v>
      </c>
      <c r="B169" t="s">
        <v>29</v>
      </c>
      <c r="C169" t="s">
        <v>36</v>
      </c>
      <c r="D169" t="s">
        <v>28</v>
      </c>
      <c r="E169" s="118">
        <v>43047</v>
      </c>
      <c r="F169">
        <v>24.7</v>
      </c>
      <c r="G169">
        <v>32.799999999999997</v>
      </c>
      <c r="H169" s="113">
        <v>17.522400000000001</v>
      </c>
      <c r="I169" s="113">
        <v>3.9695</v>
      </c>
      <c r="K169" s="113">
        <v>997.15157519625802</v>
      </c>
      <c r="L169" s="113">
        <v>0.75967722943356697</v>
      </c>
      <c r="M169" s="113">
        <v>-4.2073859139999999E-3</v>
      </c>
      <c r="N169" s="113">
        <v>1021.79841300485</v>
      </c>
      <c r="O169" s="113">
        <v>8.9267487573857398</v>
      </c>
      <c r="P169" s="113">
        <v>23.534202757146701</v>
      </c>
      <c r="Q169" s="113">
        <v>16.552250000000001</v>
      </c>
      <c r="R169">
        <v>21</v>
      </c>
      <c r="S169">
        <v>0.20449999999999999</v>
      </c>
      <c r="T169" s="113">
        <v>5.4316069057104901</v>
      </c>
      <c r="U169" s="114">
        <v>2.58647947890976</v>
      </c>
      <c r="V169" s="113">
        <v>0.469724406229654</v>
      </c>
      <c r="W169" s="113">
        <v>5.5542515514389201</v>
      </c>
      <c r="X169" s="114">
        <v>2.6448816911613902</v>
      </c>
      <c r="Y169" s="113">
        <v>1.4498673711281</v>
      </c>
      <c r="Z169" s="113">
        <v>5.8402212251631898E-2</v>
      </c>
    </row>
    <row r="170" spans="1:26" x14ac:dyDescent="0.2">
      <c r="A170">
        <v>222</v>
      </c>
      <c r="B170" t="s">
        <v>29</v>
      </c>
      <c r="C170" t="s">
        <v>36</v>
      </c>
      <c r="D170" t="s">
        <v>28</v>
      </c>
      <c r="E170" s="118">
        <v>43047</v>
      </c>
      <c r="F170">
        <v>24.7</v>
      </c>
      <c r="G170">
        <v>32.799999999999997</v>
      </c>
      <c r="H170" s="113">
        <v>17.522400000000001</v>
      </c>
      <c r="I170" s="113">
        <v>2.0105</v>
      </c>
      <c r="K170" s="113">
        <v>997.15157519625802</v>
      </c>
      <c r="L170" s="113">
        <v>0.75967722943356697</v>
      </c>
      <c r="M170" s="113">
        <v>-4.2073859139999999E-3</v>
      </c>
      <c r="N170" s="113">
        <v>1021.79841300485</v>
      </c>
      <c r="O170" s="113">
        <v>4.5212818684277698</v>
      </c>
      <c r="P170" s="113">
        <v>23.534202757146701</v>
      </c>
      <c r="Q170" s="113">
        <v>5.7777500000000002</v>
      </c>
      <c r="R170">
        <v>21</v>
      </c>
      <c r="S170">
        <v>8.7499999999999897E-2</v>
      </c>
      <c r="T170" s="113">
        <v>4.5501820072802897</v>
      </c>
      <c r="U170" s="114">
        <v>2.1667533368001402</v>
      </c>
      <c r="V170" s="113">
        <v>0.20179771775760899</v>
      </c>
      <c r="W170" s="113">
        <v>4.6718013243850098</v>
      </c>
      <c r="X170" s="114">
        <v>2.2246672973261901</v>
      </c>
      <c r="Y170" s="113">
        <v>1.81429531413475</v>
      </c>
      <c r="Z170" s="113">
        <v>5.7913960526056601E-2</v>
      </c>
    </row>
    <row r="171" spans="1:26" x14ac:dyDescent="0.2">
      <c r="A171">
        <v>228</v>
      </c>
      <c r="B171" t="s">
        <v>29</v>
      </c>
      <c r="C171" t="s">
        <v>36</v>
      </c>
      <c r="D171" t="s">
        <v>28</v>
      </c>
      <c r="E171" s="118">
        <v>43047</v>
      </c>
      <c r="F171">
        <v>24.7</v>
      </c>
      <c r="G171">
        <v>32.799999999999997</v>
      </c>
      <c r="H171" s="113">
        <v>17.522400000000001</v>
      </c>
      <c r="I171" s="113">
        <v>2.8986000000000001</v>
      </c>
      <c r="K171" s="113">
        <v>997.15157519625802</v>
      </c>
      <c r="L171" s="113">
        <v>0.75967722943356697</v>
      </c>
      <c r="M171" s="113">
        <v>-4.2073859139999999E-3</v>
      </c>
      <c r="N171" s="113">
        <v>1021.79841300485</v>
      </c>
      <c r="O171" s="113">
        <v>6.5184718347797697</v>
      </c>
      <c r="P171" s="113">
        <v>23.534202757146701</v>
      </c>
      <c r="Q171" s="113">
        <v>10.6623</v>
      </c>
      <c r="R171">
        <v>21</v>
      </c>
      <c r="S171">
        <v>0.1716</v>
      </c>
      <c r="T171" s="113">
        <v>6.2926292629263001</v>
      </c>
      <c r="U171" s="114">
        <v>2.9964901252030001</v>
      </c>
      <c r="V171" s="113">
        <v>0.39302551191054402</v>
      </c>
      <c r="W171" s="113">
        <v>6.4162755037651902</v>
      </c>
      <c r="X171" s="114">
        <v>3.0553692875072298</v>
      </c>
      <c r="Y171" s="113">
        <v>1.92576020653072</v>
      </c>
      <c r="Z171" s="113">
        <v>5.88791623042337E-2</v>
      </c>
    </row>
    <row r="172" spans="1:26" x14ac:dyDescent="0.2">
      <c r="A172">
        <v>151</v>
      </c>
      <c r="B172" t="s">
        <v>30</v>
      </c>
      <c r="C172" t="s">
        <v>36</v>
      </c>
      <c r="D172" t="s">
        <v>28</v>
      </c>
      <c r="E172" s="118">
        <v>43047</v>
      </c>
      <c r="F172">
        <v>24.7</v>
      </c>
      <c r="G172">
        <v>32.799999999999997</v>
      </c>
      <c r="H172" s="113">
        <v>17.522400000000001</v>
      </c>
      <c r="I172" s="113">
        <v>1.6268</v>
      </c>
      <c r="K172" s="113">
        <v>997.15157519625802</v>
      </c>
      <c r="L172" s="113">
        <v>0.75967722943356697</v>
      </c>
      <c r="M172" s="113">
        <v>-4.2073859139999999E-3</v>
      </c>
      <c r="N172" s="113">
        <v>1021.79841300485</v>
      </c>
      <c r="O172" s="113">
        <v>3.6584040505139499</v>
      </c>
      <c r="P172" s="113">
        <v>23.534202757146701</v>
      </c>
      <c r="Q172" s="113">
        <v>3.6674000000000002</v>
      </c>
      <c r="R172">
        <v>21</v>
      </c>
      <c r="S172">
        <v>0.10580000000000001</v>
      </c>
      <c r="T172" s="113">
        <v>6.9559500328731199</v>
      </c>
      <c r="U172" s="114">
        <v>3.3123571585110101</v>
      </c>
      <c r="V172" s="113">
        <v>0.24190098594332399</v>
      </c>
      <c r="W172" s="113">
        <v>7.0803678899589997</v>
      </c>
      <c r="X172" s="114">
        <v>3.3716037571233302</v>
      </c>
      <c r="Y172" s="113">
        <v>3.7332991634191202</v>
      </c>
      <c r="Z172" s="113">
        <v>5.9246598612323599E-2</v>
      </c>
    </row>
    <row r="173" spans="1:26" x14ac:dyDescent="0.2">
      <c r="A173">
        <v>159</v>
      </c>
      <c r="B173" t="s">
        <v>30</v>
      </c>
      <c r="C173" t="s">
        <v>36</v>
      </c>
      <c r="D173" t="s">
        <v>28</v>
      </c>
      <c r="E173" s="118">
        <v>43047</v>
      </c>
      <c r="F173">
        <v>24.7</v>
      </c>
      <c r="G173">
        <v>32.799999999999997</v>
      </c>
      <c r="H173" s="113">
        <v>17.522400000000001</v>
      </c>
      <c r="I173" s="113">
        <v>4.1239999999999997</v>
      </c>
      <c r="K173" s="113">
        <v>997.15157519625802</v>
      </c>
      <c r="L173" s="113">
        <v>0.75967722943356697</v>
      </c>
      <c r="M173" s="113">
        <v>-4.2073859139999999E-3</v>
      </c>
      <c r="N173" s="113">
        <v>1021.79841300485</v>
      </c>
      <c r="O173" s="113">
        <v>9.2741936957951303</v>
      </c>
      <c r="P173" s="113">
        <v>23.534202757146701</v>
      </c>
      <c r="Q173" s="113">
        <v>17.402000000000001</v>
      </c>
      <c r="R173">
        <v>21</v>
      </c>
      <c r="S173">
        <v>0.32600000000000001</v>
      </c>
      <c r="T173" s="113">
        <v>8.5834649815692394</v>
      </c>
      <c r="U173" s="114">
        <v>4.0873642769377296</v>
      </c>
      <c r="V173" s="113">
        <v>0.74304403160102905</v>
      </c>
      <c r="W173" s="113">
        <v>8.7097760659344896</v>
      </c>
      <c r="X173" s="114">
        <v>4.1475124123497604</v>
      </c>
      <c r="Y173" s="113">
        <v>2.26683638438455</v>
      </c>
      <c r="Z173" s="113">
        <v>6.01481354120246E-2</v>
      </c>
    </row>
    <row r="174" spans="1:26" x14ac:dyDescent="0.2">
      <c r="A174">
        <v>250</v>
      </c>
      <c r="B174" t="s">
        <v>30</v>
      </c>
      <c r="C174" t="s">
        <v>36</v>
      </c>
      <c r="D174" t="s">
        <v>28</v>
      </c>
      <c r="E174" s="118">
        <v>43047</v>
      </c>
      <c r="F174">
        <v>24.7</v>
      </c>
      <c r="G174">
        <v>32.799999999999997</v>
      </c>
      <c r="H174" s="113">
        <v>17.522400000000001</v>
      </c>
      <c r="I174" s="113">
        <v>4.1295000000000002</v>
      </c>
      <c r="K174" s="113">
        <v>997.15157519625802</v>
      </c>
      <c r="L174" s="113">
        <v>0.75967722943356697</v>
      </c>
      <c r="M174" s="113">
        <v>-4.2073859139999999E-3</v>
      </c>
      <c r="N174" s="113">
        <v>1021.79841300485</v>
      </c>
      <c r="O174" s="113">
        <v>9.2865622858356005</v>
      </c>
      <c r="P174" s="113">
        <v>23.534202757146701</v>
      </c>
      <c r="Q174" s="113">
        <v>17.43225</v>
      </c>
      <c r="R174">
        <v>21</v>
      </c>
      <c r="S174">
        <v>0.36749999999999999</v>
      </c>
      <c r="T174" s="113">
        <v>9.7687400318979307</v>
      </c>
      <c r="U174" s="114">
        <v>4.6517809675704402</v>
      </c>
      <c r="V174" s="113">
        <v>0.83627659950115296</v>
      </c>
      <c r="W174" s="113">
        <v>9.8964299024061901</v>
      </c>
      <c r="X174" s="114">
        <v>4.71258566781247</v>
      </c>
      <c r="Y174" s="113">
        <v>2.58404355423662</v>
      </c>
      <c r="Z174" s="113">
        <v>6.08047002420289E-2</v>
      </c>
    </row>
    <row r="175" spans="1:26" x14ac:dyDescent="0.2">
      <c r="A175">
        <v>165</v>
      </c>
      <c r="B175" t="s">
        <v>31</v>
      </c>
      <c r="C175" t="s">
        <v>36</v>
      </c>
      <c r="D175" t="s">
        <v>28</v>
      </c>
      <c r="E175" s="118">
        <v>43047</v>
      </c>
      <c r="F175">
        <v>24.7</v>
      </c>
      <c r="G175">
        <v>32.799999999999997</v>
      </c>
      <c r="H175" s="113">
        <v>17.522400000000001</v>
      </c>
      <c r="I175" s="113">
        <v>5.7363</v>
      </c>
      <c r="K175" s="113">
        <v>997.15157519625802</v>
      </c>
      <c r="L175" s="113">
        <v>0.75967722943356697</v>
      </c>
      <c r="M175" s="113">
        <v>-4.2073859139999999E-3</v>
      </c>
      <c r="N175" s="113">
        <v>1021.79841300485</v>
      </c>
      <c r="O175" s="113">
        <v>12.899989645293299</v>
      </c>
      <c r="P175" s="113">
        <v>23.534202757146701</v>
      </c>
      <c r="Q175" s="113">
        <v>26.269649999999999</v>
      </c>
      <c r="R175">
        <v>21</v>
      </c>
      <c r="S175">
        <v>0.38729999999999998</v>
      </c>
      <c r="T175" s="113">
        <v>7.2406057206954504</v>
      </c>
      <c r="U175" s="114">
        <v>3.4479074860454499</v>
      </c>
      <c r="V175" s="113">
        <v>0.88495026831219903</v>
      </c>
      <c r="W175" s="113">
        <v>7.3653547070983496</v>
      </c>
      <c r="X175" s="114">
        <v>3.5073117652849302</v>
      </c>
      <c r="Y175" s="113">
        <v>1.7457067862734299</v>
      </c>
      <c r="Z175" s="113">
        <v>5.9404279239475798E-2</v>
      </c>
    </row>
    <row r="176" spans="1:26" x14ac:dyDescent="0.2">
      <c r="A176">
        <v>171</v>
      </c>
      <c r="B176" t="s">
        <v>31</v>
      </c>
      <c r="C176" t="s">
        <v>36</v>
      </c>
      <c r="D176" t="s">
        <v>28</v>
      </c>
      <c r="E176" s="118">
        <v>43047</v>
      </c>
      <c r="F176">
        <v>24.7</v>
      </c>
      <c r="G176">
        <v>32.799999999999997</v>
      </c>
      <c r="H176" s="113">
        <v>17.522400000000001</v>
      </c>
      <c r="I176" s="113">
        <v>1.9836</v>
      </c>
      <c r="K176" s="113">
        <v>997.15157519625802</v>
      </c>
      <c r="L176" s="113">
        <v>0.75967722943356697</v>
      </c>
      <c r="M176" s="113">
        <v>-4.2073859139999999E-3</v>
      </c>
      <c r="N176" s="113">
        <v>1021.79841300485</v>
      </c>
      <c r="O176" s="113">
        <v>4.4607882189571404</v>
      </c>
      <c r="P176" s="113">
        <v>23.534202757146701</v>
      </c>
      <c r="Q176" s="113">
        <v>5.6298000000000004</v>
      </c>
      <c r="R176">
        <v>21</v>
      </c>
      <c r="S176">
        <v>0.1356</v>
      </c>
      <c r="T176" s="113">
        <v>7.33766233766233</v>
      </c>
      <c r="U176" s="114">
        <v>3.4941249226963502</v>
      </c>
      <c r="V176" s="113">
        <v>0.30977068882793501</v>
      </c>
      <c r="W176" s="113">
        <v>7.4625242263983598</v>
      </c>
      <c r="X176" s="114">
        <v>3.5535829649516</v>
      </c>
      <c r="Y176" s="113">
        <v>3.0202672363395999</v>
      </c>
      <c r="Z176" s="113">
        <v>5.9458042255251503E-2</v>
      </c>
    </row>
    <row r="177" spans="1:26" x14ac:dyDescent="0.2">
      <c r="A177">
        <v>263</v>
      </c>
      <c r="B177" t="s">
        <v>31</v>
      </c>
      <c r="C177" t="s">
        <v>36</v>
      </c>
      <c r="D177" t="s">
        <v>28</v>
      </c>
      <c r="E177" s="118">
        <v>43047</v>
      </c>
      <c r="F177">
        <v>24.7</v>
      </c>
      <c r="G177">
        <v>32.799999999999997</v>
      </c>
      <c r="H177" s="113">
        <v>17.522400000000001</v>
      </c>
      <c r="I177" s="113">
        <v>1.2015</v>
      </c>
      <c r="K177" s="113">
        <v>997.15157519625802</v>
      </c>
      <c r="L177" s="113">
        <v>0.75967722943356697</v>
      </c>
      <c r="M177" s="113">
        <v>-4.2073859139999999E-3</v>
      </c>
      <c r="N177" s="113">
        <v>1021.79841300485</v>
      </c>
      <c r="O177" s="113">
        <v>2.7019747152031699</v>
      </c>
      <c r="P177" s="113">
        <v>23.534202757146701</v>
      </c>
      <c r="Q177" s="113">
        <v>1.3282499999999999</v>
      </c>
      <c r="R177">
        <v>21</v>
      </c>
      <c r="S177">
        <v>0.1225</v>
      </c>
      <c r="T177" s="113">
        <v>11.3531047265987</v>
      </c>
      <c r="U177" s="114">
        <v>5.4062403459993904</v>
      </c>
      <c r="V177" s="113">
        <v>0.27830160102058499</v>
      </c>
      <c r="W177" s="113">
        <v>11.482637629309499</v>
      </c>
      <c r="X177" s="114">
        <v>5.4679226806235501</v>
      </c>
      <c r="Y177" s="113">
        <v>20.248215724150398</v>
      </c>
      <c r="Z177" s="113">
        <v>6.1682334624163303E-2</v>
      </c>
    </row>
    <row r="178" spans="1:26" x14ac:dyDescent="0.2">
      <c r="A178">
        <v>269</v>
      </c>
      <c r="B178" t="s">
        <v>31</v>
      </c>
      <c r="C178" t="s">
        <v>36</v>
      </c>
      <c r="D178" t="s">
        <v>28</v>
      </c>
      <c r="E178" s="118">
        <v>43047</v>
      </c>
      <c r="F178">
        <v>24.7</v>
      </c>
      <c r="G178">
        <v>32.799999999999997</v>
      </c>
      <c r="H178" s="113">
        <v>17.522400000000001</v>
      </c>
      <c r="I178" s="113">
        <v>5.1535000000000002</v>
      </c>
      <c r="K178" s="113">
        <v>997.15157519625802</v>
      </c>
      <c r="L178" s="113">
        <v>0.75967722943356697</v>
      </c>
      <c r="M178" s="113">
        <v>-4.2073859139999999E-3</v>
      </c>
      <c r="N178" s="113">
        <v>1021.79841300485</v>
      </c>
      <c r="O178" s="113">
        <v>11.5893688679147</v>
      </c>
      <c r="P178" s="113">
        <v>23.534202757146701</v>
      </c>
      <c r="Q178" s="113">
        <v>23.064250000000001</v>
      </c>
      <c r="R178">
        <v>21</v>
      </c>
      <c r="S178">
        <v>0.28050000000000003</v>
      </c>
      <c r="T178" s="113">
        <v>5.7562076749435702</v>
      </c>
      <c r="U178" s="114">
        <v>2.74105127378265</v>
      </c>
      <c r="V178" s="113">
        <v>0.64353097596686504</v>
      </c>
      <c r="W178" s="113">
        <v>5.87922991660849</v>
      </c>
      <c r="X178" s="114">
        <v>2.7996332936230899</v>
      </c>
      <c r="Y178" s="113">
        <v>1.4238938823454801</v>
      </c>
      <c r="Z178" s="113">
        <v>5.8582019840438503E-2</v>
      </c>
    </row>
    <row r="179" spans="1:26" x14ac:dyDescent="0.2">
      <c r="A179">
        <v>101</v>
      </c>
      <c r="B179" t="s">
        <v>32</v>
      </c>
      <c r="C179" t="s">
        <v>36</v>
      </c>
      <c r="D179" t="s">
        <v>28</v>
      </c>
      <c r="E179" s="118">
        <v>43047</v>
      </c>
      <c r="F179">
        <v>24.7</v>
      </c>
      <c r="G179">
        <v>32.799999999999997</v>
      </c>
      <c r="H179" s="113">
        <v>17.522400000000001</v>
      </c>
      <c r="I179" s="113">
        <v>3.6293000000000002</v>
      </c>
      <c r="K179" s="113">
        <v>997.15157519625802</v>
      </c>
      <c r="L179" s="113">
        <v>0.75967722943356697</v>
      </c>
      <c r="M179" s="113">
        <v>-4.2073859139999999E-3</v>
      </c>
      <c r="N179" s="113">
        <v>1021.79841300485</v>
      </c>
      <c r="O179" s="113">
        <v>8.1616952425192206</v>
      </c>
      <c r="P179" s="113">
        <v>23.534202757146701</v>
      </c>
      <c r="Q179" s="113">
        <v>14.681150000000001</v>
      </c>
      <c r="R179">
        <v>21</v>
      </c>
      <c r="S179">
        <v>0.21429999999999999</v>
      </c>
      <c r="T179" s="113">
        <v>6.2752562225475899</v>
      </c>
      <c r="U179" s="114">
        <v>2.9882172488321901</v>
      </c>
      <c r="V179" s="113">
        <v>0.49084845388761</v>
      </c>
      <c r="W179" s="113">
        <v>6.3988822539782602</v>
      </c>
      <c r="X179" s="114">
        <v>3.0470867876087002</v>
      </c>
      <c r="Y179" s="113">
        <v>1.7310672763866</v>
      </c>
      <c r="Z179" s="113">
        <v>5.88695387765115E-2</v>
      </c>
    </row>
    <row r="180" spans="1:26" x14ac:dyDescent="0.2">
      <c r="A180">
        <v>107</v>
      </c>
      <c r="B180" t="s">
        <v>32</v>
      </c>
      <c r="C180" t="s">
        <v>36</v>
      </c>
      <c r="D180" t="s">
        <v>28</v>
      </c>
      <c r="E180" s="118">
        <v>43047</v>
      </c>
      <c r="F180">
        <v>24.7</v>
      </c>
      <c r="G180">
        <v>32.799999999999997</v>
      </c>
      <c r="H180" s="113">
        <v>17.522400000000001</v>
      </c>
      <c r="I180" s="113">
        <v>3.1061000000000001</v>
      </c>
      <c r="K180" s="113">
        <v>997.15157519625802</v>
      </c>
      <c r="L180" s="113">
        <v>0.75967722943356697</v>
      </c>
      <c r="M180" s="113">
        <v>-4.2073859139999999E-3</v>
      </c>
      <c r="N180" s="113">
        <v>1021.79841300485</v>
      </c>
      <c r="O180" s="113">
        <v>6.9851050044881804</v>
      </c>
      <c r="P180" s="113">
        <v>23.534202757146701</v>
      </c>
      <c r="Q180" s="113">
        <v>11.80355</v>
      </c>
      <c r="R180">
        <v>21</v>
      </c>
      <c r="S180">
        <v>0.1371</v>
      </c>
      <c r="T180" s="113">
        <v>4.6177164028292399</v>
      </c>
      <c r="U180" s="114">
        <v>2.1989125727758299</v>
      </c>
      <c r="V180" s="113">
        <v>0.31607305267346503</v>
      </c>
      <c r="W180" s="113">
        <v>4.7394142801708696</v>
      </c>
      <c r="X180" s="114">
        <v>2.25686394293851</v>
      </c>
      <c r="Y180" s="113">
        <v>1.3621519296217499</v>
      </c>
      <c r="Z180" s="113">
        <v>5.7951370162680198E-2</v>
      </c>
    </row>
    <row r="181" spans="1:26" x14ac:dyDescent="0.2">
      <c r="A181">
        <v>300</v>
      </c>
      <c r="B181" t="s">
        <v>32</v>
      </c>
      <c r="C181" t="s">
        <v>36</v>
      </c>
      <c r="D181" t="s">
        <v>28</v>
      </c>
      <c r="E181" s="118">
        <v>43047</v>
      </c>
      <c r="F181">
        <v>24.7</v>
      </c>
      <c r="G181">
        <v>32.799999999999997</v>
      </c>
      <c r="H181" s="113">
        <v>17.522400000000001</v>
      </c>
      <c r="I181" s="113">
        <v>1.0310999999999999</v>
      </c>
      <c r="K181" s="113">
        <v>997.15157519625802</v>
      </c>
      <c r="L181" s="113">
        <v>0.75967722943356697</v>
      </c>
      <c r="M181" s="113">
        <v>-4.2073859139999999E-3</v>
      </c>
      <c r="N181" s="113">
        <v>1021.79841300485</v>
      </c>
      <c r="O181" s="113">
        <v>2.3187733074040602</v>
      </c>
      <c r="P181" s="113">
        <v>23.534202757146701</v>
      </c>
      <c r="Q181" s="113">
        <v>0.39104999999999901</v>
      </c>
      <c r="R181">
        <v>21</v>
      </c>
      <c r="S181">
        <v>6.1099999999999897E-2</v>
      </c>
      <c r="T181" s="113">
        <v>6.2989690721649403</v>
      </c>
      <c r="U181" s="114">
        <v>2.9995090819833101</v>
      </c>
      <c r="V181" s="113">
        <v>0.13993834840767599</v>
      </c>
      <c r="W181" s="113">
        <v>6.4226226878668502</v>
      </c>
      <c r="X181" s="114">
        <v>3.0583917561270701</v>
      </c>
      <c r="Y181" s="113">
        <v>121.15874321011</v>
      </c>
      <c r="Z181" s="113">
        <v>5.8882674143764899E-2</v>
      </c>
    </row>
    <row r="182" spans="1:26" x14ac:dyDescent="0.2">
      <c r="A182">
        <v>145</v>
      </c>
      <c r="B182" t="s">
        <v>33</v>
      </c>
      <c r="C182" t="s">
        <v>36</v>
      </c>
      <c r="D182" t="s">
        <v>28</v>
      </c>
      <c r="E182" s="118">
        <v>43047</v>
      </c>
      <c r="F182">
        <v>24.7</v>
      </c>
      <c r="G182">
        <v>32.799999999999997</v>
      </c>
      <c r="H182" s="113">
        <v>17.522400000000001</v>
      </c>
      <c r="I182" s="113">
        <v>1.6860999999999999</v>
      </c>
      <c r="K182" s="113">
        <v>997.15157519625802</v>
      </c>
      <c r="L182" s="113">
        <v>0.75967722943356697</v>
      </c>
      <c r="M182" s="113">
        <v>-4.2073859139999999E-3</v>
      </c>
      <c r="N182" s="113">
        <v>1021.79841300485</v>
      </c>
      <c r="O182" s="113">
        <v>3.7917599394956798</v>
      </c>
      <c r="P182" s="113">
        <v>23.534202757146701</v>
      </c>
      <c r="Q182" s="113">
        <v>3.9935499999999999</v>
      </c>
      <c r="R182">
        <v>21</v>
      </c>
      <c r="S182">
        <v>9.9099999999999994E-2</v>
      </c>
      <c r="T182" s="113">
        <v>6.24448645242596</v>
      </c>
      <c r="U182" s="114">
        <v>2.9735649773457</v>
      </c>
      <c r="V182" s="113">
        <v>0.227006248849009</v>
      </c>
      <c r="W182" s="113">
        <v>6.3680766905336599</v>
      </c>
      <c r="X182" s="114">
        <v>3.0324174716826899</v>
      </c>
      <c r="Y182" s="113">
        <v>3.1346444465020502</v>
      </c>
      <c r="Z182" s="113">
        <v>5.88524943369984E-2</v>
      </c>
    </row>
    <row r="183" spans="1:26" x14ac:dyDescent="0.2">
      <c r="A183">
        <v>179</v>
      </c>
      <c r="B183" t="s">
        <v>26</v>
      </c>
      <c r="C183" t="s">
        <v>27</v>
      </c>
      <c r="D183" t="s">
        <v>37</v>
      </c>
      <c r="E183" s="118">
        <v>43047</v>
      </c>
      <c r="F183">
        <v>24.3</v>
      </c>
      <c r="G183">
        <v>32.700000000000003</v>
      </c>
      <c r="H183" s="113">
        <v>17.517600000000002</v>
      </c>
      <c r="I183" s="113">
        <v>4.4389000000000003</v>
      </c>
      <c r="K183" s="113">
        <v>997.25217771670896</v>
      </c>
      <c r="L183" s="113">
        <v>0.76028272301154698</v>
      </c>
      <c r="M183" s="113">
        <v>-4.2158637539999998E-3</v>
      </c>
      <c r="N183" s="113">
        <v>1021.84170927181</v>
      </c>
      <c r="O183" s="113">
        <v>9.9828799543552993</v>
      </c>
      <c r="P183" s="113">
        <v>23.528097958442299</v>
      </c>
      <c r="Q183" s="113">
        <v>19.133949999999999</v>
      </c>
      <c r="R183">
        <v>21</v>
      </c>
      <c r="S183">
        <v>0.19790000000000099</v>
      </c>
      <c r="T183" s="113">
        <v>4.6663522754067603</v>
      </c>
      <c r="U183" s="114">
        <v>2.2220725120984599</v>
      </c>
      <c r="V183" s="113">
        <v>0.45494288138740302</v>
      </c>
      <c r="W183" s="113">
        <v>4.7748308779047299</v>
      </c>
      <c r="X183" s="114">
        <v>2.2737289894784398</v>
      </c>
      <c r="Y183" s="113">
        <v>1.20051795365789</v>
      </c>
      <c r="Z183" s="113">
        <v>5.1656477379986097E-2</v>
      </c>
    </row>
    <row r="184" spans="1:26" x14ac:dyDescent="0.2">
      <c r="A184">
        <v>186</v>
      </c>
      <c r="B184" t="s">
        <v>26</v>
      </c>
      <c r="C184" t="s">
        <v>27</v>
      </c>
      <c r="D184" t="s">
        <v>37</v>
      </c>
      <c r="E184" s="118">
        <v>43047</v>
      </c>
      <c r="F184">
        <v>24.3</v>
      </c>
      <c r="G184">
        <v>32.700000000000003</v>
      </c>
      <c r="H184" s="113">
        <v>17.517600000000002</v>
      </c>
      <c r="I184" s="113">
        <v>3.1764999999999999</v>
      </c>
      <c r="K184" s="113">
        <v>997.25217771670896</v>
      </c>
      <c r="L184" s="113">
        <v>0.76028272301154698</v>
      </c>
      <c r="M184" s="113">
        <v>-4.2158637539999998E-3</v>
      </c>
      <c r="N184" s="113">
        <v>1021.84170927181</v>
      </c>
      <c r="O184" s="113">
        <v>7.1438009811010801</v>
      </c>
      <c r="P184" s="113">
        <v>23.528097958442299</v>
      </c>
      <c r="Q184" s="113">
        <v>12.19075</v>
      </c>
      <c r="R184">
        <v>21</v>
      </c>
      <c r="S184">
        <v>0.13950000000000001</v>
      </c>
      <c r="T184" s="113">
        <v>4.5933486993743804</v>
      </c>
      <c r="U184" s="114">
        <v>2.1873089044639902</v>
      </c>
      <c r="V184" s="113">
        <v>0.32080053530917102</v>
      </c>
      <c r="W184" s="113">
        <v>4.70175163929565</v>
      </c>
      <c r="X184" s="114">
        <v>2.2389293520455502</v>
      </c>
      <c r="Y184" s="113">
        <v>1.3372623072704</v>
      </c>
      <c r="Z184" s="113">
        <v>5.16204475815552E-2</v>
      </c>
    </row>
    <row r="185" spans="1:26" x14ac:dyDescent="0.2">
      <c r="A185">
        <v>277</v>
      </c>
      <c r="B185" t="s">
        <v>26</v>
      </c>
      <c r="C185" t="s">
        <v>27</v>
      </c>
      <c r="D185" t="s">
        <v>37</v>
      </c>
      <c r="E185" s="118">
        <v>43047</v>
      </c>
      <c r="F185">
        <v>24.3</v>
      </c>
      <c r="G185">
        <v>32.700000000000003</v>
      </c>
      <c r="H185" s="113">
        <v>17.517600000000002</v>
      </c>
      <c r="I185" s="113">
        <v>3.9456000000000002</v>
      </c>
      <c r="K185" s="113">
        <v>997.25217771670896</v>
      </c>
      <c r="L185" s="113">
        <v>0.76028272301154698</v>
      </c>
      <c r="M185" s="113">
        <v>-4.2158637539999998E-3</v>
      </c>
      <c r="N185" s="113">
        <v>1021.84170927181</v>
      </c>
      <c r="O185" s="113">
        <v>8.8734711635549903</v>
      </c>
      <c r="P185" s="113">
        <v>23.528097958442299</v>
      </c>
      <c r="Q185" s="113">
        <v>16.4208</v>
      </c>
      <c r="R185">
        <v>21</v>
      </c>
      <c r="S185">
        <v>0.1396</v>
      </c>
      <c r="T185" s="113">
        <v>3.6678928008407801</v>
      </c>
      <c r="U185" s="114">
        <v>1.74661561944799</v>
      </c>
      <c r="V185" s="113">
        <v>0.32281601153523098</v>
      </c>
      <c r="W185" s="113">
        <v>3.77533657709232</v>
      </c>
      <c r="X185" s="114">
        <v>1.7977793224249099</v>
      </c>
      <c r="Y185" s="113">
        <v>0.98206037344197195</v>
      </c>
      <c r="Z185" s="113">
        <v>5.1163702976922298E-2</v>
      </c>
    </row>
    <row r="186" spans="1:26" x14ac:dyDescent="0.2">
      <c r="A186">
        <v>284</v>
      </c>
      <c r="B186" t="s">
        <v>26</v>
      </c>
      <c r="C186" t="s">
        <v>27</v>
      </c>
      <c r="D186" t="s">
        <v>37</v>
      </c>
      <c r="E186" s="118">
        <v>43047</v>
      </c>
      <c r="F186">
        <v>24.3</v>
      </c>
      <c r="G186">
        <v>32.700000000000003</v>
      </c>
      <c r="H186" s="113">
        <v>17.517600000000002</v>
      </c>
      <c r="I186" s="113">
        <v>4.0430000000000001</v>
      </c>
      <c r="K186" s="113">
        <v>997.25217771670896</v>
      </c>
      <c r="L186" s="113">
        <v>0.76028272301154698</v>
      </c>
      <c r="M186" s="113">
        <v>-4.2158637539999998E-3</v>
      </c>
      <c r="N186" s="113">
        <v>1021.84170927181</v>
      </c>
      <c r="O186" s="113">
        <v>9.0925192402303399</v>
      </c>
      <c r="P186" s="113">
        <v>23.528097958442299</v>
      </c>
      <c r="Q186" s="113">
        <v>16.956499999999998</v>
      </c>
      <c r="R186">
        <v>21</v>
      </c>
      <c r="S186">
        <v>0.16800000000000001</v>
      </c>
      <c r="T186" s="113">
        <v>4.3354838709677503</v>
      </c>
      <c r="U186" s="114">
        <v>2.0645161290322598</v>
      </c>
      <c r="V186" s="113">
        <v>0.38684695592225499</v>
      </c>
      <c r="W186" s="113">
        <v>4.4436195538803398</v>
      </c>
      <c r="X186" s="114">
        <v>2.1160093113715899</v>
      </c>
      <c r="Y186" s="113">
        <v>1.14899632716953</v>
      </c>
      <c r="Z186" s="113">
        <v>5.14931823393305E-2</v>
      </c>
    </row>
    <row r="187" spans="1:26" x14ac:dyDescent="0.2">
      <c r="A187">
        <v>290</v>
      </c>
      <c r="B187" t="s">
        <v>26</v>
      </c>
      <c r="C187" t="s">
        <v>27</v>
      </c>
      <c r="D187" t="s">
        <v>37</v>
      </c>
      <c r="E187" s="118">
        <v>43047</v>
      </c>
      <c r="F187">
        <v>24.3</v>
      </c>
      <c r="G187">
        <v>32.700000000000003</v>
      </c>
      <c r="H187" s="113">
        <v>17.517600000000002</v>
      </c>
      <c r="I187" s="113">
        <v>5.2309000000000001</v>
      </c>
      <c r="K187" s="113">
        <v>997.25217771670896</v>
      </c>
      <c r="L187" s="113">
        <v>0.76028272301154698</v>
      </c>
      <c r="M187" s="113">
        <v>-4.2158637539999998E-3</v>
      </c>
      <c r="N187" s="113">
        <v>1021.84170927181</v>
      </c>
      <c r="O187" s="113">
        <v>11.7640511733171</v>
      </c>
      <c r="P187" s="113">
        <v>23.528097958442299</v>
      </c>
      <c r="Q187" s="113">
        <v>23.48995</v>
      </c>
      <c r="R187">
        <v>21</v>
      </c>
      <c r="S187">
        <v>0.2049</v>
      </c>
      <c r="T187" s="113">
        <v>4.07680063668922</v>
      </c>
      <c r="U187" s="114">
        <v>1.94133363651868</v>
      </c>
      <c r="V187" s="113">
        <v>0.47251339243127399</v>
      </c>
      <c r="W187" s="113">
        <v>4.1846682143785596</v>
      </c>
      <c r="X187" s="114">
        <v>1.99269914970408</v>
      </c>
      <c r="Y187" s="113">
        <v>1.00615470799189</v>
      </c>
      <c r="Z187" s="113">
        <v>5.1365513185400703E-2</v>
      </c>
    </row>
    <row r="188" spans="1:26" x14ac:dyDescent="0.2">
      <c r="A188">
        <v>119</v>
      </c>
      <c r="B188" t="s">
        <v>29</v>
      </c>
      <c r="C188" t="s">
        <v>27</v>
      </c>
      <c r="D188" t="s">
        <v>37</v>
      </c>
      <c r="E188" s="118">
        <v>43047</v>
      </c>
      <c r="F188">
        <v>24.3</v>
      </c>
      <c r="G188">
        <v>32.700000000000003</v>
      </c>
      <c r="H188" s="113">
        <v>17.517600000000002</v>
      </c>
      <c r="I188" s="113">
        <v>3.5680000000000001</v>
      </c>
      <c r="K188" s="113">
        <v>997.25217771670896</v>
      </c>
      <c r="L188" s="113">
        <v>0.76028272301154698</v>
      </c>
      <c r="M188" s="113">
        <v>-4.2158637539999998E-3</v>
      </c>
      <c r="N188" s="113">
        <v>1021.84170927181</v>
      </c>
      <c r="O188" s="113">
        <v>8.0242662995651397</v>
      </c>
      <c r="P188" s="113">
        <v>23.528097958442299</v>
      </c>
      <c r="Q188" s="113">
        <v>14.343999999999999</v>
      </c>
      <c r="R188">
        <v>21</v>
      </c>
      <c r="S188">
        <v>8.0000000000000099E-2</v>
      </c>
      <c r="T188" s="113">
        <v>2.2935779816513802</v>
      </c>
      <c r="U188" s="114">
        <v>1.09217999126256</v>
      </c>
      <c r="V188" s="113">
        <v>0.18803793113504799</v>
      </c>
      <c r="W188" s="113">
        <v>2.3995973865769198</v>
      </c>
      <c r="X188" s="114">
        <v>1.1426654221794901</v>
      </c>
      <c r="Y188" s="113">
        <v>0.64400080530113901</v>
      </c>
      <c r="Z188" s="113">
        <v>5.0485430916924701E-2</v>
      </c>
    </row>
    <row r="189" spans="1:26" x14ac:dyDescent="0.2">
      <c r="A189">
        <v>125</v>
      </c>
      <c r="B189" t="s">
        <v>29</v>
      </c>
      <c r="C189" t="s">
        <v>27</v>
      </c>
      <c r="D189" t="s">
        <v>37</v>
      </c>
      <c r="E189" s="118">
        <v>43047</v>
      </c>
      <c r="F189">
        <v>24.3</v>
      </c>
      <c r="G189">
        <v>32.700000000000003</v>
      </c>
      <c r="H189" s="113">
        <v>17.517600000000002</v>
      </c>
      <c r="I189" s="113">
        <v>3.0882000000000001</v>
      </c>
      <c r="K189" s="113">
        <v>997.25217771670896</v>
      </c>
      <c r="L189" s="113">
        <v>0.76028272301154698</v>
      </c>
      <c r="M189" s="113">
        <v>-4.2158637539999998E-3</v>
      </c>
      <c r="N189" s="113">
        <v>1021.84170927181</v>
      </c>
      <c r="O189" s="113">
        <v>6.9452183818153204</v>
      </c>
      <c r="P189" s="113">
        <v>23.528097958442299</v>
      </c>
      <c r="Q189" s="113">
        <v>11.7051</v>
      </c>
      <c r="R189">
        <v>21</v>
      </c>
      <c r="S189">
        <v>7.5200000000000197E-2</v>
      </c>
      <c r="T189" s="113">
        <v>2.4958513109857301</v>
      </c>
      <c r="U189" s="114">
        <v>1.18850062427892</v>
      </c>
      <c r="V189" s="113">
        <v>0.17613693855847801</v>
      </c>
      <c r="W189" s="113">
        <v>2.60208035661825</v>
      </c>
      <c r="X189" s="114">
        <v>1.2390858841039301</v>
      </c>
      <c r="Y189" s="113">
        <v>0.74281302437137797</v>
      </c>
      <c r="Z189" s="113">
        <v>5.0585259825009402E-2</v>
      </c>
    </row>
    <row r="190" spans="1:26" x14ac:dyDescent="0.2">
      <c r="A190">
        <v>217</v>
      </c>
      <c r="B190" t="s">
        <v>29</v>
      </c>
      <c r="C190" t="s">
        <v>27</v>
      </c>
      <c r="D190" t="s">
        <v>37</v>
      </c>
      <c r="E190" s="118">
        <v>43047</v>
      </c>
      <c r="F190">
        <v>24.1</v>
      </c>
      <c r="G190">
        <v>32.9</v>
      </c>
      <c r="H190" s="113">
        <v>17.515499999999999</v>
      </c>
      <c r="I190" s="113">
        <v>4.9466000000000001</v>
      </c>
      <c r="K190" s="113">
        <v>997.301901019105</v>
      </c>
      <c r="L190" s="113">
        <v>0.76058970296154704</v>
      </c>
      <c r="M190" s="113">
        <v>-4.2203012260000001E-3</v>
      </c>
      <c r="N190" s="113">
        <v>1022.05184672755</v>
      </c>
      <c r="O190" s="113">
        <v>11.1275316945037</v>
      </c>
      <c r="P190" s="113">
        <v>23.5269374730414</v>
      </c>
      <c r="Q190" s="113">
        <v>21.926300000000001</v>
      </c>
      <c r="R190">
        <v>21</v>
      </c>
      <c r="S190">
        <v>0.2026</v>
      </c>
      <c r="T190" s="113">
        <v>4.2706576728499197</v>
      </c>
      <c r="U190" s="114">
        <v>2.0336465108809199</v>
      </c>
      <c r="V190" s="113">
        <v>0.46954219340499198</v>
      </c>
      <c r="W190" s="113">
        <v>4.4055419022188698</v>
      </c>
      <c r="X190" s="114">
        <v>2.0978770962947002</v>
      </c>
      <c r="Y190" s="113">
        <v>1.07433942278034</v>
      </c>
      <c r="Z190" s="113">
        <v>6.4230585413784402E-2</v>
      </c>
    </row>
    <row r="191" spans="1:26" x14ac:dyDescent="0.2">
      <c r="A191">
        <v>223</v>
      </c>
      <c r="B191" t="s">
        <v>29</v>
      </c>
      <c r="C191" t="s">
        <v>27</v>
      </c>
      <c r="D191" t="s">
        <v>37</v>
      </c>
      <c r="E191" s="118">
        <v>43047</v>
      </c>
      <c r="F191">
        <v>24.1</v>
      </c>
      <c r="G191">
        <v>32.9</v>
      </c>
      <c r="H191" s="113">
        <v>17.515499999999999</v>
      </c>
      <c r="I191" s="113">
        <v>3.5817000000000001</v>
      </c>
      <c r="K191" s="113">
        <v>997.301901019105</v>
      </c>
      <c r="L191" s="113">
        <v>0.76058970296154704</v>
      </c>
      <c r="M191" s="113">
        <v>-4.2203012260000001E-3</v>
      </c>
      <c r="N191" s="113">
        <v>1022.05184672755</v>
      </c>
      <c r="O191" s="113">
        <v>8.0571463773509002</v>
      </c>
      <c r="P191" s="113">
        <v>23.5269374730414</v>
      </c>
      <c r="Q191" s="113">
        <v>14.41935</v>
      </c>
      <c r="R191">
        <v>21</v>
      </c>
      <c r="S191">
        <v>0.2107</v>
      </c>
      <c r="T191" s="113">
        <v>6.2503708098487101</v>
      </c>
      <c r="U191" s="114">
        <v>2.9763670523089099</v>
      </c>
      <c r="V191" s="113">
        <v>0.48377314627927298</v>
      </c>
      <c r="W191" s="113">
        <v>6.3878159905611804</v>
      </c>
      <c r="X191" s="114">
        <v>3.0418171383624699</v>
      </c>
      <c r="Y191" s="113">
        <v>1.7372509701360599</v>
      </c>
      <c r="Z191" s="113">
        <v>6.5450086053555595E-2</v>
      </c>
    </row>
    <row r="192" spans="1:26" x14ac:dyDescent="0.2">
      <c r="A192">
        <v>152</v>
      </c>
      <c r="B192" t="s">
        <v>30</v>
      </c>
      <c r="C192" t="s">
        <v>27</v>
      </c>
      <c r="D192" t="s">
        <v>37</v>
      </c>
      <c r="E192" s="118">
        <v>43047</v>
      </c>
      <c r="F192">
        <v>24.1</v>
      </c>
      <c r="G192">
        <v>32.9</v>
      </c>
      <c r="H192" s="113">
        <v>17.515499999999999</v>
      </c>
      <c r="I192" s="113">
        <v>4.9715999999999996</v>
      </c>
      <c r="K192" s="113">
        <v>997.301901019105</v>
      </c>
      <c r="L192" s="113">
        <v>0.76058970296154704</v>
      </c>
      <c r="M192" s="113">
        <v>-4.2203012260000001E-3</v>
      </c>
      <c r="N192" s="113">
        <v>1022.05184672755</v>
      </c>
      <c r="O192" s="113">
        <v>11.183769977842299</v>
      </c>
      <c r="P192" s="113">
        <v>23.5269374730414</v>
      </c>
      <c r="Q192" s="113">
        <v>22.063800000000001</v>
      </c>
      <c r="R192">
        <v>21</v>
      </c>
      <c r="S192">
        <v>0.31259999999999999</v>
      </c>
      <c r="T192" s="113">
        <v>6.7095943335479697</v>
      </c>
      <c r="U192" s="114">
        <v>3.1950449207371299</v>
      </c>
      <c r="V192" s="113">
        <v>0.71674361072193804</v>
      </c>
      <c r="W192" s="113">
        <v>6.8476335645185298</v>
      </c>
      <c r="X192" s="114">
        <v>3.2607778878659701</v>
      </c>
      <c r="Y192" s="113">
        <v>1.67763514117408</v>
      </c>
      <c r="Z192" s="113">
        <v>6.5732967128840303E-2</v>
      </c>
    </row>
    <row r="193" spans="1:26" x14ac:dyDescent="0.2">
      <c r="A193">
        <v>160</v>
      </c>
      <c r="B193" t="s">
        <v>30</v>
      </c>
      <c r="C193" t="s">
        <v>27</v>
      </c>
      <c r="D193" t="s">
        <v>37</v>
      </c>
      <c r="E193" s="118">
        <v>43047</v>
      </c>
      <c r="F193">
        <v>24.1</v>
      </c>
      <c r="G193">
        <v>32.9</v>
      </c>
      <c r="H193" s="113">
        <v>17.515499999999999</v>
      </c>
      <c r="I193" s="113">
        <v>3.9836999999999998</v>
      </c>
      <c r="K193" s="113">
        <v>997.301901019105</v>
      </c>
      <c r="L193" s="113">
        <v>0.76058970296154704</v>
      </c>
      <c r="M193" s="113">
        <v>-4.2203012260000001E-3</v>
      </c>
      <c r="N193" s="113">
        <v>1022.05184672755</v>
      </c>
      <c r="O193" s="113">
        <v>8.9614579734351807</v>
      </c>
      <c r="P193" s="113">
        <v>23.5269374730414</v>
      </c>
      <c r="Q193" s="113">
        <v>16.63035</v>
      </c>
      <c r="R193">
        <v>21</v>
      </c>
      <c r="S193">
        <v>0.2417</v>
      </c>
      <c r="T193" s="113">
        <v>6.4591127739176901</v>
      </c>
      <c r="U193" s="114">
        <v>3.0757679875798498</v>
      </c>
      <c r="V193" s="113">
        <v>0.55458682817560301</v>
      </c>
      <c r="W193" s="113">
        <v>6.5968279826475102</v>
      </c>
      <c r="X193" s="114">
        <v>3.1413466584035801</v>
      </c>
      <c r="Y193" s="113">
        <v>1.7259588641128401</v>
      </c>
      <c r="Z193" s="113">
        <v>6.5578670823727606E-2</v>
      </c>
    </row>
    <row r="194" spans="1:26" x14ac:dyDescent="0.2">
      <c r="A194">
        <v>166</v>
      </c>
      <c r="B194" t="s">
        <v>31</v>
      </c>
      <c r="C194" t="s">
        <v>27</v>
      </c>
      <c r="D194" t="s">
        <v>37</v>
      </c>
      <c r="E194" s="118">
        <v>43047</v>
      </c>
      <c r="F194">
        <v>24.1</v>
      </c>
      <c r="G194">
        <v>32.9</v>
      </c>
      <c r="H194" s="113">
        <v>17.515499999999999</v>
      </c>
      <c r="I194" s="113">
        <v>4.1733000000000002</v>
      </c>
      <c r="K194" s="113">
        <v>997.301901019105</v>
      </c>
      <c r="L194" s="113">
        <v>0.76058970296154704</v>
      </c>
      <c r="M194" s="113">
        <v>-4.2203012260000001E-3</v>
      </c>
      <c r="N194" s="113">
        <v>1022.05184672755</v>
      </c>
      <c r="O194" s="113">
        <v>9.3879691142749309</v>
      </c>
      <c r="P194" s="113">
        <v>23.5269374730414</v>
      </c>
      <c r="Q194" s="113">
        <v>17.67315</v>
      </c>
      <c r="R194">
        <v>21</v>
      </c>
      <c r="S194">
        <v>0.20930000000000001</v>
      </c>
      <c r="T194" s="113">
        <v>5.2800201816347201</v>
      </c>
      <c r="U194" s="114">
        <v>2.5142953245879598</v>
      </c>
      <c r="V194" s="113">
        <v>0.48234719556596101</v>
      </c>
      <c r="W194" s="113">
        <v>5.41621011950489</v>
      </c>
      <c r="X194" s="114">
        <v>2.5791476759547098</v>
      </c>
      <c r="Y194" s="113">
        <v>1.3902017960640101</v>
      </c>
      <c r="Z194" s="113">
        <v>6.4852351366746899E-2</v>
      </c>
    </row>
    <row r="195" spans="1:26" x14ac:dyDescent="0.2">
      <c r="A195">
        <v>173</v>
      </c>
      <c r="B195" t="s">
        <v>31</v>
      </c>
      <c r="C195" t="s">
        <v>27</v>
      </c>
      <c r="D195" t="s">
        <v>37</v>
      </c>
      <c r="E195" s="118">
        <v>43047</v>
      </c>
      <c r="F195">
        <v>24.1</v>
      </c>
      <c r="G195">
        <v>32.9</v>
      </c>
      <c r="H195" s="113">
        <v>17.515499999999999</v>
      </c>
      <c r="I195" s="113">
        <v>4.2942999999999998</v>
      </c>
      <c r="K195" s="113">
        <v>997.301901019105</v>
      </c>
      <c r="L195" s="113">
        <v>0.76058970296154704</v>
      </c>
      <c r="M195" s="113">
        <v>-4.2203012260000001E-3</v>
      </c>
      <c r="N195" s="113">
        <v>1022.05184672755</v>
      </c>
      <c r="O195" s="113">
        <v>9.6601624056336295</v>
      </c>
      <c r="P195" s="113">
        <v>23.5269374730414</v>
      </c>
      <c r="Q195" s="113">
        <v>18.338650000000001</v>
      </c>
      <c r="R195">
        <v>21</v>
      </c>
      <c r="S195">
        <v>0.224299999999999</v>
      </c>
      <c r="T195" s="113">
        <v>5.5110565110565002</v>
      </c>
      <c r="U195" s="114">
        <v>2.62431262431262</v>
      </c>
      <c r="V195" s="113">
        <v>0.51639822572810301</v>
      </c>
      <c r="W195" s="113">
        <v>5.6475453168723204</v>
      </c>
      <c r="X195" s="114">
        <v>2.6893072937487301</v>
      </c>
      <c r="Y195" s="113">
        <v>1.4376142473743501</v>
      </c>
      <c r="Z195" s="113">
        <v>6.4994669436107003E-2</v>
      </c>
    </row>
    <row r="196" spans="1:26" x14ac:dyDescent="0.2">
      <c r="A196">
        <v>264</v>
      </c>
      <c r="B196" t="s">
        <v>31</v>
      </c>
      <c r="C196" t="s">
        <v>27</v>
      </c>
      <c r="D196" t="s">
        <v>37</v>
      </c>
      <c r="E196" s="118">
        <v>43047</v>
      </c>
      <c r="F196">
        <v>24.1</v>
      </c>
      <c r="G196">
        <v>32.9</v>
      </c>
      <c r="H196" s="113">
        <v>17.515499999999999</v>
      </c>
      <c r="I196" s="113">
        <v>4.1120000000000001</v>
      </c>
      <c r="K196" s="113">
        <v>997.301901019105</v>
      </c>
      <c r="L196" s="113">
        <v>0.76058970296154704</v>
      </c>
      <c r="M196" s="113">
        <v>-4.2203012260000001E-3</v>
      </c>
      <c r="N196" s="113">
        <v>1022.05184672755</v>
      </c>
      <c r="O196" s="113">
        <v>9.2500728435287503</v>
      </c>
      <c r="P196" s="113">
        <v>23.5269374730414</v>
      </c>
      <c r="Q196" s="113">
        <v>17.335999999999999</v>
      </c>
      <c r="R196">
        <v>21</v>
      </c>
      <c r="S196">
        <v>0.218</v>
      </c>
      <c r="T196" s="113">
        <v>5.59835644581407</v>
      </c>
      <c r="U196" s="114">
        <v>2.6658840218162201</v>
      </c>
      <c r="V196" s="113">
        <v>0.50171468221372695</v>
      </c>
      <c r="W196" s="113">
        <v>5.7349581825798399</v>
      </c>
      <c r="X196" s="114">
        <v>2.7309324678951601</v>
      </c>
      <c r="Y196" s="113">
        <v>1.4805214936797899</v>
      </c>
      <c r="Z196" s="113">
        <v>6.5048446078937797E-2</v>
      </c>
    </row>
    <row r="197" spans="1:26" x14ac:dyDescent="0.2">
      <c r="A197">
        <v>270</v>
      </c>
      <c r="B197" t="s">
        <v>31</v>
      </c>
      <c r="C197" t="s">
        <v>27</v>
      </c>
      <c r="D197" t="s">
        <v>37</v>
      </c>
      <c r="E197" s="118">
        <v>43047</v>
      </c>
      <c r="F197">
        <v>24.1</v>
      </c>
      <c r="G197">
        <v>32.9</v>
      </c>
      <c r="H197" s="113">
        <v>17.515499999999999</v>
      </c>
      <c r="I197" s="113">
        <v>5.4381000000000004</v>
      </c>
      <c r="K197" s="113">
        <v>997.301901019105</v>
      </c>
      <c r="L197" s="113">
        <v>0.76058970296154704</v>
      </c>
      <c r="M197" s="113">
        <v>-4.2203012260000001E-3</v>
      </c>
      <c r="N197" s="113">
        <v>1022.05184672755</v>
      </c>
      <c r="O197" s="113">
        <v>12.2331763449401</v>
      </c>
      <c r="P197" s="113">
        <v>23.5269374730414</v>
      </c>
      <c r="Q197" s="113">
        <v>24.629549999999998</v>
      </c>
      <c r="R197">
        <v>21</v>
      </c>
      <c r="S197">
        <v>0.30209999999999998</v>
      </c>
      <c r="T197" s="113">
        <v>5.8820093457944003</v>
      </c>
      <c r="U197" s="114">
        <v>2.8009568313306699</v>
      </c>
      <c r="V197" s="113">
        <v>0.69450980243523297</v>
      </c>
      <c r="W197" s="113">
        <v>6.01897801515344</v>
      </c>
      <c r="X197" s="114">
        <v>2.8661800072159198</v>
      </c>
      <c r="Y197" s="113">
        <v>1.4399118492711001</v>
      </c>
      <c r="Z197" s="113">
        <v>6.5223175885257501E-2</v>
      </c>
    </row>
    <row r="198" spans="1:26" x14ac:dyDescent="0.2">
      <c r="A198">
        <v>102</v>
      </c>
      <c r="B198" t="s">
        <v>32</v>
      </c>
      <c r="C198" t="s">
        <v>27</v>
      </c>
      <c r="D198" t="s">
        <v>37</v>
      </c>
      <c r="E198" s="118">
        <v>43047</v>
      </c>
      <c r="F198">
        <v>24.1</v>
      </c>
      <c r="G198">
        <v>32.9</v>
      </c>
      <c r="H198" s="113">
        <v>17.515499999999999</v>
      </c>
      <c r="I198" s="113">
        <v>3.5022000000000002</v>
      </c>
      <c r="K198" s="113">
        <v>997.301901019105</v>
      </c>
      <c r="L198" s="113">
        <v>0.76058970296154704</v>
      </c>
      <c r="M198" s="113">
        <v>-4.2203012260000001E-3</v>
      </c>
      <c r="N198" s="113">
        <v>1022.05184672755</v>
      </c>
      <c r="O198" s="113">
        <v>7.8783086363342401</v>
      </c>
      <c r="P198" s="113">
        <v>23.5269374730414</v>
      </c>
      <c r="Q198" s="113">
        <v>13.982100000000001</v>
      </c>
      <c r="R198">
        <v>21</v>
      </c>
      <c r="S198">
        <v>0.19620000000000001</v>
      </c>
      <c r="T198" s="113">
        <v>5.9346642468239601</v>
      </c>
      <c r="U198" s="114">
        <v>2.8260305937257</v>
      </c>
      <c r="V198" s="113">
        <v>0.45096603712841898</v>
      </c>
      <c r="W198" s="113">
        <v>6.0717010304148298</v>
      </c>
      <c r="X198" s="114">
        <v>2.8912862049594401</v>
      </c>
      <c r="Y198" s="113">
        <v>1.6643085481354201</v>
      </c>
      <c r="Z198" s="113">
        <v>6.5255611233744598E-2</v>
      </c>
    </row>
    <row r="199" spans="1:26" x14ac:dyDescent="0.2">
      <c r="A199">
        <v>108</v>
      </c>
      <c r="B199" t="s">
        <v>32</v>
      </c>
      <c r="C199" t="s">
        <v>27</v>
      </c>
      <c r="D199" t="s">
        <v>37</v>
      </c>
      <c r="E199" s="118">
        <v>43047</v>
      </c>
      <c r="F199">
        <v>24.1</v>
      </c>
      <c r="G199">
        <v>32.9</v>
      </c>
      <c r="H199" s="113">
        <v>17.515499999999999</v>
      </c>
      <c r="I199" s="113">
        <v>3.7025000000000001</v>
      </c>
      <c r="K199" s="113">
        <v>997.301901019105</v>
      </c>
      <c r="L199" s="113">
        <v>0.76058970296154704</v>
      </c>
      <c r="M199" s="113">
        <v>-4.2203012260000001E-3</v>
      </c>
      <c r="N199" s="113">
        <v>1022.05184672755</v>
      </c>
      <c r="O199" s="113">
        <v>8.3288897624428895</v>
      </c>
      <c r="P199" s="113">
        <v>23.5269374730414</v>
      </c>
      <c r="Q199" s="113">
        <v>15.08375</v>
      </c>
      <c r="R199">
        <v>21</v>
      </c>
      <c r="S199">
        <v>0.23350000000000001</v>
      </c>
      <c r="T199" s="113">
        <v>6.7310464110694799</v>
      </c>
      <c r="U199" s="114">
        <v>3.2052601957473699</v>
      </c>
      <c r="V199" s="113">
        <v>0.53534727101973101</v>
      </c>
      <c r="W199" s="113">
        <v>6.8691133923871401</v>
      </c>
      <c r="X199" s="114">
        <v>3.2710063773272098</v>
      </c>
      <c r="Y199" s="113">
        <v>1.84736600539264</v>
      </c>
      <c r="Z199" s="113">
        <v>6.5746181579838595E-2</v>
      </c>
    </row>
    <row r="200" spans="1:26" x14ac:dyDescent="0.2">
      <c r="A200">
        <v>231</v>
      </c>
      <c r="B200" t="s">
        <v>33</v>
      </c>
      <c r="C200" t="s">
        <v>27</v>
      </c>
      <c r="D200" t="s">
        <v>37</v>
      </c>
      <c r="E200" s="118">
        <v>43047</v>
      </c>
      <c r="F200">
        <v>24.1</v>
      </c>
      <c r="G200">
        <v>32.9</v>
      </c>
      <c r="H200" s="113">
        <v>17.515499999999999</v>
      </c>
      <c r="I200" s="113">
        <v>2.7452999999999999</v>
      </c>
      <c r="K200" s="113">
        <v>997.301901019105</v>
      </c>
      <c r="L200" s="113">
        <v>0.76058970296154704</v>
      </c>
      <c r="M200" s="113">
        <v>-4.2203012260000001E-3</v>
      </c>
      <c r="N200" s="113">
        <v>1022.05184672755</v>
      </c>
      <c r="O200" s="113">
        <v>6.1756383699755499</v>
      </c>
      <c r="P200" s="113">
        <v>23.5269374730414</v>
      </c>
      <c r="Q200" s="113">
        <v>9.8191500000000005</v>
      </c>
      <c r="R200">
        <v>21</v>
      </c>
      <c r="S200">
        <v>9.7299999999999706E-2</v>
      </c>
      <c r="T200" s="113">
        <v>3.6744712990936401</v>
      </c>
      <c r="U200" s="114">
        <v>1.74974823766364</v>
      </c>
      <c r="V200" s="113">
        <v>0.226575090272888</v>
      </c>
      <c r="W200" s="113">
        <v>3.8085843034470601</v>
      </c>
      <c r="X200" s="114">
        <v>1.81361157307003</v>
      </c>
      <c r="Y200" s="113">
        <v>1.1621380884311401</v>
      </c>
      <c r="Z200" s="113">
        <v>6.3863335406386695E-2</v>
      </c>
    </row>
    <row r="201" spans="1:26" x14ac:dyDescent="0.2">
      <c r="A201">
        <v>180</v>
      </c>
      <c r="B201" t="s">
        <v>26</v>
      </c>
      <c r="C201" t="s">
        <v>34</v>
      </c>
      <c r="D201" t="s">
        <v>37</v>
      </c>
      <c r="E201" s="118">
        <v>43047</v>
      </c>
      <c r="F201">
        <v>24</v>
      </c>
      <c r="G201">
        <v>32.799999999999997</v>
      </c>
      <c r="H201" s="113">
        <v>17.5184</v>
      </c>
      <c r="I201" s="113">
        <v>3.0682999999999998</v>
      </c>
      <c r="K201" s="113">
        <v>997.32661753089701</v>
      </c>
      <c r="L201" s="113">
        <v>0.76074425759999997</v>
      </c>
      <c r="M201" s="113">
        <v>-4.2225696E-3</v>
      </c>
      <c r="N201" s="113">
        <v>1022.00560161078</v>
      </c>
      <c r="O201" s="113">
        <v>6.9018467744001297</v>
      </c>
      <c r="P201" s="113">
        <v>23.530467363505601</v>
      </c>
      <c r="Q201" s="113">
        <v>11.595649999999999</v>
      </c>
      <c r="R201">
        <v>21</v>
      </c>
      <c r="S201">
        <v>0.1953</v>
      </c>
      <c r="T201" s="113">
        <v>6.7977723633832099</v>
      </c>
      <c r="U201" s="114">
        <v>3.2370344587539099</v>
      </c>
      <c r="V201" s="113">
        <v>0.44669737036579399</v>
      </c>
      <c r="W201" s="113">
        <v>6.9200159811423996</v>
      </c>
      <c r="X201" s="114">
        <v>3.2952457053059101</v>
      </c>
      <c r="Y201" s="113">
        <v>2.0216987454975199</v>
      </c>
      <c r="Z201" s="113">
        <v>5.8211246551997498E-2</v>
      </c>
    </row>
    <row r="202" spans="1:26" x14ac:dyDescent="0.2">
      <c r="A202">
        <v>187</v>
      </c>
      <c r="B202" t="s">
        <v>26</v>
      </c>
      <c r="C202" t="s">
        <v>34</v>
      </c>
      <c r="D202" t="s">
        <v>37</v>
      </c>
      <c r="E202" s="118">
        <v>43047</v>
      </c>
      <c r="F202">
        <v>24</v>
      </c>
      <c r="G202">
        <v>32.799999999999997</v>
      </c>
      <c r="H202" s="113">
        <v>17.5184</v>
      </c>
      <c r="I202" s="113">
        <v>0.74360000000000004</v>
      </c>
      <c r="K202" s="113">
        <v>997.32661753089701</v>
      </c>
      <c r="L202" s="113">
        <v>0.76074425759999997</v>
      </c>
      <c r="M202" s="113">
        <v>-4.2225696E-3</v>
      </c>
      <c r="N202" s="113">
        <v>1022.00560161078</v>
      </c>
      <c r="O202" s="113">
        <v>1.67265693101846</v>
      </c>
      <c r="P202" s="113">
        <v>23.530467363505601</v>
      </c>
      <c r="Q202" s="113">
        <v>-1.1901999999999999</v>
      </c>
      <c r="R202">
        <v>21</v>
      </c>
      <c r="S202">
        <v>7.0599999999999996E-2</v>
      </c>
      <c r="T202" s="113">
        <v>10.4903417533432</v>
      </c>
      <c r="U202" s="114">
        <v>4.9954008349253503</v>
      </c>
      <c r="V202" s="113">
        <v>0.16053874483150901</v>
      </c>
      <c r="W202" s="113">
        <v>10.616811985862901</v>
      </c>
      <c r="X202" s="114">
        <v>5.0556247551727997</v>
      </c>
      <c r="Y202" s="113">
        <v>-4.8430168735088603</v>
      </c>
      <c r="Z202" s="113">
        <v>6.0223920247451303E-2</v>
      </c>
    </row>
    <row r="203" spans="1:26" x14ac:dyDescent="0.2">
      <c r="A203">
        <v>278</v>
      </c>
      <c r="B203" t="s">
        <v>26</v>
      </c>
      <c r="C203" t="s">
        <v>34</v>
      </c>
      <c r="D203" t="s">
        <v>37</v>
      </c>
      <c r="E203" s="118">
        <v>43047</v>
      </c>
      <c r="F203">
        <v>24</v>
      </c>
      <c r="G203">
        <v>32.799999999999997</v>
      </c>
      <c r="H203" s="113">
        <v>17.5184</v>
      </c>
      <c r="I203" s="113">
        <v>3.5991</v>
      </c>
      <c r="K203" s="113">
        <v>997.32661753089701</v>
      </c>
      <c r="L203" s="113">
        <v>0.76074425759999997</v>
      </c>
      <c r="M203" s="113">
        <v>-4.2225696E-3</v>
      </c>
      <c r="N203" s="113">
        <v>1022.00560161078</v>
      </c>
      <c r="O203" s="113">
        <v>8.0958305008452598</v>
      </c>
      <c r="P203" s="113">
        <v>23.530467363505601</v>
      </c>
      <c r="Q203" s="113">
        <v>14.51505</v>
      </c>
      <c r="R203">
        <v>21</v>
      </c>
      <c r="S203">
        <v>0.1731</v>
      </c>
      <c r="T203" s="113">
        <v>5.0525394045534098</v>
      </c>
      <c r="U203" s="114">
        <v>2.40597114502543</v>
      </c>
      <c r="V203" s="113">
        <v>0.39818279523383199</v>
      </c>
      <c r="W203" s="113">
        <v>5.1727853814817397</v>
      </c>
      <c r="X203" s="114">
        <v>2.4632311340389199</v>
      </c>
      <c r="Y203" s="113">
        <v>1.3980008469605101</v>
      </c>
      <c r="Z203" s="113">
        <v>5.7259989013488201E-2</v>
      </c>
    </row>
    <row r="204" spans="1:26" x14ac:dyDescent="0.2">
      <c r="A204">
        <v>285</v>
      </c>
      <c r="B204" t="s">
        <v>26</v>
      </c>
      <c r="C204" t="s">
        <v>34</v>
      </c>
      <c r="D204" t="s">
        <v>37</v>
      </c>
      <c r="E204" s="118">
        <v>43047</v>
      </c>
      <c r="F204">
        <v>24</v>
      </c>
      <c r="G204">
        <v>32.799999999999997</v>
      </c>
      <c r="H204" s="113">
        <v>17.5184</v>
      </c>
      <c r="I204" s="113">
        <v>2.2332999999999998</v>
      </c>
      <c r="K204" s="113">
        <v>997.32661753089701</v>
      </c>
      <c r="L204" s="113">
        <v>0.76074425759999997</v>
      </c>
      <c r="M204" s="113">
        <v>-4.2225696E-3</v>
      </c>
      <c r="N204" s="113">
        <v>1022.00560161078</v>
      </c>
      <c r="O204" s="113">
        <v>5.0235943034474504</v>
      </c>
      <c r="P204" s="113">
        <v>23.530467363505601</v>
      </c>
      <c r="Q204" s="113">
        <v>7.0031499999999998</v>
      </c>
      <c r="R204">
        <v>21</v>
      </c>
      <c r="S204">
        <v>9.3299999999999703E-2</v>
      </c>
      <c r="T204" s="113">
        <v>4.3598130841121403</v>
      </c>
      <c r="U204" s="114">
        <v>2.07610146862483</v>
      </c>
      <c r="V204" s="113">
        <v>0.21537302790499299</v>
      </c>
      <c r="W204" s="113">
        <v>4.4792661477647098</v>
      </c>
      <c r="X204" s="114">
        <v>2.1329838798879499</v>
      </c>
      <c r="Y204" s="113">
        <v>1.5802555426296401</v>
      </c>
      <c r="Z204" s="113">
        <v>5.6882411263127902E-2</v>
      </c>
    </row>
    <row r="205" spans="1:26" x14ac:dyDescent="0.2">
      <c r="A205">
        <v>120</v>
      </c>
      <c r="B205" t="s">
        <v>29</v>
      </c>
      <c r="C205" t="s">
        <v>34</v>
      </c>
      <c r="D205" t="s">
        <v>37</v>
      </c>
      <c r="E205" s="118">
        <v>43047</v>
      </c>
      <c r="F205">
        <v>24</v>
      </c>
      <c r="G205">
        <v>32.799999999999997</v>
      </c>
      <c r="H205" s="113">
        <v>17.5184</v>
      </c>
      <c r="I205" s="113">
        <v>4.4869000000000003</v>
      </c>
      <c r="K205" s="113">
        <v>997.32661753089701</v>
      </c>
      <c r="L205" s="113">
        <v>0.76074425759999997</v>
      </c>
      <c r="M205" s="113">
        <v>-4.2225696E-3</v>
      </c>
      <c r="N205" s="113">
        <v>1022.00560161078</v>
      </c>
      <c r="O205" s="113">
        <v>10.0928515112785</v>
      </c>
      <c r="P205" s="113">
        <v>23.530467363505601</v>
      </c>
      <c r="Q205" s="113">
        <v>19.397950000000002</v>
      </c>
      <c r="R205">
        <v>21</v>
      </c>
      <c r="S205">
        <v>0.22190000000000101</v>
      </c>
      <c r="T205" s="113">
        <v>5.20281359906215</v>
      </c>
      <c r="U205" s="114">
        <v>2.4775302852676901</v>
      </c>
      <c r="V205" s="113">
        <v>0.510111445769862</v>
      </c>
      <c r="W205" s="113">
        <v>5.3232315838964999</v>
      </c>
      <c r="X205" s="114">
        <v>2.53487218280786</v>
      </c>
      <c r="Y205" s="113">
        <v>1.33632354433428</v>
      </c>
      <c r="Z205" s="113">
        <v>5.7341897540167198E-2</v>
      </c>
    </row>
    <row r="206" spans="1:26" x14ac:dyDescent="0.2">
      <c r="A206">
        <v>126</v>
      </c>
      <c r="B206" t="s">
        <v>29</v>
      </c>
      <c r="C206" t="s">
        <v>34</v>
      </c>
      <c r="D206" t="s">
        <v>37</v>
      </c>
      <c r="E206" s="118">
        <v>43047</v>
      </c>
      <c r="F206">
        <v>24</v>
      </c>
      <c r="G206">
        <v>32.799999999999997</v>
      </c>
      <c r="H206" s="113">
        <v>17.5184</v>
      </c>
      <c r="I206" s="113">
        <v>1.8989</v>
      </c>
      <c r="K206" s="113">
        <v>997.32661753089701</v>
      </c>
      <c r="L206" s="113">
        <v>0.76074425759999997</v>
      </c>
      <c r="M206" s="113">
        <v>-4.2225696E-3</v>
      </c>
      <c r="N206" s="113">
        <v>1022.00560161078</v>
      </c>
      <c r="O206" s="113">
        <v>4.27139355340364</v>
      </c>
      <c r="P206" s="113">
        <v>23.530467363505601</v>
      </c>
      <c r="Q206" s="113">
        <v>5.1639499999999998</v>
      </c>
      <c r="R206">
        <v>21</v>
      </c>
      <c r="S206">
        <v>6.5900000000000097E-2</v>
      </c>
      <c r="T206" s="113">
        <v>3.5951991271140198</v>
      </c>
      <c r="U206" s="114">
        <v>1.71199958434001</v>
      </c>
      <c r="V206" s="113">
        <v>0.152949815988075</v>
      </c>
      <c r="W206" s="113">
        <v>3.7137769929583899</v>
      </c>
      <c r="X206" s="114">
        <v>1.7684652347420899</v>
      </c>
      <c r="Y206" s="113">
        <v>1.5168852589525601</v>
      </c>
      <c r="Z206" s="113">
        <v>5.64656504020766E-2</v>
      </c>
    </row>
    <row r="207" spans="1:26" x14ac:dyDescent="0.2">
      <c r="A207">
        <v>218</v>
      </c>
      <c r="B207" t="s">
        <v>29</v>
      </c>
      <c r="C207" t="s">
        <v>34</v>
      </c>
      <c r="D207" t="s">
        <v>37</v>
      </c>
      <c r="E207" s="118">
        <v>43047</v>
      </c>
      <c r="F207">
        <v>24</v>
      </c>
      <c r="G207">
        <v>32.799999999999997</v>
      </c>
      <c r="H207" s="113">
        <v>17.5184</v>
      </c>
      <c r="I207" s="113">
        <v>4.3536999999999999</v>
      </c>
      <c r="K207" s="113">
        <v>997.32661753089701</v>
      </c>
      <c r="L207" s="113">
        <v>0.76074425759999997</v>
      </c>
      <c r="M207" s="113">
        <v>-4.2225696E-3</v>
      </c>
      <c r="N207" s="113">
        <v>1022.00560161078</v>
      </c>
      <c r="O207" s="113">
        <v>9.7932308775888401</v>
      </c>
      <c r="P207" s="113">
        <v>23.530467363505601</v>
      </c>
      <c r="Q207" s="113">
        <v>18.66535</v>
      </c>
      <c r="R207">
        <v>21</v>
      </c>
      <c r="S207">
        <v>0.20169999999999999</v>
      </c>
      <c r="T207" s="113">
        <v>4.8578998073217701</v>
      </c>
      <c r="U207" s="114">
        <v>2.31328562253417</v>
      </c>
      <c r="V207" s="113">
        <v>0.46438287008777801</v>
      </c>
      <c r="W207" s="113">
        <v>4.9779229945045902</v>
      </c>
      <c r="X207" s="114">
        <v>2.3704395211926599</v>
      </c>
      <c r="Y207" s="113">
        <v>1.25959614970266</v>
      </c>
      <c r="Z207" s="113">
        <v>5.7153898658485899E-2</v>
      </c>
    </row>
    <row r="208" spans="1:26" x14ac:dyDescent="0.2">
      <c r="A208">
        <v>224</v>
      </c>
      <c r="B208" t="s">
        <v>29</v>
      </c>
      <c r="C208" t="s">
        <v>34</v>
      </c>
      <c r="D208" t="s">
        <v>37</v>
      </c>
      <c r="E208" s="118">
        <v>43047</v>
      </c>
      <c r="F208">
        <v>23.9</v>
      </c>
      <c r="G208">
        <v>32.799999999999997</v>
      </c>
      <c r="H208" s="113">
        <v>15.5199</v>
      </c>
      <c r="I208" s="113">
        <v>3.6762999999999999</v>
      </c>
      <c r="K208" s="113">
        <v>997.35123703333397</v>
      </c>
      <c r="L208" s="113">
        <v>0.76089952447632703</v>
      </c>
      <c r="M208" s="113">
        <v>-4.2248710659999996E-3</v>
      </c>
      <c r="N208" s="113">
        <v>1022.03488153681</v>
      </c>
      <c r="O208" s="113">
        <v>8.2697805166912808</v>
      </c>
      <c r="P208" s="113">
        <v>20.846315363168799</v>
      </c>
      <c r="Q208" s="113">
        <v>14.93965</v>
      </c>
      <c r="R208">
        <v>21</v>
      </c>
      <c r="S208">
        <v>0.25230000000000002</v>
      </c>
      <c r="T208" s="113">
        <v>7.36857476635514</v>
      </c>
      <c r="U208" s="114">
        <v>3.5088451268357801</v>
      </c>
      <c r="V208" s="113">
        <v>0.57662647582335103</v>
      </c>
      <c r="W208" s="113">
        <v>7.49531951082961</v>
      </c>
      <c r="X208" s="114">
        <v>3.5691997670617202</v>
      </c>
      <c r="Y208" s="113">
        <v>2.0261513880339201</v>
      </c>
      <c r="Z208" s="113">
        <v>6.0354640225940101E-2</v>
      </c>
    </row>
    <row r="209" spans="1:26" x14ac:dyDescent="0.2">
      <c r="A209">
        <v>230</v>
      </c>
      <c r="B209" t="s">
        <v>29</v>
      </c>
      <c r="C209" t="s">
        <v>34</v>
      </c>
      <c r="D209" t="s">
        <v>37</v>
      </c>
      <c r="E209" s="118">
        <v>43047</v>
      </c>
      <c r="F209">
        <v>23.9</v>
      </c>
      <c r="G209">
        <v>32.799999999999997</v>
      </c>
      <c r="H209" s="113">
        <v>15.5199</v>
      </c>
      <c r="I209" s="113">
        <v>2.2568000000000001</v>
      </c>
      <c r="K209" s="113">
        <v>997.35123703333397</v>
      </c>
      <c r="L209" s="113">
        <v>0.76089952447632703</v>
      </c>
      <c r="M209" s="113">
        <v>-4.2248710659999996E-3</v>
      </c>
      <c r="N209" s="113">
        <v>1022.03488153681</v>
      </c>
      <c r="O209" s="113">
        <v>5.0766370182163802</v>
      </c>
      <c r="P209" s="113">
        <v>20.846315363168799</v>
      </c>
      <c r="Q209" s="113">
        <v>7.1323999999999996</v>
      </c>
      <c r="R209">
        <v>21</v>
      </c>
      <c r="S209">
        <v>0.1028</v>
      </c>
      <c r="T209" s="113">
        <v>4.7725162488393797</v>
      </c>
      <c r="U209" s="114">
        <v>2.2726267851616102</v>
      </c>
      <c r="V209" s="113">
        <v>0.236960089469442</v>
      </c>
      <c r="W209" s="113">
        <v>4.8961964395171904</v>
      </c>
      <c r="X209" s="114">
        <v>2.3315221140558</v>
      </c>
      <c r="Y209" s="113">
        <v>1.71826005546812</v>
      </c>
      <c r="Z209" s="113">
        <v>5.8895328894194701E-2</v>
      </c>
    </row>
    <row r="210" spans="1:26" x14ac:dyDescent="0.2">
      <c r="A210">
        <v>154</v>
      </c>
      <c r="B210" t="s">
        <v>30</v>
      </c>
      <c r="C210" t="s">
        <v>34</v>
      </c>
      <c r="D210" t="s">
        <v>37</v>
      </c>
      <c r="E210" s="118">
        <v>43047</v>
      </c>
      <c r="F210">
        <v>23.9</v>
      </c>
      <c r="G210">
        <v>32.799999999999997</v>
      </c>
      <c r="H210" s="113">
        <v>15.5199</v>
      </c>
      <c r="I210" s="113">
        <v>3.5291000000000001</v>
      </c>
      <c r="K210" s="113">
        <v>997.35123703333397</v>
      </c>
      <c r="L210" s="113">
        <v>0.76089952447632703</v>
      </c>
      <c r="M210" s="113">
        <v>-4.2248710659999996E-3</v>
      </c>
      <c r="N210" s="113">
        <v>1022.03488153681</v>
      </c>
      <c r="O210" s="113">
        <v>7.93865637229149</v>
      </c>
      <c r="P210" s="113">
        <v>20.846315363168799</v>
      </c>
      <c r="Q210" s="113">
        <v>14.130050000000001</v>
      </c>
      <c r="R210">
        <v>21</v>
      </c>
      <c r="S210">
        <v>0.3301</v>
      </c>
      <c r="T210" s="113">
        <v>10.318849640512701</v>
      </c>
      <c r="U210" s="114">
        <v>4.9137379240536498</v>
      </c>
      <c r="V210" s="113">
        <v>0.75103961506703998</v>
      </c>
      <c r="W210" s="113">
        <v>10.449077078464899</v>
      </c>
      <c r="X210" s="114">
        <v>4.9757509897451797</v>
      </c>
      <c r="Y210" s="113">
        <v>2.90420164794905</v>
      </c>
      <c r="Z210" s="113">
        <v>6.2013065691530797E-2</v>
      </c>
    </row>
    <row r="211" spans="1:26" x14ac:dyDescent="0.2">
      <c r="A211">
        <v>246</v>
      </c>
      <c r="B211" t="s">
        <v>30</v>
      </c>
      <c r="C211" t="s">
        <v>34</v>
      </c>
      <c r="D211" t="s">
        <v>37</v>
      </c>
      <c r="E211" s="118">
        <v>43047</v>
      </c>
      <c r="F211">
        <v>23.9</v>
      </c>
      <c r="G211">
        <v>32.799999999999997</v>
      </c>
      <c r="H211" s="113">
        <v>15.5199</v>
      </c>
      <c r="I211" s="113">
        <v>4.1067</v>
      </c>
      <c r="K211" s="113">
        <v>997.35123703333397</v>
      </c>
      <c r="L211" s="113">
        <v>0.76089952447632703</v>
      </c>
      <c r="M211" s="113">
        <v>-4.2248710659999996E-3</v>
      </c>
      <c r="N211" s="113">
        <v>1022.03488153681</v>
      </c>
      <c r="O211" s="113">
        <v>9.2379587215124097</v>
      </c>
      <c r="P211" s="113">
        <v>20.846315363168799</v>
      </c>
      <c r="Q211" s="113">
        <v>17.306850000000001</v>
      </c>
      <c r="R211">
        <v>21</v>
      </c>
      <c r="S211">
        <v>0.3347</v>
      </c>
      <c r="T211" s="113">
        <v>8.8732767762460298</v>
      </c>
      <c r="U211" s="114">
        <v>4.2253698934504902</v>
      </c>
      <c r="V211" s="113">
        <v>0.76290701527589599</v>
      </c>
      <c r="W211" s="113">
        <v>9.0017977673752494</v>
      </c>
      <c r="X211" s="114">
        <v>4.2865703654167904</v>
      </c>
      <c r="Y211" s="113">
        <v>2.3489528959865802</v>
      </c>
      <c r="Z211" s="113">
        <v>6.1200471966295703E-2</v>
      </c>
    </row>
    <row r="212" spans="1:26" x14ac:dyDescent="0.2">
      <c r="A212">
        <v>299</v>
      </c>
      <c r="B212" t="s">
        <v>30</v>
      </c>
      <c r="C212" t="s">
        <v>34</v>
      </c>
      <c r="D212" t="s">
        <v>37</v>
      </c>
      <c r="E212" s="118">
        <v>43047</v>
      </c>
      <c r="F212">
        <v>23.9</v>
      </c>
      <c r="G212">
        <v>32.799999999999997</v>
      </c>
      <c r="H212" s="113">
        <v>15.5199</v>
      </c>
      <c r="I212" s="113">
        <v>0.68769999999999998</v>
      </c>
      <c r="K212" s="113">
        <v>997.35123703333397</v>
      </c>
      <c r="L212" s="113">
        <v>0.76089952447632703</v>
      </c>
      <c r="M212" s="113">
        <v>-4.2248710659999996E-3</v>
      </c>
      <c r="N212" s="113">
        <v>1022.03488153681</v>
      </c>
      <c r="O212" s="113">
        <v>1.54697061211778</v>
      </c>
      <c r="P212" s="113">
        <v>20.846315363168799</v>
      </c>
      <c r="Q212" s="113">
        <v>-1.4976499999999999</v>
      </c>
      <c r="R212">
        <v>21</v>
      </c>
      <c r="S212">
        <v>4.2700000000000002E-2</v>
      </c>
      <c r="T212" s="113">
        <v>6.6201550387596804</v>
      </c>
      <c r="U212" s="114">
        <v>3.15245478036175</v>
      </c>
      <c r="V212" s="113">
        <v>9.7763732339796197E-2</v>
      </c>
      <c r="W212" s="113">
        <v>6.7460163006384199</v>
      </c>
      <c r="X212" s="114">
        <v>3.2123887145897201</v>
      </c>
      <c r="Y212" s="113">
        <v>-2.6871087017053901</v>
      </c>
      <c r="Z212" s="113">
        <v>5.9933934227970602E-2</v>
      </c>
    </row>
    <row r="213" spans="1:26" x14ac:dyDescent="0.2">
      <c r="A213">
        <v>167</v>
      </c>
      <c r="B213" t="s">
        <v>31</v>
      </c>
      <c r="C213" t="s">
        <v>34</v>
      </c>
      <c r="D213" t="s">
        <v>37</v>
      </c>
      <c r="E213" s="118">
        <v>43047</v>
      </c>
      <c r="F213">
        <v>23.9</v>
      </c>
      <c r="G213">
        <v>32.799999999999997</v>
      </c>
      <c r="H213" s="113">
        <v>15.5199</v>
      </c>
      <c r="I213" s="113">
        <v>3.7012</v>
      </c>
      <c r="K213" s="113">
        <v>997.35123703333397</v>
      </c>
      <c r="L213" s="113">
        <v>0.76089952447632703</v>
      </c>
      <c r="M213" s="113">
        <v>-4.2248710659999996E-3</v>
      </c>
      <c r="N213" s="113">
        <v>1022.03488153681</v>
      </c>
      <c r="O213" s="113">
        <v>8.3257926851393407</v>
      </c>
      <c r="P213" s="113">
        <v>20.846315363168799</v>
      </c>
      <c r="Q213" s="113">
        <v>15.076599999999999</v>
      </c>
      <c r="R213">
        <v>21</v>
      </c>
      <c r="S213">
        <v>0.28520000000000001</v>
      </c>
      <c r="T213" s="113">
        <v>8.3489461358313903</v>
      </c>
      <c r="U213" s="114">
        <v>3.97568863611018</v>
      </c>
      <c r="V213" s="113">
        <v>0.65061330324540301</v>
      </c>
      <c r="W213" s="113">
        <v>8.4768481734801693</v>
      </c>
      <c r="X213" s="114">
        <v>4.0365943683238896</v>
      </c>
      <c r="Y213" s="113">
        <v>2.2935731321312298</v>
      </c>
      <c r="Z213" s="113">
        <v>6.0905732213707903E-2</v>
      </c>
    </row>
    <row r="214" spans="1:26" x14ac:dyDescent="0.2">
      <c r="A214">
        <v>174</v>
      </c>
      <c r="B214" t="s">
        <v>31</v>
      </c>
      <c r="C214" t="s">
        <v>34</v>
      </c>
      <c r="D214" t="s">
        <v>37</v>
      </c>
      <c r="E214" s="118">
        <v>43047</v>
      </c>
      <c r="F214">
        <v>23.9</v>
      </c>
      <c r="G214">
        <v>32.799999999999997</v>
      </c>
      <c r="H214" s="113">
        <v>15.5199</v>
      </c>
      <c r="I214" s="113">
        <v>2.9514</v>
      </c>
      <c r="K214" s="113">
        <v>997.35123703333397</v>
      </c>
      <c r="L214" s="113">
        <v>0.76089952447632703</v>
      </c>
      <c r="M214" s="113">
        <v>-4.2248710659999996E-3</v>
      </c>
      <c r="N214" s="113">
        <v>1022.03488153681</v>
      </c>
      <c r="O214" s="113">
        <v>6.6391290746029004</v>
      </c>
      <c r="P214" s="113">
        <v>20.846315363168799</v>
      </c>
      <c r="Q214" s="113">
        <v>10.9527</v>
      </c>
      <c r="R214">
        <v>21</v>
      </c>
      <c r="S214">
        <v>0.22639999999999999</v>
      </c>
      <c r="T214" s="113">
        <v>8.3082568807339392</v>
      </c>
      <c r="U214" s="114">
        <v>3.9563128003495001</v>
      </c>
      <c r="V214" s="113">
        <v>0.51651086158738901</v>
      </c>
      <c r="W214" s="113">
        <v>8.4361108861791596</v>
      </c>
      <c r="X214" s="114">
        <v>4.01719566008531</v>
      </c>
      <c r="Y214" s="113">
        <v>2.5336858422544601</v>
      </c>
      <c r="Z214" s="113">
        <v>6.0882859735818397E-2</v>
      </c>
    </row>
    <row r="215" spans="1:26" x14ac:dyDescent="0.2">
      <c r="A215">
        <v>265</v>
      </c>
      <c r="B215" t="s">
        <v>31</v>
      </c>
      <c r="C215" t="s">
        <v>34</v>
      </c>
      <c r="D215" t="s">
        <v>37</v>
      </c>
      <c r="E215" s="118">
        <v>43047</v>
      </c>
      <c r="F215">
        <v>23.9</v>
      </c>
      <c r="G215">
        <v>32.799999999999997</v>
      </c>
      <c r="H215" s="113">
        <v>15.5199</v>
      </c>
      <c r="I215" s="113">
        <v>3.7227000000000001</v>
      </c>
      <c r="K215" s="113">
        <v>997.35123703333397</v>
      </c>
      <c r="L215" s="113">
        <v>0.76089952447632703</v>
      </c>
      <c r="M215" s="113">
        <v>-4.2248710659999996E-3</v>
      </c>
      <c r="N215" s="113">
        <v>1022.03488153681</v>
      </c>
      <c r="O215" s="113">
        <v>8.3741566056868599</v>
      </c>
      <c r="P215" s="113">
        <v>20.846315363168799</v>
      </c>
      <c r="Q215" s="113">
        <v>15.194850000000001</v>
      </c>
      <c r="R215">
        <v>21</v>
      </c>
      <c r="S215">
        <v>0.20269999999999999</v>
      </c>
      <c r="T215" s="113">
        <v>5.7585227272727302</v>
      </c>
      <c r="U215" s="114">
        <v>2.7421536796536801</v>
      </c>
      <c r="V215" s="113">
        <v>0.46530665713105102</v>
      </c>
      <c r="W215" s="113">
        <v>5.8833668631684901</v>
      </c>
      <c r="X215" s="114">
        <v>2.8016032681754699</v>
      </c>
      <c r="Y215" s="113">
        <v>1.5736832289334799</v>
      </c>
      <c r="Z215" s="113">
        <v>5.9449588521790303E-2</v>
      </c>
    </row>
    <row r="216" spans="1:26" x14ac:dyDescent="0.2">
      <c r="A216">
        <v>271</v>
      </c>
      <c r="B216" t="s">
        <v>31</v>
      </c>
      <c r="C216" t="s">
        <v>34</v>
      </c>
      <c r="D216" t="s">
        <v>37</v>
      </c>
      <c r="E216" s="118">
        <v>43047</v>
      </c>
      <c r="F216">
        <v>23.9</v>
      </c>
      <c r="G216">
        <v>32.799999999999997</v>
      </c>
      <c r="H216" s="113">
        <v>15.5199</v>
      </c>
      <c r="I216" s="113">
        <v>7.5743</v>
      </c>
      <c r="K216" s="113">
        <v>997.35123703333397</v>
      </c>
      <c r="L216" s="113">
        <v>0.76089952447632703</v>
      </c>
      <c r="M216" s="113">
        <v>-4.2248710659999996E-3</v>
      </c>
      <c r="N216" s="113">
        <v>1022.03488153681</v>
      </c>
      <c r="O216" s="113">
        <v>17.038271786191199</v>
      </c>
      <c r="P216" s="113">
        <v>20.846315363168799</v>
      </c>
      <c r="Q216" s="113">
        <v>36.37865</v>
      </c>
      <c r="R216">
        <v>21</v>
      </c>
      <c r="S216">
        <v>0.46629999999999999</v>
      </c>
      <c r="T216" s="113">
        <v>6.5602138435565598</v>
      </c>
      <c r="U216" s="114">
        <v>3.1239113540745498</v>
      </c>
      <c r="V216" s="113">
        <v>1.06778728780066</v>
      </c>
      <c r="W216" s="113">
        <v>6.6860043470081996</v>
      </c>
      <c r="X216" s="114">
        <v>3.1838115938134299</v>
      </c>
      <c r="Y216" s="113">
        <v>1.5037266725259799</v>
      </c>
      <c r="Z216" s="113">
        <v>5.9900239738874803E-2</v>
      </c>
    </row>
    <row r="217" spans="1:26" x14ac:dyDescent="0.2">
      <c r="A217">
        <v>103</v>
      </c>
      <c r="B217" t="s">
        <v>32</v>
      </c>
      <c r="C217" t="s">
        <v>34</v>
      </c>
      <c r="D217" t="s">
        <v>37</v>
      </c>
      <c r="E217" s="118">
        <v>43047</v>
      </c>
      <c r="F217">
        <v>23.9</v>
      </c>
      <c r="G217">
        <v>32.799999999999997</v>
      </c>
      <c r="H217" s="113">
        <v>15.5199</v>
      </c>
      <c r="I217" s="113">
        <v>2.9424000000000001</v>
      </c>
      <c r="K217" s="113">
        <v>997.35123703333397</v>
      </c>
      <c r="L217" s="113">
        <v>0.76089952447632703</v>
      </c>
      <c r="M217" s="113">
        <v>-4.2248710659999996E-3</v>
      </c>
      <c r="N217" s="113">
        <v>1022.03488153681</v>
      </c>
      <c r="O217" s="113">
        <v>6.6188837125132398</v>
      </c>
      <c r="P217" s="113">
        <v>20.846315363168799</v>
      </c>
      <c r="Q217" s="113">
        <v>10.9032</v>
      </c>
      <c r="R217">
        <v>21</v>
      </c>
      <c r="S217">
        <v>0.2054</v>
      </c>
      <c r="T217" s="113">
        <v>7.50456704420899</v>
      </c>
      <c r="U217" s="114">
        <v>3.5736033543852299</v>
      </c>
      <c r="V217" s="113">
        <v>0.469303511036743</v>
      </c>
      <c r="W217" s="113">
        <v>7.6314723226809003</v>
      </c>
      <c r="X217" s="114">
        <v>3.6340344393718498</v>
      </c>
      <c r="Y217" s="113">
        <v>2.28656942137872</v>
      </c>
      <c r="Z217" s="113">
        <v>6.0431084986622502E-2</v>
      </c>
    </row>
    <row r="218" spans="1:26" x14ac:dyDescent="0.2">
      <c r="A218">
        <v>109</v>
      </c>
      <c r="B218" t="s">
        <v>32</v>
      </c>
      <c r="C218" t="s">
        <v>34</v>
      </c>
      <c r="D218" t="s">
        <v>37</v>
      </c>
      <c r="E218" s="118">
        <v>43047</v>
      </c>
      <c r="F218">
        <v>23.9</v>
      </c>
      <c r="G218">
        <v>32.799999999999997</v>
      </c>
      <c r="H218" s="113">
        <v>15.5199</v>
      </c>
      <c r="I218" s="113">
        <v>3.3795000000000002</v>
      </c>
      <c r="K218" s="113">
        <v>997.35123703333397</v>
      </c>
      <c r="L218" s="113">
        <v>0.76089952447632703</v>
      </c>
      <c r="M218" s="113">
        <v>-4.2248710659999996E-3</v>
      </c>
      <c r="N218" s="113">
        <v>1022.03488153681</v>
      </c>
      <c r="O218" s="113">
        <v>7.6021334646677801</v>
      </c>
      <c r="P218" s="113">
        <v>20.846315363168799</v>
      </c>
      <c r="Q218" s="113">
        <v>13.30725</v>
      </c>
      <c r="R218">
        <v>21</v>
      </c>
      <c r="S218">
        <v>0.19950000000000001</v>
      </c>
      <c r="T218" s="113">
        <v>6.2735849056603801</v>
      </c>
      <c r="U218" s="114">
        <v>2.9874213836478001</v>
      </c>
      <c r="V218" s="113">
        <v>0.45720652250656502</v>
      </c>
      <c r="W218" s="113">
        <v>6.3990370539501704</v>
      </c>
      <c r="X218" s="114">
        <v>3.0471605018810402</v>
      </c>
      <c r="Y218" s="113">
        <v>1.78310722088283</v>
      </c>
      <c r="Z218" s="113">
        <v>5.9739118233237E-2</v>
      </c>
    </row>
    <row r="219" spans="1:26" x14ac:dyDescent="0.2">
      <c r="A219">
        <v>232</v>
      </c>
      <c r="B219" t="s">
        <v>33</v>
      </c>
      <c r="C219" t="s">
        <v>34</v>
      </c>
      <c r="D219" t="s">
        <v>37</v>
      </c>
      <c r="E219" s="118">
        <v>43047</v>
      </c>
      <c r="F219">
        <v>23.9</v>
      </c>
      <c r="G219">
        <v>32.799999999999997</v>
      </c>
      <c r="H219" s="113">
        <v>15.5199</v>
      </c>
      <c r="I219" s="113">
        <v>4.2900999999999998</v>
      </c>
      <c r="K219" s="113">
        <v>997.35123703333397</v>
      </c>
      <c r="L219" s="113">
        <v>0.76089952447632703</v>
      </c>
      <c r="M219" s="113">
        <v>-4.2248710659999996E-3</v>
      </c>
      <c r="N219" s="113">
        <v>1022.03488153681</v>
      </c>
      <c r="O219" s="113">
        <v>9.6505142112061701</v>
      </c>
      <c r="P219" s="113">
        <v>20.846315363168799</v>
      </c>
      <c r="Q219" s="113">
        <v>18.315550000000002</v>
      </c>
      <c r="R219">
        <v>21</v>
      </c>
      <c r="S219">
        <v>0.25309999999999999</v>
      </c>
      <c r="T219" s="113">
        <v>6.2695070596977898</v>
      </c>
      <c r="U219" s="114">
        <v>2.9854795522370399</v>
      </c>
      <c r="V219" s="113">
        <v>0.58005192645622305</v>
      </c>
      <c r="W219" s="113">
        <v>6.3949543942369598</v>
      </c>
      <c r="X219" s="114">
        <v>3.0452163782080799</v>
      </c>
      <c r="Y219" s="113">
        <v>1.6321399419410401</v>
      </c>
      <c r="Z219" s="113">
        <v>5.9736825971032498E-2</v>
      </c>
    </row>
    <row r="220" spans="1:26" x14ac:dyDescent="0.2">
      <c r="A220">
        <v>234</v>
      </c>
      <c r="B220" t="s">
        <v>33</v>
      </c>
      <c r="C220" t="s">
        <v>34</v>
      </c>
      <c r="D220" t="s">
        <v>37</v>
      </c>
      <c r="E220" s="118">
        <v>43047</v>
      </c>
      <c r="F220">
        <v>23.9</v>
      </c>
      <c r="G220">
        <v>32.799999999999997</v>
      </c>
      <c r="H220" s="113">
        <v>15.5199</v>
      </c>
      <c r="I220" s="113">
        <v>4.6646000000000001</v>
      </c>
      <c r="K220" s="113">
        <v>997.35123703333397</v>
      </c>
      <c r="L220" s="113">
        <v>0.76089952447632703</v>
      </c>
      <c r="M220" s="113">
        <v>-4.2248710659999996E-3</v>
      </c>
      <c r="N220" s="113">
        <v>1022.03488153681</v>
      </c>
      <c r="O220" s="113">
        <v>10.492946222603701</v>
      </c>
      <c r="P220" s="113">
        <v>20.846315363168799</v>
      </c>
      <c r="Q220" s="113">
        <v>20.375299999999999</v>
      </c>
      <c r="R220">
        <v>21</v>
      </c>
      <c r="S220">
        <v>0.28860000000000002</v>
      </c>
      <c r="T220" s="113">
        <v>6.5950639853747601</v>
      </c>
      <c r="U220" s="114">
        <v>3.1405066597022699</v>
      </c>
      <c r="V220" s="113">
        <v>0.66080776383094497</v>
      </c>
      <c r="W220" s="113">
        <v>6.7208956281665797</v>
      </c>
      <c r="X220" s="114">
        <v>3.2004264896031298</v>
      </c>
      <c r="Y220" s="113">
        <v>1.6748475821216799</v>
      </c>
      <c r="Z220" s="113">
        <v>5.9919829900862101E-2</v>
      </c>
    </row>
    <row r="221" spans="1:26" x14ac:dyDescent="0.2">
      <c r="A221">
        <v>181</v>
      </c>
      <c r="B221" t="s">
        <v>26</v>
      </c>
      <c r="C221" t="s">
        <v>36</v>
      </c>
      <c r="D221" t="s">
        <v>37</v>
      </c>
      <c r="E221" s="118">
        <v>43047</v>
      </c>
      <c r="F221">
        <v>23.8</v>
      </c>
      <c r="G221">
        <v>32.700000000000003</v>
      </c>
      <c r="H221" s="113">
        <v>17.5153</v>
      </c>
      <c r="I221" s="113">
        <v>3.2191000000000001</v>
      </c>
      <c r="K221" s="113">
        <v>997.37575933808205</v>
      </c>
      <c r="L221" s="113">
        <v>0.76105550545330802</v>
      </c>
      <c r="M221" s="113">
        <v>-4.2272056239999996E-3</v>
      </c>
      <c r="N221" s="113">
        <v>1021.9884400469</v>
      </c>
      <c r="O221" s="113">
        <v>7.2409050066965097</v>
      </c>
      <c r="P221" s="113">
        <v>23.526167910880599</v>
      </c>
      <c r="Q221" s="113">
        <v>12.425050000000001</v>
      </c>
      <c r="R221">
        <v>21</v>
      </c>
      <c r="S221">
        <v>0.15909999999999999</v>
      </c>
      <c r="T221" s="113">
        <v>5.1993464052287601</v>
      </c>
      <c r="U221" s="114">
        <v>2.4758792405851202</v>
      </c>
      <c r="V221" s="113">
        <v>0.36398633462105801</v>
      </c>
      <c r="W221" s="113">
        <v>5.29286955361371</v>
      </c>
      <c r="X221" s="114">
        <v>2.52041407314938</v>
      </c>
      <c r="Y221" s="113">
        <v>1.5006651602599801</v>
      </c>
      <c r="Z221" s="113">
        <v>4.45348325642594E-2</v>
      </c>
    </row>
    <row r="222" spans="1:26" x14ac:dyDescent="0.2">
      <c r="A222">
        <v>188</v>
      </c>
      <c r="B222" t="s">
        <v>26</v>
      </c>
      <c r="C222" t="s">
        <v>36</v>
      </c>
      <c r="D222" t="s">
        <v>37</v>
      </c>
      <c r="E222" s="118">
        <v>43047</v>
      </c>
      <c r="F222">
        <v>23.8</v>
      </c>
      <c r="G222">
        <v>32.700000000000003</v>
      </c>
      <c r="H222" s="113">
        <v>17.5153</v>
      </c>
      <c r="I222" s="113">
        <v>9.2333999999999996</v>
      </c>
      <c r="K222" s="113">
        <v>997.37575933808205</v>
      </c>
      <c r="L222" s="113">
        <v>0.76105550545330802</v>
      </c>
      <c r="M222" s="113">
        <v>-4.2272056239999996E-3</v>
      </c>
      <c r="N222" s="113">
        <v>1021.9884400469</v>
      </c>
      <c r="O222" s="113">
        <v>20.769212602538499</v>
      </c>
      <c r="P222" s="113">
        <v>23.526167910880599</v>
      </c>
      <c r="Q222" s="113">
        <v>45.503700000000002</v>
      </c>
      <c r="R222">
        <v>21</v>
      </c>
      <c r="S222">
        <v>0.46539999999999898</v>
      </c>
      <c r="T222" s="113">
        <v>5.3079379562043698</v>
      </c>
      <c r="U222" s="114">
        <v>2.5275895029544602</v>
      </c>
      <c r="V222" s="113">
        <v>1.0643685120948101</v>
      </c>
      <c r="W222" s="113">
        <v>5.4015576434375596</v>
      </c>
      <c r="X222" s="114">
        <v>2.5721703063988399</v>
      </c>
      <c r="Y222" s="113">
        <v>1.1802397275907599</v>
      </c>
      <c r="Z222" s="113">
        <v>4.4580803444375303E-2</v>
      </c>
    </row>
    <row r="223" spans="1:26" x14ac:dyDescent="0.2">
      <c r="A223">
        <v>280</v>
      </c>
      <c r="B223" t="s">
        <v>26</v>
      </c>
      <c r="C223" t="s">
        <v>36</v>
      </c>
      <c r="D223" t="s">
        <v>37</v>
      </c>
      <c r="E223" s="118">
        <v>43047</v>
      </c>
      <c r="F223">
        <v>23.8</v>
      </c>
      <c r="G223">
        <v>32.700000000000003</v>
      </c>
      <c r="H223" s="113">
        <v>17.5153</v>
      </c>
      <c r="I223" s="113">
        <v>3.4178000000000002</v>
      </c>
      <c r="K223" s="113">
        <v>997.37575933808205</v>
      </c>
      <c r="L223" s="113">
        <v>0.76105550545330802</v>
      </c>
      <c r="M223" s="113">
        <v>-4.2272056239999996E-3</v>
      </c>
      <c r="N223" s="113">
        <v>1021.9884400469</v>
      </c>
      <c r="O223" s="113">
        <v>7.6878522356830601</v>
      </c>
      <c r="P223" s="113">
        <v>23.526167910880599</v>
      </c>
      <c r="Q223" s="113">
        <v>13.517899999999999</v>
      </c>
      <c r="R223">
        <v>21</v>
      </c>
      <c r="S223">
        <v>0.14580000000000001</v>
      </c>
      <c r="T223" s="113">
        <v>4.4559902200489097</v>
      </c>
      <c r="U223" s="114">
        <v>2.1219001047852002</v>
      </c>
      <c r="V223" s="113">
        <v>0.33449344645728102</v>
      </c>
      <c r="W223" s="113">
        <v>4.5488525182177204</v>
      </c>
      <c r="X223" s="114">
        <v>2.16612024677034</v>
      </c>
      <c r="Y223" s="113">
        <v>1.25261555167573</v>
      </c>
      <c r="Z223" s="113">
        <v>4.4220141985147801E-2</v>
      </c>
    </row>
    <row r="224" spans="1:26" x14ac:dyDescent="0.2">
      <c r="A224">
        <v>286</v>
      </c>
      <c r="B224" t="s">
        <v>26</v>
      </c>
      <c r="C224" t="s">
        <v>36</v>
      </c>
      <c r="D224" t="s">
        <v>37</v>
      </c>
      <c r="E224" s="118">
        <v>43047</v>
      </c>
      <c r="F224">
        <v>23.8</v>
      </c>
      <c r="G224">
        <v>32.700000000000003</v>
      </c>
      <c r="H224" s="113">
        <v>17.5153</v>
      </c>
      <c r="I224" s="113">
        <v>2.8584999999999998</v>
      </c>
      <c r="K224" s="113">
        <v>997.37575933808205</v>
      </c>
      <c r="L224" s="113">
        <v>0.76105550545330802</v>
      </c>
      <c r="M224" s="113">
        <v>-4.2272056239999996E-3</v>
      </c>
      <c r="N224" s="113">
        <v>1021.9884400469</v>
      </c>
      <c r="O224" s="113">
        <v>6.4297868850430202</v>
      </c>
      <c r="P224" s="113">
        <v>23.526167910880599</v>
      </c>
      <c r="Q224" s="113">
        <v>10.441750000000001</v>
      </c>
      <c r="R224">
        <v>21</v>
      </c>
      <c r="S224">
        <v>0.1615</v>
      </c>
      <c r="T224" s="113">
        <v>5.9881349647756696</v>
      </c>
      <c r="U224" s="114">
        <v>2.85149284036937</v>
      </c>
      <c r="V224" s="113">
        <v>0.36865954563533898</v>
      </c>
      <c r="W224" s="113">
        <v>6.0823593531589699</v>
      </c>
      <c r="X224" s="114">
        <v>2.8963615967423699</v>
      </c>
      <c r="Y224" s="113">
        <v>1.8375691064872199</v>
      </c>
      <c r="Z224" s="113">
        <v>4.4868756373003901E-2</v>
      </c>
    </row>
    <row r="225" spans="1:26" x14ac:dyDescent="0.2">
      <c r="A225">
        <v>121</v>
      </c>
      <c r="B225" t="s">
        <v>29</v>
      </c>
      <c r="C225" t="s">
        <v>36</v>
      </c>
      <c r="D225" t="s">
        <v>37</v>
      </c>
      <c r="E225" s="118">
        <v>43047</v>
      </c>
      <c r="F225">
        <v>23.8</v>
      </c>
      <c r="G225">
        <v>32.700000000000003</v>
      </c>
      <c r="H225" s="113">
        <v>17.5153</v>
      </c>
      <c r="I225" s="113">
        <v>5.1284999999999998</v>
      </c>
      <c r="K225" s="113">
        <v>997.37575933808205</v>
      </c>
      <c r="L225" s="113">
        <v>0.76105550545330802</v>
      </c>
      <c r="M225" s="113">
        <v>-4.2272056239999996E-3</v>
      </c>
      <c r="N225" s="113">
        <v>1021.9884400469</v>
      </c>
      <c r="O225" s="113">
        <v>11.535827196062</v>
      </c>
      <c r="P225" s="113">
        <v>23.526167910880599</v>
      </c>
      <c r="Q225" s="113">
        <v>22.926749999999998</v>
      </c>
      <c r="R225">
        <v>21</v>
      </c>
      <c r="S225">
        <v>0.27950000000000003</v>
      </c>
      <c r="T225" s="113">
        <v>5.7640750670241196</v>
      </c>
      <c r="U225" s="114">
        <v>2.7447976509638701</v>
      </c>
      <c r="V225" s="113">
        <v>0.63838319576984603</v>
      </c>
      <c r="W225" s="113">
        <v>5.8581002641787698</v>
      </c>
      <c r="X225" s="114">
        <v>2.7895715543708399</v>
      </c>
      <c r="Y225" s="113">
        <v>1.4212206829782901</v>
      </c>
      <c r="Z225" s="113">
        <v>4.4773903406973903E-2</v>
      </c>
    </row>
    <row r="226" spans="1:26" x14ac:dyDescent="0.2">
      <c r="A226">
        <v>128</v>
      </c>
      <c r="B226" t="s">
        <v>29</v>
      </c>
      <c r="C226" t="s">
        <v>36</v>
      </c>
      <c r="D226" t="s">
        <v>37</v>
      </c>
      <c r="E226" s="118">
        <v>43047</v>
      </c>
      <c r="F226">
        <v>23.8</v>
      </c>
      <c r="G226">
        <v>32.700000000000003</v>
      </c>
      <c r="H226" s="113">
        <v>17.5153</v>
      </c>
      <c r="I226" s="113">
        <v>3.1501000000000001</v>
      </c>
      <c r="K226" s="113">
        <v>997.37575933808205</v>
      </c>
      <c r="L226" s="113">
        <v>0.76105550545330802</v>
      </c>
      <c r="M226" s="113">
        <v>-4.2272056239999996E-3</v>
      </c>
      <c r="N226" s="113">
        <v>1021.9884400469</v>
      </c>
      <c r="O226" s="113">
        <v>7.08569937609726</v>
      </c>
      <c r="P226" s="113">
        <v>23.526167910880599</v>
      </c>
      <c r="Q226" s="113">
        <v>12.04555</v>
      </c>
      <c r="R226">
        <v>21</v>
      </c>
      <c r="S226">
        <v>0.21909999999999999</v>
      </c>
      <c r="T226" s="113">
        <v>7.4752644148754701</v>
      </c>
      <c r="U226" s="114">
        <v>3.5596497213692699</v>
      </c>
      <c r="V226" s="113">
        <v>0.49869002058969097</v>
      </c>
      <c r="W226" s="113">
        <v>7.57081087447862</v>
      </c>
      <c r="X226" s="114">
        <v>3.6051480354660099</v>
      </c>
      <c r="Y226" s="113">
        <v>2.1905948837788198</v>
      </c>
      <c r="Z226" s="113">
        <v>4.5498314096734702E-2</v>
      </c>
    </row>
    <row r="227" spans="1:26" x14ac:dyDescent="0.2">
      <c r="A227">
        <v>219</v>
      </c>
      <c r="B227" t="s">
        <v>29</v>
      </c>
      <c r="C227" t="s">
        <v>36</v>
      </c>
      <c r="D227" t="s">
        <v>37</v>
      </c>
      <c r="E227" s="118">
        <v>43047</v>
      </c>
      <c r="F227">
        <v>23.8</v>
      </c>
      <c r="G227">
        <v>32.700000000000003</v>
      </c>
      <c r="H227" s="113">
        <v>17.5153</v>
      </c>
      <c r="I227" s="113">
        <v>4.5494000000000003</v>
      </c>
      <c r="K227" s="113">
        <v>997.37575933808205</v>
      </c>
      <c r="L227" s="113">
        <v>0.76105550545330802</v>
      </c>
      <c r="M227" s="113">
        <v>-4.2272056239999996E-3</v>
      </c>
      <c r="N227" s="113">
        <v>1021.9884400469</v>
      </c>
      <c r="O227" s="113">
        <v>10.2332245775108</v>
      </c>
      <c r="P227" s="113">
        <v>23.526167910880599</v>
      </c>
      <c r="Q227" s="113">
        <v>19.741700000000002</v>
      </c>
      <c r="R227">
        <v>21</v>
      </c>
      <c r="S227">
        <v>0.25540000000000102</v>
      </c>
      <c r="T227" s="113">
        <v>5.94783418723802</v>
      </c>
      <c r="U227" s="114">
        <v>2.83230199392287</v>
      </c>
      <c r="V227" s="113">
        <v>0.58306484617357601</v>
      </c>
      <c r="W227" s="113">
        <v>6.0420227478740296</v>
      </c>
      <c r="X227" s="114">
        <v>2.8771536894638201</v>
      </c>
      <c r="Y227" s="113">
        <v>1.5141513156422599</v>
      </c>
      <c r="Z227" s="113">
        <v>4.48516955409528E-2</v>
      </c>
    </row>
    <row r="228" spans="1:26" x14ac:dyDescent="0.2">
      <c r="A228">
        <v>155</v>
      </c>
      <c r="B228" t="s">
        <v>30</v>
      </c>
      <c r="C228" t="s">
        <v>36</v>
      </c>
      <c r="D228" t="s">
        <v>37</v>
      </c>
      <c r="E228" s="118">
        <v>43047</v>
      </c>
      <c r="F228">
        <v>23.7</v>
      </c>
      <c r="G228">
        <v>32.9</v>
      </c>
      <c r="H228" s="113">
        <v>17.519400000000001</v>
      </c>
      <c r="I228" s="113">
        <v>1.1134999999999999</v>
      </c>
      <c r="K228" s="113">
        <v>997.40018425598896</v>
      </c>
      <c r="L228" s="113">
        <v>0.76121220240660703</v>
      </c>
      <c r="M228" s="113">
        <v>-4.2295732740000001E-3</v>
      </c>
      <c r="N228" s="113">
        <v>1022.1688604723</v>
      </c>
      <c r="O228" s="113">
        <v>2.50521152958691</v>
      </c>
      <c r="P228" s="113">
        <v>23.533100675115701</v>
      </c>
      <c r="Q228" s="113">
        <v>0.84424999999999994</v>
      </c>
      <c r="R228">
        <v>21</v>
      </c>
      <c r="S228">
        <v>0.1295</v>
      </c>
      <c r="T228" s="113">
        <v>13.160569105691099</v>
      </c>
      <c r="U228" s="114">
        <v>6.2669376693766896</v>
      </c>
      <c r="V228" s="113">
        <v>0.29381023111558802</v>
      </c>
      <c r="W228" s="113">
        <v>13.28615621772</v>
      </c>
      <c r="X228" s="114">
        <v>6.3267410560571404</v>
      </c>
      <c r="Y228" s="113">
        <v>105.992146867096</v>
      </c>
      <c r="Z228" s="113">
        <v>5.9803386680444597E-2</v>
      </c>
    </row>
    <row r="229" spans="1:26" x14ac:dyDescent="0.2">
      <c r="A229">
        <v>247</v>
      </c>
      <c r="B229" t="s">
        <v>30</v>
      </c>
      <c r="C229" t="s">
        <v>36</v>
      </c>
      <c r="D229" t="s">
        <v>37</v>
      </c>
      <c r="E229" s="118">
        <v>43047</v>
      </c>
      <c r="F229">
        <v>23.7</v>
      </c>
      <c r="G229">
        <v>32.9</v>
      </c>
      <c r="H229" s="113">
        <v>17.519400000000001</v>
      </c>
      <c r="I229" s="113">
        <v>4.4509999999999996</v>
      </c>
      <c r="K229" s="113">
        <v>997.40018425598896</v>
      </c>
      <c r="L229" s="113">
        <v>0.76121220240660703</v>
      </c>
      <c r="M229" s="113">
        <v>-4.2295732740000001E-3</v>
      </c>
      <c r="N229" s="113">
        <v>1022.1688604723</v>
      </c>
      <c r="O229" s="113">
        <v>10.014096558770801</v>
      </c>
      <c r="P229" s="113">
        <v>23.533100675115701</v>
      </c>
      <c r="Q229" s="113">
        <v>19.200500000000002</v>
      </c>
      <c r="R229">
        <v>21</v>
      </c>
      <c r="S229">
        <v>0.27800000000000002</v>
      </c>
      <c r="T229" s="113">
        <v>6.6618739515935701</v>
      </c>
      <c r="U229" s="114">
        <v>3.1723209293302701</v>
      </c>
      <c r="V229" s="113">
        <v>0.63586727165618295</v>
      </c>
      <c r="W229" s="113">
        <v>6.7802487248828598</v>
      </c>
      <c r="X229" s="114">
        <v>3.22868986899184</v>
      </c>
      <c r="Y229" s="113">
        <v>1.71345917937864</v>
      </c>
      <c r="Z229" s="113">
        <v>5.6368939661567599E-2</v>
      </c>
    </row>
    <row r="230" spans="1:26" x14ac:dyDescent="0.2">
      <c r="A230">
        <v>168</v>
      </c>
      <c r="B230" t="s">
        <v>31</v>
      </c>
      <c r="C230" t="s">
        <v>36</v>
      </c>
      <c r="D230" t="s">
        <v>37</v>
      </c>
      <c r="E230" s="118">
        <v>43047</v>
      </c>
      <c r="F230">
        <v>23.7</v>
      </c>
      <c r="G230">
        <v>32.9</v>
      </c>
      <c r="H230" s="113">
        <v>17.519400000000001</v>
      </c>
      <c r="I230" s="113">
        <v>2.6536</v>
      </c>
      <c r="K230" s="113">
        <v>997.40018425598896</v>
      </c>
      <c r="L230" s="113">
        <v>0.76121220240660703</v>
      </c>
      <c r="M230" s="113">
        <v>-4.2295732740000001E-3</v>
      </c>
      <c r="N230" s="113">
        <v>1022.1688604723</v>
      </c>
      <c r="O230" s="113">
        <v>5.9702104309940101</v>
      </c>
      <c r="P230" s="113">
        <v>23.533100675115701</v>
      </c>
      <c r="Q230" s="113">
        <v>9.3148</v>
      </c>
      <c r="R230">
        <v>21</v>
      </c>
      <c r="S230">
        <v>0.1326</v>
      </c>
      <c r="T230" s="113">
        <v>5.2598175327251102</v>
      </c>
      <c r="U230" s="114">
        <v>2.5046750155833899</v>
      </c>
      <c r="V230" s="113">
        <v>0.30461828318282402</v>
      </c>
      <c r="W230" s="113">
        <v>5.3766362850617204</v>
      </c>
      <c r="X230" s="114">
        <v>2.56030299288653</v>
      </c>
      <c r="Y230" s="113">
        <v>1.6895501173508101</v>
      </c>
      <c r="Z230" s="113">
        <v>5.5627977303144498E-2</v>
      </c>
    </row>
    <row r="231" spans="1:26" x14ac:dyDescent="0.2">
      <c r="A231">
        <v>175</v>
      </c>
      <c r="B231" t="s">
        <v>31</v>
      </c>
      <c r="C231" t="s">
        <v>36</v>
      </c>
      <c r="D231" t="s">
        <v>37</v>
      </c>
      <c r="E231" s="118">
        <v>43047</v>
      </c>
      <c r="F231">
        <v>23.7</v>
      </c>
      <c r="G231">
        <v>32.9</v>
      </c>
      <c r="H231" s="113">
        <v>17.519400000000001</v>
      </c>
      <c r="I231" s="113">
        <v>2.4013</v>
      </c>
      <c r="K231" s="113">
        <v>997.40018425598896</v>
      </c>
      <c r="L231" s="113">
        <v>0.76121220240660703</v>
      </c>
      <c r="M231" s="113">
        <v>-4.2295732740000001E-3</v>
      </c>
      <c r="N231" s="113">
        <v>1022.1688604723</v>
      </c>
      <c r="O231" s="113">
        <v>5.4025724705855902</v>
      </c>
      <c r="P231" s="113">
        <v>23.533100675115701</v>
      </c>
      <c r="Q231" s="113">
        <v>7.9271500000000001</v>
      </c>
      <c r="R231">
        <v>21</v>
      </c>
      <c r="S231">
        <v>0.15129999999999999</v>
      </c>
      <c r="T231" s="113">
        <v>6.7244444444444396</v>
      </c>
      <c r="U231" s="114">
        <v>3.2021164021163999</v>
      </c>
      <c r="V231" s="113">
        <v>0.34601462347127998</v>
      </c>
      <c r="W231" s="113">
        <v>6.8428886593029903</v>
      </c>
      <c r="X231" s="114">
        <v>3.2585184091918999</v>
      </c>
      <c r="Y231" s="113">
        <v>2.3223237254356199</v>
      </c>
      <c r="Z231" s="113">
        <v>5.6402007075498299E-2</v>
      </c>
    </row>
    <row r="232" spans="1:26" x14ac:dyDescent="0.2">
      <c r="A232">
        <v>266</v>
      </c>
      <c r="B232" t="s">
        <v>31</v>
      </c>
      <c r="C232" t="s">
        <v>36</v>
      </c>
      <c r="D232" t="s">
        <v>37</v>
      </c>
      <c r="E232" s="118">
        <v>43047</v>
      </c>
      <c r="F232">
        <v>23.7</v>
      </c>
      <c r="G232">
        <v>32.9</v>
      </c>
      <c r="H232" s="113">
        <v>17.519400000000001</v>
      </c>
      <c r="I232" s="113">
        <v>4.6501999999999999</v>
      </c>
      <c r="K232" s="113">
        <v>997.40018425598896</v>
      </c>
      <c r="L232" s="113">
        <v>0.76121220240660703</v>
      </c>
      <c r="M232" s="113">
        <v>-4.2295732740000001E-3</v>
      </c>
      <c r="N232" s="113">
        <v>1022.1688604723</v>
      </c>
      <c r="O232" s="113">
        <v>10.462267314669999</v>
      </c>
      <c r="P232" s="113">
        <v>23.533100675115701</v>
      </c>
      <c r="Q232" s="113">
        <v>20.296099999999999</v>
      </c>
      <c r="R232">
        <v>21</v>
      </c>
      <c r="S232">
        <v>0.2382</v>
      </c>
      <c r="T232" s="113">
        <v>5.3989120580235701</v>
      </c>
      <c r="U232" s="114">
        <v>2.57091050382075</v>
      </c>
      <c r="V232" s="113">
        <v>0.54691921623964601</v>
      </c>
      <c r="W232" s="113">
        <v>5.5158851793234103</v>
      </c>
      <c r="X232" s="114">
        <v>2.6266119901540002</v>
      </c>
      <c r="Y232" s="113">
        <v>1.3717356052822001</v>
      </c>
      <c r="Z232" s="113">
        <v>5.5701486333255001E-2</v>
      </c>
    </row>
    <row r="233" spans="1:26" x14ac:dyDescent="0.2">
      <c r="A233">
        <v>272</v>
      </c>
      <c r="B233" t="s">
        <v>31</v>
      </c>
      <c r="C233" t="s">
        <v>36</v>
      </c>
      <c r="D233" t="s">
        <v>37</v>
      </c>
      <c r="E233" s="118">
        <v>43047</v>
      </c>
      <c r="F233">
        <v>23.7</v>
      </c>
      <c r="G233">
        <v>32.9</v>
      </c>
      <c r="H233" s="113">
        <v>17.519400000000001</v>
      </c>
      <c r="I233" s="113">
        <v>2.2210999999999999</v>
      </c>
      <c r="K233" s="113">
        <v>997.40018425598896</v>
      </c>
      <c r="L233" s="113">
        <v>0.76121220240660703</v>
      </c>
      <c r="M233" s="113">
        <v>-4.2295732740000001E-3</v>
      </c>
      <c r="N233" s="113">
        <v>1022.1688604723</v>
      </c>
      <c r="O233" s="113">
        <v>4.9971489253394603</v>
      </c>
      <c r="P233" s="113">
        <v>23.533100675115701</v>
      </c>
      <c r="Q233" s="113">
        <v>6.9360499999999998</v>
      </c>
      <c r="R233">
        <v>21</v>
      </c>
      <c r="S233">
        <v>0.1221</v>
      </c>
      <c r="T233" s="113">
        <v>5.8170557408289501</v>
      </c>
      <c r="U233" s="114">
        <v>2.77002654325188</v>
      </c>
      <c r="V233" s="113">
        <v>0.27994229374260299</v>
      </c>
      <c r="W233" s="113">
        <v>5.9344929235766299</v>
      </c>
      <c r="X233" s="114">
        <v>2.8259490112269599</v>
      </c>
      <c r="Y233" s="113">
        <v>2.12795680681849</v>
      </c>
      <c r="Z233" s="113">
        <v>5.5922467975084302E-2</v>
      </c>
    </row>
    <row r="234" spans="1:26" x14ac:dyDescent="0.2">
      <c r="A234">
        <v>104</v>
      </c>
      <c r="B234" t="s">
        <v>32</v>
      </c>
      <c r="C234" t="s">
        <v>36</v>
      </c>
      <c r="D234" t="s">
        <v>37</v>
      </c>
      <c r="E234" s="118">
        <v>43047</v>
      </c>
      <c r="F234">
        <v>23.7</v>
      </c>
      <c r="G234">
        <v>32.9</v>
      </c>
      <c r="H234" s="113">
        <v>17.519400000000001</v>
      </c>
      <c r="I234" s="113">
        <v>3.3552</v>
      </c>
      <c r="K234" s="113">
        <v>997.40018425598896</v>
      </c>
      <c r="L234" s="113">
        <v>0.76121220240660703</v>
      </c>
      <c r="M234" s="113">
        <v>-4.2295732740000001E-3</v>
      </c>
      <c r="N234" s="113">
        <v>1022.1688604723</v>
      </c>
      <c r="O234" s="113">
        <v>7.5487074306870303</v>
      </c>
      <c r="P234" s="113">
        <v>23.533100675115701</v>
      </c>
      <c r="Q234" s="113">
        <v>13.1736</v>
      </c>
      <c r="R234">
        <v>21</v>
      </c>
      <c r="S234">
        <v>0.2132</v>
      </c>
      <c r="T234" s="113">
        <v>6.7854869509866296</v>
      </c>
      <c r="U234" s="114">
        <v>3.2311842623745899</v>
      </c>
      <c r="V234" s="113">
        <v>0.487505317072295</v>
      </c>
      <c r="W234" s="113">
        <v>6.9039989116348099</v>
      </c>
      <c r="X234" s="114">
        <v>3.2876185293499098</v>
      </c>
      <c r="Y234" s="113">
        <v>1.9343837103745101</v>
      </c>
      <c r="Z234" s="113">
        <v>5.64342669753213E-2</v>
      </c>
    </row>
    <row r="235" spans="1:26" x14ac:dyDescent="0.2">
      <c r="A235">
        <v>110</v>
      </c>
      <c r="B235" t="s">
        <v>32</v>
      </c>
      <c r="C235" t="s">
        <v>36</v>
      </c>
      <c r="D235" t="s">
        <v>37</v>
      </c>
      <c r="E235" s="118">
        <v>43047</v>
      </c>
      <c r="F235">
        <v>23.7</v>
      </c>
      <c r="G235">
        <v>32.9</v>
      </c>
      <c r="H235" s="113">
        <v>17.519400000000001</v>
      </c>
      <c r="I235" s="113">
        <v>4.4733999999999998</v>
      </c>
      <c r="K235" s="113">
        <v>997.40018425598896</v>
      </c>
      <c r="L235" s="113">
        <v>0.76121220240660703</v>
      </c>
      <c r="M235" s="113">
        <v>-4.2295732740000001E-3</v>
      </c>
      <c r="N235" s="113">
        <v>1022.1688604723</v>
      </c>
      <c r="O235" s="113">
        <v>10.0644932702776</v>
      </c>
      <c r="P235" s="113">
        <v>23.533100675115701</v>
      </c>
      <c r="Q235" s="113">
        <v>19.323699999999999</v>
      </c>
      <c r="R235">
        <v>21</v>
      </c>
      <c r="S235">
        <v>0.2324</v>
      </c>
      <c r="T235" s="113">
        <v>5.47983966045744</v>
      </c>
      <c r="U235" s="114">
        <v>2.6094474573606901</v>
      </c>
      <c r="V235" s="113">
        <v>0.53344356822790795</v>
      </c>
      <c r="W235" s="113">
        <v>5.5969025962920904</v>
      </c>
      <c r="X235" s="114">
        <v>2.6651917125200399</v>
      </c>
      <c r="Y235" s="113">
        <v>1.40766809883458</v>
      </c>
      <c r="Z235" s="113">
        <v>5.57442551593543E-2</v>
      </c>
    </row>
    <row r="236" spans="1:26" x14ac:dyDescent="0.2">
      <c r="A236">
        <v>233</v>
      </c>
      <c r="B236" t="s">
        <v>33</v>
      </c>
      <c r="C236" t="s">
        <v>36</v>
      </c>
      <c r="D236" t="s">
        <v>37</v>
      </c>
      <c r="E236" s="118">
        <v>43047</v>
      </c>
      <c r="F236">
        <v>23.7</v>
      </c>
      <c r="G236">
        <v>32.9</v>
      </c>
      <c r="H236" s="113">
        <v>17.519400000000001</v>
      </c>
      <c r="I236" s="113">
        <v>4.3803999999999998</v>
      </c>
      <c r="K236" s="113">
        <v>997.40018425598896</v>
      </c>
      <c r="L236" s="113">
        <v>0.76121220240660703</v>
      </c>
      <c r="M236" s="113">
        <v>-4.2295732740000001E-3</v>
      </c>
      <c r="N236" s="113">
        <v>1022.1688604723</v>
      </c>
      <c r="O236" s="113">
        <v>9.8552569233969507</v>
      </c>
      <c r="P236" s="113">
        <v>23.533100675115701</v>
      </c>
      <c r="Q236" s="113">
        <v>18.812200000000001</v>
      </c>
      <c r="R236">
        <v>21</v>
      </c>
      <c r="S236">
        <v>0.22239999999999899</v>
      </c>
      <c r="T236" s="113">
        <v>5.3487253487253401</v>
      </c>
      <c r="U236" s="114">
        <v>2.54701207082159</v>
      </c>
      <c r="V236" s="113">
        <v>0.51073802192971296</v>
      </c>
      <c r="W236" s="113">
        <v>5.4656427721444203</v>
      </c>
      <c r="X236" s="114">
        <v>2.6026870343544801</v>
      </c>
      <c r="Y236" s="113">
        <v>1.3827311494189101</v>
      </c>
      <c r="Z236" s="113">
        <v>5.5674963532896402E-2</v>
      </c>
    </row>
    <row r="237" spans="1:26" x14ac:dyDescent="0.2">
      <c r="A237">
        <v>235</v>
      </c>
      <c r="B237" t="s">
        <v>33</v>
      </c>
      <c r="C237" t="s">
        <v>36</v>
      </c>
      <c r="D237" t="s">
        <v>37</v>
      </c>
      <c r="E237" s="118">
        <v>43047</v>
      </c>
      <c r="F237">
        <v>23.7</v>
      </c>
      <c r="G237">
        <v>32.9</v>
      </c>
      <c r="H237" s="113">
        <v>17.519400000000001</v>
      </c>
      <c r="I237" s="113">
        <v>2.6861999999999999</v>
      </c>
      <c r="K237" s="113">
        <v>997.40018425598896</v>
      </c>
      <c r="L237" s="113">
        <v>0.76121220240660703</v>
      </c>
      <c r="M237" s="113">
        <v>-4.2295732740000001E-3</v>
      </c>
      <c r="N237" s="113">
        <v>1022.1688604723</v>
      </c>
      <c r="O237" s="113">
        <v>6.04355564506184</v>
      </c>
      <c r="P237" s="113">
        <v>23.533100675115701</v>
      </c>
      <c r="Q237" s="113">
        <v>9.4940999999999995</v>
      </c>
      <c r="R237">
        <v>21</v>
      </c>
      <c r="S237">
        <v>0.15920000000000001</v>
      </c>
      <c r="T237" s="113">
        <v>6.2999604273842396</v>
      </c>
      <c r="U237" s="114">
        <v>2.99998115589726</v>
      </c>
      <c r="V237" s="113">
        <v>0.364479342991686</v>
      </c>
      <c r="W237" s="113">
        <v>6.4179335442072603</v>
      </c>
      <c r="X237" s="114">
        <v>3.0561588305748901</v>
      </c>
      <c r="Y237" s="113">
        <v>2.0138259778476901</v>
      </c>
      <c r="Z237" s="113">
        <v>5.6177674677629699E-2</v>
      </c>
    </row>
    <row r="238" spans="1:26" x14ac:dyDescent="0.2">
      <c r="A238">
        <v>176</v>
      </c>
      <c r="B238" t="s">
        <v>26</v>
      </c>
      <c r="C238" t="s">
        <v>27</v>
      </c>
      <c r="D238" t="s">
        <v>28</v>
      </c>
      <c r="E238" s="118">
        <v>43082</v>
      </c>
      <c r="F238">
        <v>22</v>
      </c>
      <c r="G238">
        <v>33.700000000000003</v>
      </c>
      <c r="H238" s="113">
        <v>17.513300000000001</v>
      </c>
      <c r="I238" s="113">
        <v>1.8411999999999999</v>
      </c>
      <c r="J238" s="113">
        <v>2.0261</v>
      </c>
      <c r="K238" s="113">
        <v>997.80032031723897</v>
      </c>
      <c r="L238" s="113">
        <v>0.76398747491999996</v>
      </c>
      <c r="M238" s="113">
        <v>-4.2748863999999996E-3</v>
      </c>
      <c r="N238" s="113">
        <v>1023.25908136794</v>
      </c>
      <c r="O238" s="113">
        <v>4.1479591908706803</v>
      </c>
      <c r="P238" s="113">
        <v>23.5335227065016</v>
      </c>
      <c r="Q238" s="113">
        <v>4.8465999999999996</v>
      </c>
      <c r="R238">
        <v>27</v>
      </c>
      <c r="S238">
        <v>9.5499999999999904E-2</v>
      </c>
      <c r="T238" s="113">
        <v>5.4705848656699301</v>
      </c>
      <c r="U238" s="114">
        <v>2.0261425428407098</v>
      </c>
      <c r="V238" s="113">
        <v>0.221443811662481</v>
      </c>
      <c r="W238" s="113">
        <v>5.6397031534647102</v>
      </c>
      <c r="X238" s="114">
        <v>2.08877894572767</v>
      </c>
      <c r="Y238" s="113">
        <v>1.8979306592074201</v>
      </c>
      <c r="Z238" s="113">
        <v>6.2636402886955697E-2</v>
      </c>
    </row>
    <row r="239" spans="1:26" x14ac:dyDescent="0.2">
      <c r="A239">
        <v>182</v>
      </c>
      <c r="B239" t="s">
        <v>26</v>
      </c>
      <c r="C239" t="s">
        <v>27</v>
      </c>
      <c r="D239" t="s">
        <v>28</v>
      </c>
      <c r="E239" s="118">
        <v>43082</v>
      </c>
      <c r="F239">
        <v>22</v>
      </c>
      <c r="G239">
        <v>33.700000000000003</v>
      </c>
      <c r="H239" s="113">
        <v>17.513300000000001</v>
      </c>
      <c r="I239" s="113">
        <v>3.7324000000000002</v>
      </c>
      <c r="J239" s="113">
        <v>4.0316000000000001</v>
      </c>
      <c r="K239" s="113">
        <v>997.80032031723897</v>
      </c>
      <c r="L239" s="113">
        <v>0.76398747491999996</v>
      </c>
      <c r="M239" s="113">
        <v>-4.2748863999999996E-3</v>
      </c>
      <c r="N239" s="113">
        <v>1023.25908136794</v>
      </c>
      <c r="O239" s="113">
        <v>8.4085612013935105</v>
      </c>
      <c r="P239" s="113">
        <v>23.5335227065016</v>
      </c>
      <c r="Q239" s="113">
        <v>15.248200000000001</v>
      </c>
      <c r="R239">
        <v>27</v>
      </c>
      <c r="S239">
        <v>0.3664</v>
      </c>
      <c r="T239" s="113">
        <v>10.885323826500301</v>
      </c>
      <c r="U239" s="114">
        <v>4.0316014172223298</v>
      </c>
      <c r="V239" s="113">
        <v>0.83758636813762399</v>
      </c>
      <c r="W239" s="113">
        <v>11.0631244533859</v>
      </c>
      <c r="X239" s="114">
        <v>4.0974535012540398</v>
      </c>
      <c r="Y239" s="113">
        <v>2.3442694278266898</v>
      </c>
      <c r="Z239" s="113">
        <v>6.58520840317047E-2</v>
      </c>
    </row>
    <row r="240" spans="1:26" x14ac:dyDescent="0.2">
      <c r="A240">
        <v>189</v>
      </c>
      <c r="B240" t="s">
        <v>26</v>
      </c>
      <c r="C240" t="s">
        <v>27</v>
      </c>
      <c r="D240" t="s">
        <v>28</v>
      </c>
      <c r="E240" s="118">
        <v>43082</v>
      </c>
      <c r="F240">
        <v>22</v>
      </c>
      <c r="G240">
        <v>33.700000000000003</v>
      </c>
      <c r="H240" s="113">
        <v>17.513300000000001</v>
      </c>
      <c r="I240" s="113">
        <v>3.5377000000000001</v>
      </c>
      <c r="J240" s="113">
        <v>3.5710000000000002</v>
      </c>
      <c r="K240" s="113">
        <v>997.80032031723897</v>
      </c>
      <c r="L240" s="113">
        <v>0.76398747491999996</v>
      </c>
      <c r="M240" s="113">
        <v>-4.2748863999999996E-3</v>
      </c>
      <c r="N240" s="113">
        <v>1023.25908136794</v>
      </c>
      <c r="O240" s="113">
        <v>7.96993006166805</v>
      </c>
      <c r="P240" s="113">
        <v>23.5335227065016</v>
      </c>
      <c r="Q240" s="113">
        <v>14.177350000000001</v>
      </c>
      <c r="R240">
        <v>27</v>
      </c>
      <c r="S240">
        <v>0.31109999999999999</v>
      </c>
      <c r="T240" s="113">
        <v>9.6417281348788304</v>
      </c>
      <c r="U240" s="114">
        <v>3.5710104203254902</v>
      </c>
      <c r="V240" s="113">
        <v>0.71250065079952796</v>
      </c>
      <c r="W240" s="113">
        <v>9.8175347008199196</v>
      </c>
      <c r="X240" s="114">
        <v>3.6361239632666398</v>
      </c>
      <c r="Y240" s="113">
        <v>2.1168199860885002</v>
      </c>
      <c r="Z240" s="113">
        <v>6.5113542941146504E-2</v>
      </c>
    </row>
    <row r="241" spans="1:26" x14ac:dyDescent="0.2">
      <c r="A241">
        <v>281</v>
      </c>
      <c r="B241" t="s">
        <v>26</v>
      </c>
      <c r="C241" t="s">
        <v>27</v>
      </c>
      <c r="D241" t="s">
        <v>28</v>
      </c>
      <c r="E241" s="118">
        <v>43082</v>
      </c>
      <c r="F241">
        <v>22</v>
      </c>
      <c r="G241">
        <v>33.700000000000003</v>
      </c>
      <c r="H241" s="113">
        <v>17.513300000000001</v>
      </c>
      <c r="I241" s="113">
        <v>3.4567999999999999</v>
      </c>
      <c r="J241" s="113">
        <v>3.4594</v>
      </c>
      <c r="K241" s="113">
        <v>997.80032031723897</v>
      </c>
      <c r="L241" s="113">
        <v>0.76398747491999996</v>
      </c>
      <c r="M241" s="113">
        <v>-4.2748863999999996E-3</v>
      </c>
      <c r="N241" s="113">
        <v>1023.25908136794</v>
      </c>
      <c r="O241" s="113">
        <v>7.7876739794708696</v>
      </c>
      <c r="P241" s="113">
        <v>23.5335227065016</v>
      </c>
      <c r="Q241" s="113">
        <v>13.7324</v>
      </c>
      <c r="R241">
        <v>27</v>
      </c>
      <c r="S241">
        <v>0.29530000000000001</v>
      </c>
      <c r="T241" s="113">
        <v>9.3405029258263408</v>
      </c>
      <c r="U241" s="114">
        <v>3.4594455280838301</v>
      </c>
      <c r="V241" s="113">
        <v>0.67667073070721195</v>
      </c>
      <c r="W241" s="113">
        <v>9.5158264879833894</v>
      </c>
      <c r="X241" s="114">
        <v>3.5243801807345898</v>
      </c>
      <c r="Y241" s="113">
        <v>2.0698184225698899</v>
      </c>
      <c r="Z241" s="113">
        <v>6.4934652650760205E-2</v>
      </c>
    </row>
    <row r="242" spans="1:26" x14ac:dyDescent="0.2">
      <c r="A242">
        <v>287</v>
      </c>
      <c r="B242" t="s">
        <v>26</v>
      </c>
      <c r="C242" t="s">
        <v>27</v>
      </c>
      <c r="D242" t="s">
        <v>28</v>
      </c>
      <c r="E242" s="118">
        <v>43082</v>
      </c>
      <c r="F242">
        <v>22</v>
      </c>
      <c r="G242">
        <v>33.700000000000003</v>
      </c>
      <c r="H242" s="113">
        <v>17.513300000000001</v>
      </c>
      <c r="I242" s="113">
        <v>2.3548</v>
      </c>
      <c r="J242" s="113">
        <v>2.8161999999999998</v>
      </c>
      <c r="K242" s="113">
        <v>997.80032031723897</v>
      </c>
      <c r="L242" s="113">
        <v>0.76398747491999996</v>
      </c>
      <c r="M242" s="113">
        <v>-4.2748863999999996E-3</v>
      </c>
      <c r="N242" s="113">
        <v>1023.25908136794</v>
      </c>
      <c r="O242" s="113">
        <v>5.3050262343375403</v>
      </c>
      <c r="P242" s="113">
        <v>23.5335227065016</v>
      </c>
      <c r="Q242" s="113">
        <v>7.6714000000000002</v>
      </c>
      <c r="R242">
        <v>27</v>
      </c>
      <c r="S242">
        <v>0.16639999999999999</v>
      </c>
      <c r="T242" s="113">
        <v>7.6037287515993404</v>
      </c>
      <c r="U242" s="114">
        <v>2.8161958339256801</v>
      </c>
      <c r="V242" s="113">
        <v>0.38276796782025602</v>
      </c>
      <c r="W242" s="113">
        <v>7.7762674588605396</v>
      </c>
      <c r="X242" s="114">
        <v>2.8800990588372399</v>
      </c>
      <c r="Y242" s="113">
        <v>2.09830842792549</v>
      </c>
      <c r="Z242" s="113">
        <v>6.3903224911555007E-2</v>
      </c>
    </row>
    <row r="243" spans="1:26" x14ac:dyDescent="0.2">
      <c r="A243">
        <v>116</v>
      </c>
      <c r="B243" t="s">
        <v>29</v>
      </c>
      <c r="C243" t="s">
        <v>27</v>
      </c>
      <c r="D243" t="s">
        <v>28</v>
      </c>
      <c r="E243" s="118">
        <v>43082</v>
      </c>
      <c r="F243">
        <v>22</v>
      </c>
      <c r="G243">
        <v>33.700000000000003</v>
      </c>
      <c r="H243" s="113">
        <v>17.513300000000001</v>
      </c>
      <c r="I243" s="113">
        <v>4.694</v>
      </c>
      <c r="J243" s="113">
        <v>4.0354999999999999</v>
      </c>
      <c r="K243" s="113">
        <v>997.80032031723897</v>
      </c>
      <c r="L243" s="113">
        <v>0.76398747491999996</v>
      </c>
      <c r="M243" s="113">
        <v>-4.2748863999999996E-3</v>
      </c>
      <c r="N243" s="113">
        <v>1023.25908136794</v>
      </c>
      <c r="O243" s="113">
        <v>10.574907908943601</v>
      </c>
      <c r="P243" s="113">
        <v>23.5335227065016</v>
      </c>
      <c r="Q243" s="113">
        <v>20.536999999999999</v>
      </c>
      <c r="R243">
        <v>27</v>
      </c>
      <c r="S243">
        <v>0.4612</v>
      </c>
      <c r="T243" s="113">
        <v>10.895860895860899</v>
      </c>
      <c r="U243" s="114">
        <v>4.0355040355040304</v>
      </c>
      <c r="V243" s="113">
        <v>1.05428334738523</v>
      </c>
      <c r="W243" s="113">
        <v>11.073678418558099</v>
      </c>
      <c r="X243" s="114">
        <v>4.1013623772437304</v>
      </c>
      <c r="Y243" s="113">
        <v>2.1692590933889302</v>
      </c>
      <c r="Z243" s="113">
        <v>6.5858341739697401E-2</v>
      </c>
    </row>
    <row r="244" spans="1:26" x14ac:dyDescent="0.2">
      <c r="A244">
        <v>122</v>
      </c>
      <c r="B244" t="s">
        <v>29</v>
      </c>
      <c r="C244" t="s">
        <v>27</v>
      </c>
      <c r="D244" t="s">
        <v>28</v>
      </c>
      <c r="E244" s="118">
        <v>43082</v>
      </c>
      <c r="F244">
        <v>22</v>
      </c>
      <c r="G244">
        <v>33.700000000000003</v>
      </c>
      <c r="H244" s="113">
        <v>17.513300000000001</v>
      </c>
      <c r="I244" s="113">
        <v>5.9450000000000003</v>
      </c>
      <c r="J244" s="113">
        <v>3.1655000000000002</v>
      </c>
      <c r="K244" s="113">
        <v>997.80032031723897</v>
      </c>
      <c r="L244" s="113">
        <v>0.76398747491999996</v>
      </c>
      <c r="M244" s="113">
        <v>-4.2748863999999996E-3</v>
      </c>
      <c r="N244" s="113">
        <v>1023.25908136794</v>
      </c>
      <c r="O244" s="113">
        <v>13.3932312566403</v>
      </c>
      <c r="P244" s="113">
        <v>23.5335227065016</v>
      </c>
      <c r="Q244" s="113">
        <v>27.4175</v>
      </c>
      <c r="R244">
        <v>27</v>
      </c>
      <c r="S244">
        <v>0.46810000000000102</v>
      </c>
      <c r="T244" s="113">
        <v>8.5468056747430197</v>
      </c>
      <c r="U244" s="114">
        <v>3.16548358323816</v>
      </c>
      <c r="V244" s="113">
        <v>1.07431501651582</v>
      </c>
      <c r="W244" s="113">
        <v>8.7208565719167304</v>
      </c>
      <c r="X244" s="114">
        <v>3.2299468784876799</v>
      </c>
      <c r="Y244" s="113">
        <v>1.60163930033033</v>
      </c>
      <c r="Z244" s="113">
        <v>6.4463295249519895E-2</v>
      </c>
    </row>
    <row r="245" spans="1:26" x14ac:dyDescent="0.2">
      <c r="A245">
        <v>129</v>
      </c>
      <c r="B245" t="s">
        <v>29</v>
      </c>
      <c r="C245" t="s">
        <v>27</v>
      </c>
      <c r="D245" t="s">
        <v>28</v>
      </c>
      <c r="E245" s="118">
        <v>43082</v>
      </c>
      <c r="F245">
        <v>22</v>
      </c>
      <c r="G245">
        <v>33.700000000000003</v>
      </c>
      <c r="H245" s="113">
        <v>17.513300000000001</v>
      </c>
      <c r="I245" s="113">
        <v>5.7694999999999999</v>
      </c>
      <c r="J245" s="113">
        <v>3.0337000000000001</v>
      </c>
      <c r="K245" s="113">
        <v>997.80032031723897</v>
      </c>
      <c r="L245" s="113">
        <v>0.76398747491999996</v>
      </c>
      <c r="M245" s="113">
        <v>-4.2748863999999996E-3</v>
      </c>
      <c r="N245" s="113">
        <v>1023.25908136794</v>
      </c>
      <c r="O245" s="113">
        <v>12.9978549596613</v>
      </c>
      <c r="P245" s="113">
        <v>23.5335227065016</v>
      </c>
      <c r="Q245" s="113">
        <v>26.452249999999999</v>
      </c>
      <c r="R245">
        <v>27</v>
      </c>
      <c r="S245">
        <v>0.43680000000000002</v>
      </c>
      <c r="T245" s="113">
        <v>8.1909726780055099</v>
      </c>
      <c r="U245" s="114">
        <v>3.0336935844464898</v>
      </c>
      <c r="V245" s="113">
        <v>1.0032805409733501</v>
      </c>
      <c r="W245" s="113">
        <v>8.3644530097725305</v>
      </c>
      <c r="X245" s="114">
        <v>3.09794555917501</v>
      </c>
      <c r="Y245" s="113">
        <v>1.54506321472144</v>
      </c>
      <c r="Z245" s="113">
        <v>6.4251974728523703E-2</v>
      </c>
    </row>
    <row r="246" spans="1:26" x14ac:dyDescent="0.2">
      <c r="A246">
        <v>220</v>
      </c>
      <c r="B246" t="s">
        <v>29</v>
      </c>
      <c r="C246" t="s">
        <v>27</v>
      </c>
      <c r="D246" t="s">
        <v>28</v>
      </c>
      <c r="E246" s="118">
        <v>43082</v>
      </c>
      <c r="F246">
        <v>22</v>
      </c>
      <c r="G246">
        <v>33.700000000000003</v>
      </c>
      <c r="H246" s="113">
        <v>17.513300000000001</v>
      </c>
      <c r="I246" s="113">
        <v>3.7679999999999998</v>
      </c>
      <c r="J246" s="113">
        <v>4.1577000000000002</v>
      </c>
      <c r="K246" s="113">
        <v>997.80032031723897</v>
      </c>
      <c r="L246" s="113">
        <v>0.76398747491999996</v>
      </c>
      <c r="M246" s="113">
        <v>-4.2748863999999996E-3</v>
      </c>
      <c r="N246" s="113">
        <v>1023.25908136794</v>
      </c>
      <c r="O246" s="113">
        <v>8.4887628889858409</v>
      </c>
      <c r="P246" s="113">
        <v>23.5335227065016</v>
      </c>
      <c r="Q246" s="113">
        <v>15.444000000000001</v>
      </c>
      <c r="R246">
        <v>27</v>
      </c>
      <c r="S246">
        <v>0.38030000000000003</v>
      </c>
      <c r="T246" s="113">
        <v>11.2259054815952</v>
      </c>
      <c r="U246" s="114">
        <v>4.1577427709611703</v>
      </c>
      <c r="V246" s="113">
        <v>0.86897933502833302</v>
      </c>
      <c r="W246" s="113">
        <v>11.4042522189099</v>
      </c>
      <c r="X246" s="114">
        <v>4.2237971181147902</v>
      </c>
      <c r="Y246" s="113">
        <v>2.41039366222906</v>
      </c>
      <c r="Z246" s="113">
        <v>6.6054347153614607E-2</v>
      </c>
    </row>
    <row r="247" spans="1:26" x14ac:dyDescent="0.2">
      <c r="A247">
        <v>226</v>
      </c>
      <c r="B247" t="s">
        <v>29</v>
      </c>
      <c r="C247" t="s">
        <v>27</v>
      </c>
      <c r="D247" t="s">
        <v>28</v>
      </c>
      <c r="E247" s="118">
        <v>43082</v>
      </c>
      <c r="F247">
        <v>22</v>
      </c>
      <c r="G247">
        <v>33.700000000000003</v>
      </c>
      <c r="H247" s="113">
        <v>17.513300000000001</v>
      </c>
      <c r="I247" s="113">
        <v>3.6705000000000001</v>
      </c>
      <c r="J247" s="113">
        <v>3.2225000000000001</v>
      </c>
      <c r="K247" s="113">
        <v>997.80032031723897</v>
      </c>
      <c r="L247" s="113">
        <v>0.76398747491999996</v>
      </c>
      <c r="M247" s="113">
        <v>-4.2748863999999996E-3</v>
      </c>
      <c r="N247" s="113">
        <v>1023.25908136794</v>
      </c>
      <c r="O247" s="113">
        <v>8.2691093906641502</v>
      </c>
      <c r="P247" s="113">
        <v>23.5335227065016</v>
      </c>
      <c r="Q247" s="113">
        <v>14.90775</v>
      </c>
      <c r="R247">
        <v>27</v>
      </c>
      <c r="S247">
        <v>0.29380000000000001</v>
      </c>
      <c r="T247" s="113">
        <v>8.7008025587111693</v>
      </c>
      <c r="U247" s="114">
        <v>3.2225194661893202</v>
      </c>
      <c r="V247" s="113">
        <v>0.67406758452774396</v>
      </c>
      <c r="W247" s="113">
        <v>8.8751003843472098</v>
      </c>
      <c r="X247" s="114">
        <v>3.2870742164248901</v>
      </c>
      <c r="Y247" s="113">
        <v>1.8782536737640101</v>
      </c>
      <c r="Z247" s="113">
        <v>6.4554750235570807E-2</v>
      </c>
    </row>
    <row r="248" spans="1:26" x14ac:dyDescent="0.2">
      <c r="A248">
        <v>149</v>
      </c>
      <c r="B248" t="s">
        <v>30</v>
      </c>
      <c r="C248" t="s">
        <v>27</v>
      </c>
      <c r="D248" t="s">
        <v>28</v>
      </c>
      <c r="E248" s="118">
        <v>43082</v>
      </c>
      <c r="F248">
        <v>22</v>
      </c>
      <c r="G248">
        <v>33.700000000000003</v>
      </c>
      <c r="H248" s="113">
        <v>17.513300000000001</v>
      </c>
      <c r="I248" s="113">
        <v>2.1495000000000002</v>
      </c>
      <c r="J248" s="113">
        <v>5.0585000000000004</v>
      </c>
      <c r="K248" s="113">
        <v>997.80032031723897</v>
      </c>
      <c r="L248" s="113">
        <v>0.76398747491999996</v>
      </c>
      <c r="M248" s="113">
        <v>-4.2748863999999996E-3</v>
      </c>
      <c r="N248" s="113">
        <v>1023.25908136794</v>
      </c>
      <c r="O248" s="113">
        <v>4.8425148168458199</v>
      </c>
      <c r="P248" s="113">
        <v>23.5335227065016</v>
      </c>
      <c r="Q248" s="113">
        <v>6.5422500000000001</v>
      </c>
      <c r="R248">
        <v>27</v>
      </c>
      <c r="S248">
        <v>0.25829999999999997</v>
      </c>
      <c r="T248" s="113">
        <v>13.657994923857901</v>
      </c>
      <c r="U248" s="114">
        <v>5.0585166384658802</v>
      </c>
      <c r="V248" s="113">
        <v>0.58873359145855897</v>
      </c>
      <c r="W248" s="113">
        <v>13.840241429082001</v>
      </c>
      <c r="X248" s="114">
        <v>5.1260153441044398</v>
      </c>
      <c r="Y248" s="113">
        <v>4.2574484207666501</v>
      </c>
      <c r="Z248" s="113">
        <v>6.7498705638553397E-2</v>
      </c>
    </row>
    <row r="249" spans="1:26" x14ac:dyDescent="0.2">
      <c r="A249">
        <v>157</v>
      </c>
      <c r="B249" t="s">
        <v>30</v>
      </c>
      <c r="C249" t="s">
        <v>27</v>
      </c>
      <c r="D249" t="s">
        <v>28</v>
      </c>
      <c r="E249" s="118">
        <v>43082</v>
      </c>
      <c r="F249">
        <v>22</v>
      </c>
      <c r="G249">
        <v>33.700000000000003</v>
      </c>
      <c r="H249" s="113">
        <v>17.513300000000001</v>
      </c>
      <c r="I249" s="113">
        <v>2.0607000000000002</v>
      </c>
      <c r="J249" s="113">
        <v>4.3434999999999997</v>
      </c>
      <c r="K249" s="113">
        <v>997.80032031723897</v>
      </c>
      <c r="L249" s="113">
        <v>0.76398747491999996</v>
      </c>
      <c r="M249" s="113">
        <v>-4.2748863999999996E-3</v>
      </c>
      <c r="N249" s="113">
        <v>1023.25908136794</v>
      </c>
      <c r="O249" s="113">
        <v>4.6424611691436102</v>
      </c>
      <c r="P249" s="113">
        <v>23.5335227065016</v>
      </c>
      <c r="Q249" s="113">
        <v>6.0538499999999997</v>
      </c>
      <c r="R249">
        <v>27</v>
      </c>
      <c r="S249">
        <v>0.21629999999999999</v>
      </c>
      <c r="T249" s="113">
        <v>11.7273910214704</v>
      </c>
      <c r="U249" s="114">
        <v>4.3434781561001499</v>
      </c>
      <c r="V249" s="113">
        <v>0.49394483448610599</v>
      </c>
      <c r="W249" s="113">
        <v>11.906541872803899</v>
      </c>
      <c r="X249" s="114">
        <v>4.4098303232607101</v>
      </c>
      <c r="Y249" s="113">
        <v>3.76099936867625</v>
      </c>
      <c r="Z249" s="113">
        <v>6.6352167160561096E-2</v>
      </c>
    </row>
    <row r="250" spans="1:26" x14ac:dyDescent="0.2">
      <c r="A250">
        <v>248</v>
      </c>
      <c r="B250" t="s">
        <v>30</v>
      </c>
      <c r="C250" t="s">
        <v>27</v>
      </c>
      <c r="D250" t="s">
        <v>28</v>
      </c>
      <c r="E250" s="118">
        <v>43082</v>
      </c>
      <c r="F250">
        <v>22</v>
      </c>
      <c r="G250">
        <v>33.700000000000003</v>
      </c>
      <c r="H250" s="113">
        <v>17.513300000000001</v>
      </c>
      <c r="I250" s="113">
        <v>3.4866999999999999</v>
      </c>
      <c r="J250" s="113">
        <v>4.2497999999999996</v>
      </c>
      <c r="K250" s="113">
        <v>997.80032031723897</v>
      </c>
      <c r="L250" s="113">
        <v>0.76398747491999996</v>
      </c>
      <c r="M250" s="113">
        <v>-4.2748863999999996E-3</v>
      </c>
      <c r="N250" s="113">
        <v>1023.25908136794</v>
      </c>
      <c r="O250" s="113">
        <v>7.8550343856228597</v>
      </c>
      <c r="P250" s="113">
        <v>23.5335227065016</v>
      </c>
      <c r="Q250" s="113">
        <v>13.896850000000001</v>
      </c>
      <c r="R250">
        <v>27</v>
      </c>
      <c r="S250">
        <v>0.3589</v>
      </c>
      <c r="T250" s="113">
        <v>11.4745188311273</v>
      </c>
      <c r="U250" s="114">
        <v>4.2498217893064103</v>
      </c>
      <c r="V250" s="113">
        <v>0.81983085518383103</v>
      </c>
      <c r="W250" s="113">
        <v>11.6532642110024</v>
      </c>
      <c r="X250" s="114">
        <v>4.3160237818527598</v>
      </c>
      <c r="Y250" s="113">
        <v>2.54670472347745</v>
      </c>
      <c r="Z250" s="113">
        <v>6.6201992546346802E-2</v>
      </c>
    </row>
    <row r="251" spans="1:26" x14ac:dyDescent="0.2">
      <c r="A251">
        <v>162</v>
      </c>
      <c r="B251" t="s">
        <v>31</v>
      </c>
      <c r="C251" t="s">
        <v>27</v>
      </c>
      <c r="D251" t="s">
        <v>28</v>
      </c>
      <c r="E251" s="118">
        <v>43082</v>
      </c>
      <c r="F251">
        <v>22</v>
      </c>
      <c r="G251">
        <v>33.700000000000003</v>
      </c>
      <c r="H251" s="113">
        <v>17.513300000000001</v>
      </c>
      <c r="I251" s="113">
        <v>6.56</v>
      </c>
      <c r="J251" s="113">
        <v>3.4607999999999999</v>
      </c>
      <c r="K251" s="113">
        <v>997.80032031723897</v>
      </c>
      <c r="L251" s="113">
        <v>0.76398747491999996</v>
      </c>
      <c r="M251" s="113">
        <v>-4.2748863999999996E-3</v>
      </c>
      <c r="N251" s="113">
        <v>1023.25908136794</v>
      </c>
      <c r="O251" s="113">
        <v>14.7787379383618</v>
      </c>
      <c r="P251" s="113">
        <v>23.5335227065016</v>
      </c>
      <c r="Q251" s="113">
        <v>30.8</v>
      </c>
      <c r="R251">
        <v>27</v>
      </c>
      <c r="S251">
        <v>0.56059999999999999</v>
      </c>
      <c r="T251" s="113">
        <v>9.34426776010935</v>
      </c>
      <c r="U251" s="114">
        <v>3.4608399111516102</v>
      </c>
      <c r="V251" s="113">
        <v>1.28458867673509</v>
      </c>
      <c r="W251" s="113">
        <v>9.5195973590427005</v>
      </c>
      <c r="X251" s="114">
        <v>3.5257767996454499</v>
      </c>
      <c r="Y251" s="113">
        <v>1.71655927284258</v>
      </c>
      <c r="Z251" s="113">
        <v>6.4936888493836595E-2</v>
      </c>
    </row>
    <row r="252" spans="1:26" x14ac:dyDescent="0.2">
      <c r="A252">
        <v>169</v>
      </c>
      <c r="B252" t="s">
        <v>31</v>
      </c>
      <c r="C252" t="s">
        <v>27</v>
      </c>
      <c r="D252" t="s">
        <v>28</v>
      </c>
      <c r="E252" s="118">
        <v>43082</v>
      </c>
      <c r="F252">
        <v>22</v>
      </c>
      <c r="G252">
        <v>33.700000000000003</v>
      </c>
      <c r="H252" s="113">
        <v>17.513300000000001</v>
      </c>
      <c r="I252" s="113">
        <v>4.1451000000000002</v>
      </c>
      <c r="J252" s="113">
        <v>2.8689</v>
      </c>
      <c r="K252" s="113">
        <v>997.80032031723897</v>
      </c>
      <c r="L252" s="113">
        <v>0.76398747491999996</v>
      </c>
      <c r="M252" s="113">
        <v>-4.2748863999999996E-3</v>
      </c>
      <c r="N252" s="113">
        <v>1023.25908136794</v>
      </c>
      <c r="O252" s="113">
        <v>9.3383150348023403</v>
      </c>
      <c r="P252" s="113">
        <v>23.5335227065016</v>
      </c>
      <c r="Q252" s="113">
        <v>17.518049999999999</v>
      </c>
      <c r="R252">
        <v>27</v>
      </c>
      <c r="S252">
        <v>0.29799999999999999</v>
      </c>
      <c r="T252" s="113">
        <v>7.7460944607626496</v>
      </c>
      <c r="U252" s="114">
        <v>2.8689238743565402</v>
      </c>
      <c r="V252" s="113">
        <v>0.68522612184371601</v>
      </c>
      <c r="W252" s="113">
        <v>7.9188614463159004</v>
      </c>
      <c r="X252" s="114">
        <v>2.93291164678367</v>
      </c>
      <c r="Y252" s="113">
        <v>1.59825337494818</v>
      </c>
      <c r="Z252" s="113">
        <v>6.3987772427128498E-2</v>
      </c>
    </row>
    <row r="253" spans="1:26" x14ac:dyDescent="0.2">
      <c r="A253">
        <v>261</v>
      </c>
      <c r="B253" t="s">
        <v>31</v>
      </c>
      <c r="C253" t="s">
        <v>27</v>
      </c>
      <c r="D253" t="s">
        <v>28</v>
      </c>
      <c r="E253" s="118">
        <v>43082</v>
      </c>
      <c r="F253">
        <v>22</v>
      </c>
      <c r="G253">
        <v>33.700000000000003</v>
      </c>
      <c r="H253" s="113">
        <v>17.513300000000001</v>
      </c>
      <c r="I253" s="113">
        <v>4.452</v>
      </c>
      <c r="J253" s="113">
        <v>2.9952000000000001</v>
      </c>
      <c r="K253" s="113">
        <v>997.80032031723897</v>
      </c>
      <c r="L253" s="113">
        <v>0.76398747491999996</v>
      </c>
      <c r="M253" s="113">
        <v>-4.2748863999999996E-3</v>
      </c>
      <c r="N253" s="113">
        <v>1023.25908136794</v>
      </c>
      <c r="O253" s="113">
        <v>10.0297166618272</v>
      </c>
      <c r="P253" s="113">
        <v>23.5335227065016</v>
      </c>
      <c r="Q253" s="113">
        <v>19.206</v>
      </c>
      <c r="R253">
        <v>27</v>
      </c>
      <c r="S253">
        <v>0.33310000000000001</v>
      </c>
      <c r="T253" s="113">
        <v>8.0871106363349394</v>
      </c>
      <c r="U253" s="114">
        <v>2.99522616160553</v>
      </c>
      <c r="V253" s="113">
        <v>0.76528165270729298</v>
      </c>
      <c r="W253" s="113">
        <v>8.2604244290552895</v>
      </c>
      <c r="X253" s="114">
        <v>3.05941645520566</v>
      </c>
      <c r="Y253" s="113">
        <v>1.6313944103145701</v>
      </c>
      <c r="Z253" s="113">
        <v>6.4190293600127707E-2</v>
      </c>
    </row>
    <row r="254" spans="1:26" x14ac:dyDescent="0.2">
      <c r="A254">
        <v>267</v>
      </c>
      <c r="B254" t="s">
        <v>31</v>
      </c>
      <c r="C254" t="s">
        <v>27</v>
      </c>
      <c r="D254" t="s">
        <v>28</v>
      </c>
      <c r="E254" s="118">
        <v>43082</v>
      </c>
      <c r="F254">
        <v>22</v>
      </c>
      <c r="G254">
        <v>33.700000000000003</v>
      </c>
      <c r="H254" s="113">
        <v>17.513300000000001</v>
      </c>
      <c r="I254" s="113">
        <v>5.3987999999999996</v>
      </c>
      <c r="J254" s="113">
        <v>2.2391999999999999</v>
      </c>
      <c r="K254" s="113">
        <v>997.80032031723897</v>
      </c>
      <c r="L254" s="113">
        <v>0.76398747491999996</v>
      </c>
      <c r="M254" s="113">
        <v>-4.2748863999999996E-3</v>
      </c>
      <c r="N254" s="113">
        <v>1023.25908136794</v>
      </c>
      <c r="O254" s="113">
        <v>12.1627210947603</v>
      </c>
      <c r="P254" s="113">
        <v>23.5335227065016</v>
      </c>
      <c r="Q254" s="113">
        <v>24.413399999999999</v>
      </c>
      <c r="R254">
        <v>27</v>
      </c>
      <c r="S254">
        <v>0.30779999999999902</v>
      </c>
      <c r="T254" s="113">
        <v>6.0459634649381098</v>
      </c>
      <c r="U254" s="114">
        <v>2.2392457277548599</v>
      </c>
      <c r="V254" s="113">
        <v>0.71179035319590001</v>
      </c>
      <c r="W254" s="113">
        <v>6.2160043516135897</v>
      </c>
      <c r="X254" s="114">
        <v>2.30222383393096</v>
      </c>
      <c r="Y254" s="113">
        <v>1.1603004191774899</v>
      </c>
      <c r="Z254" s="113">
        <v>6.2978106176100598E-2</v>
      </c>
    </row>
    <row r="255" spans="1:26" x14ac:dyDescent="0.2">
      <c r="A255">
        <v>273</v>
      </c>
      <c r="B255" t="s">
        <v>31</v>
      </c>
      <c r="C255" t="s">
        <v>27</v>
      </c>
      <c r="D255" t="s">
        <v>28</v>
      </c>
      <c r="E255" s="118">
        <v>43082</v>
      </c>
      <c r="F255">
        <v>22</v>
      </c>
      <c r="G255">
        <v>33.700000000000003</v>
      </c>
      <c r="H255" s="113">
        <v>17.513300000000001</v>
      </c>
      <c r="I255" s="113">
        <v>5.2412000000000001</v>
      </c>
      <c r="J255" s="113">
        <v>2.8778999999999999</v>
      </c>
      <c r="K255" s="113">
        <v>997.80032031723897</v>
      </c>
      <c r="L255" s="113">
        <v>0.76398747491999996</v>
      </c>
      <c r="M255" s="113">
        <v>-4.2748863999999996E-3</v>
      </c>
      <c r="N255" s="113">
        <v>1023.25908136794</v>
      </c>
      <c r="O255" s="113">
        <v>11.8076709272167</v>
      </c>
      <c r="P255" s="113">
        <v>23.5335227065016</v>
      </c>
      <c r="Q255" s="113">
        <v>23.546600000000002</v>
      </c>
      <c r="R255">
        <v>27</v>
      </c>
      <c r="S255">
        <v>0.37790000000000001</v>
      </c>
      <c r="T255" s="113">
        <v>7.77044393724427</v>
      </c>
      <c r="U255" s="114">
        <v>2.8779421989793601</v>
      </c>
      <c r="V255" s="113">
        <v>0.86889436554905297</v>
      </c>
      <c r="W255" s="113">
        <v>7.9432499663069001</v>
      </c>
      <c r="X255" s="114">
        <v>2.9419444319655201</v>
      </c>
      <c r="Y255" s="113">
        <v>1.4990240331893101</v>
      </c>
      <c r="Z255" s="113">
        <v>6.4002232986160895E-2</v>
      </c>
    </row>
    <row r="256" spans="1:26" x14ac:dyDescent="0.2">
      <c r="A256">
        <v>105</v>
      </c>
      <c r="B256" t="s">
        <v>32</v>
      </c>
      <c r="C256" t="s">
        <v>27</v>
      </c>
      <c r="D256" t="s">
        <v>28</v>
      </c>
      <c r="E256" s="118">
        <v>43082</v>
      </c>
      <c r="F256">
        <v>22</v>
      </c>
      <c r="G256">
        <v>33.700000000000003</v>
      </c>
      <c r="H256" s="113">
        <v>17.513300000000001</v>
      </c>
      <c r="I256" s="113">
        <v>3.9500999999999999</v>
      </c>
      <c r="J256" s="113">
        <v>3.5951</v>
      </c>
      <c r="K256" s="113">
        <v>997.80032031723897</v>
      </c>
      <c r="L256" s="113">
        <v>0.76398747491999996</v>
      </c>
      <c r="M256" s="113">
        <v>-4.2748863999999996E-3</v>
      </c>
      <c r="N256" s="113">
        <v>1023.25908136794</v>
      </c>
      <c r="O256" s="113">
        <v>8.8990080381589607</v>
      </c>
      <c r="P256" s="113">
        <v>23.5335227065016</v>
      </c>
      <c r="Q256" s="113">
        <v>16.445550000000001</v>
      </c>
      <c r="R256">
        <v>27</v>
      </c>
      <c r="S256">
        <v>0.34949999999999998</v>
      </c>
      <c r="T256" s="113">
        <v>9.7067155474087592</v>
      </c>
      <c r="U256" s="114">
        <v>3.5950798323736199</v>
      </c>
      <c r="V256" s="113">
        <v>0.79726604090099296</v>
      </c>
      <c r="W256" s="113">
        <v>9.8406742793195292</v>
      </c>
      <c r="X256" s="114">
        <v>3.64469417752575</v>
      </c>
      <c r="Y256" s="113">
        <v>2.0331723427335402</v>
      </c>
      <c r="Z256" s="113">
        <v>4.9614345152137598E-2</v>
      </c>
    </row>
    <row r="257" spans="1:26" x14ac:dyDescent="0.2">
      <c r="A257">
        <v>204</v>
      </c>
      <c r="B257" t="s">
        <v>32</v>
      </c>
      <c r="C257" t="s">
        <v>27</v>
      </c>
      <c r="D257" t="s">
        <v>28</v>
      </c>
      <c r="E257" s="118">
        <v>43082</v>
      </c>
      <c r="F257">
        <v>22</v>
      </c>
      <c r="G257">
        <v>33.700000000000003</v>
      </c>
      <c r="H257" s="113">
        <v>17.513300000000001</v>
      </c>
      <c r="I257" s="113">
        <v>4.4943999999999997</v>
      </c>
      <c r="J257" s="113">
        <v>3.9647999999999999</v>
      </c>
      <c r="K257" s="113">
        <v>997.80032031723897</v>
      </c>
      <c r="L257" s="113">
        <v>0.76398747491999996</v>
      </c>
      <c r="M257" s="113">
        <v>-4.2748863999999996E-3</v>
      </c>
      <c r="N257" s="113">
        <v>1023.25908136794</v>
      </c>
      <c r="O257" s="113">
        <v>10.1252377728922</v>
      </c>
      <c r="P257" s="113">
        <v>23.5335227065016</v>
      </c>
      <c r="Q257" s="113">
        <v>19.4392</v>
      </c>
      <c r="R257">
        <v>27</v>
      </c>
      <c r="S257">
        <v>0.43459999999999999</v>
      </c>
      <c r="T257" s="113">
        <v>10.7049608355091</v>
      </c>
      <c r="U257" s="114">
        <v>3.9648003094478201</v>
      </c>
      <c r="V257" s="113">
        <v>0.99024578253843698</v>
      </c>
      <c r="W257" s="113">
        <v>10.8401384870846</v>
      </c>
      <c r="X257" s="114">
        <v>4.0148661063276299</v>
      </c>
      <c r="Y257" s="113">
        <v>2.1512103258067001</v>
      </c>
      <c r="Z257" s="113">
        <v>5.0065796879804003E-2</v>
      </c>
    </row>
    <row r="258" spans="1:26" x14ac:dyDescent="0.2">
      <c r="A258">
        <v>143</v>
      </c>
      <c r="B258" t="s">
        <v>33</v>
      </c>
      <c r="C258" t="s">
        <v>27</v>
      </c>
      <c r="D258" t="s">
        <v>28</v>
      </c>
      <c r="E258" s="118">
        <v>43082</v>
      </c>
      <c r="F258">
        <v>22</v>
      </c>
      <c r="G258">
        <v>33.700000000000003</v>
      </c>
      <c r="H258" s="113">
        <v>17.513300000000001</v>
      </c>
      <c r="I258" s="113">
        <v>4.9065000000000003</v>
      </c>
      <c r="J258" s="113">
        <v>2.1374</v>
      </c>
      <c r="K258" s="113">
        <v>997.80032031723897</v>
      </c>
      <c r="L258" s="113">
        <v>0.76398747491999996</v>
      </c>
      <c r="M258" s="113">
        <v>-4.2748863999999996E-3</v>
      </c>
      <c r="N258" s="113">
        <v>1023.25908136794</v>
      </c>
      <c r="O258" s="113">
        <v>11.053639892465201</v>
      </c>
      <c r="P258" s="113">
        <v>23.5335227065016</v>
      </c>
      <c r="Q258" s="113">
        <v>21.705749999999998</v>
      </c>
      <c r="R258">
        <v>27</v>
      </c>
      <c r="S258">
        <v>0.26769999999999999</v>
      </c>
      <c r="T258" s="113">
        <v>5.7708890230232104</v>
      </c>
      <c r="U258" s="114">
        <v>2.1373663048234102</v>
      </c>
      <c r="V258" s="113">
        <v>0.61583486639173701</v>
      </c>
      <c r="W258" s="113">
        <v>5.9000418656354396</v>
      </c>
      <c r="X258" s="114">
        <v>2.1852006909760902</v>
      </c>
      <c r="Y258" s="113">
        <v>1.12727958500546</v>
      </c>
      <c r="Z258" s="113">
        <v>4.7834386152678703E-2</v>
      </c>
    </row>
    <row r="259" spans="1:26" x14ac:dyDescent="0.2">
      <c r="A259">
        <v>177</v>
      </c>
      <c r="B259" t="s">
        <v>26</v>
      </c>
      <c r="C259" t="s">
        <v>34</v>
      </c>
      <c r="D259" t="s">
        <v>28</v>
      </c>
      <c r="E259" s="118">
        <v>43082</v>
      </c>
      <c r="F259">
        <v>22.1</v>
      </c>
      <c r="G259">
        <v>34.200000000000003</v>
      </c>
      <c r="H259" s="113">
        <v>17.359200000000001</v>
      </c>
      <c r="I259" s="113">
        <v>5.3338000000000001</v>
      </c>
      <c r="J259" s="113">
        <v>3.1804000000000001</v>
      </c>
      <c r="K259" s="113">
        <v>997.77758073308996</v>
      </c>
      <c r="L259" s="113">
        <v>0.76381830691020702</v>
      </c>
      <c r="M259" s="113">
        <v>-4.2719561859999996E-3</v>
      </c>
      <c r="N259" s="113">
        <v>1023.61085743435</v>
      </c>
      <c r="O259" s="113">
        <v>12.021463158068499</v>
      </c>
      <c r="P259" s="113">
        <v>23.329207531023801</v>
      </c>
      <c r="Q259" s="113">
        <v>24.055900000000001</v>
      </c>
      <c r="R259">
        <v>27</v>
      </c>
      <c r="S259">
        <v>0.42180000000000001</v>
      </c>
      <c r="T259" s="113">
        <v>8.5871335504886002</v>
      </c>
      <c r="U259" s="114">
        <v>3.1804198335142999</v>
      </c>
      <c r="V259" s="113">
        <v>0.97172432683684895</v>
      </c>
      <c r="W259" s="113">
        <v>8.7940931607389103</v>
      </c>
      <c r="X259" s="114">
        <v>3.25707154101441</v>
      </c>
      <c r="Y259" s="113">
        <v>1.6557687653131301</v>
      </c>
      <c r="Z259" s="113">
        <v>7.6651707500112298E-2</v>
      </c>
    </row>
    <row r="260" spans="1:26" x14ac:dyDescent="0.2">
      <c r="A260">
        <v>183</v>
      </c>
      <c r="B260" t="s">
        <v>26</v>
      </c>
      <c r="C260" t="s">
        <v>34</v>
      </c>
      <c r="D260" t="s">
        <v>28</v>
      </c>
      <c r="E260" s="118">
        <v>43082</v>
      </c>
      <c r="F260">
        <v>22.1</v>
      </c>
      <c r="G260">
        <v>34.200000000000003</v>
      </c>
      <c r="H260" s="113">
        <v>17.359200000000001</v>
      </c>
      <c r="I260" s="113">
        <v>4.0644999999999998</v>
      </c>
      <c r="J260" s="113">
        <v>3.2092000000000001</v>
      </c>
      <c r="K260" s="113">
        <v>997.77758073308996</v>
      </c>
      <c r="L260" s="113">
        <v>0.76381830691020702</v>
      </c>
      <c r="M260" s="113">
        <v>-4.2719561859999996E-3</v>
      </c>
      <c r="N260" s="113">
        <v>1023.61085743435</v>
      </c>
      <c r="O260" s="113">
        <v>9.1606803790860596</v>
      </c>
      <c r="P260" s="113">
        <v>23.329207531023801</v>
      </c>
      <c r="Q260" s="113">
        <v>17.074750000000002</v>
      </c>
      <c r="R260">
        <v>27</v>
      </c>
      <c r="S260">
        <v>0.3241</v>
      </c>
      <c r="T260" s="113">
        <v>8.6648486792856296</v>
      </c>
      <c r="U260" s="114">
        <v>3.2092032145502301</v>
      </c>
      <c r="V260" s="113">
        <v>0.74650221859365495</v>
      </c>
      <c r="W260" s="113">
        <v>8.87195640922784</v>
      </c>
      <c r="X260" s="114">
        <v>3.2859097811955</v>
      </c>
      <c r="Y260" s="113">
        <v>1.8079956002591799</v>
      </c>
      <c r="Z260" s="113">
        <v>7.6706566645264707E-2</v>
      </c>
    </row>
    <row r="261" spans="1:26" x14ac:dyDescent="0.2">
      <c r="A261">
        <v>190</v>
      </c>
      <c r="B261" t="s">
        <v>26</v>
      </c>
      <c r="C261" t="s">
        <v>34</v>
      </c>
      <c r="D261" t="s">
        <v>28</v>
      </c>
      <c r="E261" s="118">
        <v>43082</v>
      </c>
      <c r="F261">
        <v>22.1</v>
      </c>
      <c r="G261">
        <v>34.200000000000003</v>
      </c>
      <c r="H261" s="113">
        <v>17.359200000000001</v>
      </c>
      <c r="I261" s="113">
        <v>4.2359999999999998</v>
      </c>
      <c r="J261" s="113">
        <v>2.6696</v>
      </c>
      <c r="K261" s="113">
        <v>997.77758073308996</v>
      </c>
      <c r="L261" s="113">
        <v>0.76381830691020702</v>
      </c>
      <c r="M261" s="113">
        <v>-4.2719561859999996E-3</v>
      </c>
      <c r="N261" s="113">
        <v>1023.61085743435</v>
      </c>
      <c r="O261" s="113">
        <v>9.5472117322692895</v>
      </c>
      <c r="P261" s="113">
        <v>23.329207531023801</v>
      </c>
      <c r="Q261" s="113">
        <v>18.018000000000001</v>
      </c>
      <c r="R261">
        <v>27</v>
      </c>
      <c r="S261">
        <v>0.2848</v>
      </c>
      <c r="T261" s="113">
        <v>7.2079368293176698</v>
      </c>
      <c r="U261" s="114">
        <v>2.6696062330806201</v>
      </c>
      <c r="V261" s="113">
        <v>0.65883061053429703</v>
      </c>
      <c r="W261" s="113">
        <v>7.41226778544904</v>
      </c>
      <c r="X261" s="114">
        <v>2.74528436498113</v>
      </c>
      <c r="Y261" s="113">
        <v>1.4832073308062701</v>
      </c>
      <c r="Z261" s="113">
        <v>7.5678131900508205E-2</v>
      </c>
    </row>
    <row r="262" spans="1:26" x14ac:dyDescent="0.2">
      <c r="A262">
        <v>282</v>
      </c>
      <c r="B262" t="s">
        <v>26</v>
      </c>
      <c r="C262" t="s">
        <v>34</v>
      </c>
      <c r="D262" t="s">
        <v>28</v>
      </c>
      <c r="E262" s="118">
        <v>43082</v>
      </c>
      <c r="F262">
        <v>22.1</v>
      </c>
      <c r="G262">
        <v>34.200000000000003</v>
      </c>
      <c r="H262" s="113">
        <v>17.359200000000001</v>
      </c>
      <c r="I262" s="113">
        <v>1.9052</v>
      </c>
      <c r="J262" s="113">
        <v>2.8877000000000002</v>
      </c>
      <c r="K262" s="113">
        <v>997.77758073308996</v>
      </c>
      <c r="L262" s="113">
        <v>0.76381830691020702</v>
      </c>
      <c r="M262" s="113">
        <v>-4.2719561859999996E-3</v>
      </c>
      <c r="N262" s="113">
        <v>1023.61085743435</v>
      </c>
      <c r="O262" s="113">
        <v>4.2939914523889202</v>
      </c>
      <c r="P262" s="113">
        <v>23.329207531023801</v>
      </c>
      <c r="Q262" s="113">
        <v>5.1985999999999999</v>
      </c>
      <c r="R262">
        <v>27</v>
      </c>
      <c r="S262">
        <v>0.13780000000000001</v>
      </c>
      <c r="T262" s="113">
        <v>7.7967636075591198</v>
      </c>
      <c r="U262" s="114">
        <v>2.8876902250218999</v>
      </c>
      <c r="V262" s="113">
        <v>0.31815504963673302</v>
      </c>
      <c r="W262" s="113">
        <v>8.0022168270429308</v>
      </c>
      <c r="X262" s="114">
        <v>2.9637840100159001</v>
      </c>
      <c r="Y262" s="113">
        <v>2.6535276773743002</v>
      </c>
      <c r="Z262" s="113">
        <v>7.6093784994002003E-2</v>
      </c>
    </row>
    <row r="263" spans="1:26" x14ac:dyDescent="0.2">
      <c r="A263">
        <v>288</v>
      </c>
      <c r="B263" t="s">
        <v>26</v>
      </c>
      <c r="C263" t="s">
        <v>34</v>
      </c>
      <c r="D263" t="s">
        <v>28</v>
      </c>
      <c r="E263" s="118">
        <v>43082</v>
      </c>
      <c r="F263">
        <v>22.1</v>
      </c>
      <c r="G263">
        <v>34.200000000000003</v>
      </c>
      <c r="H263" s="113">
        <v>17.359200000000001</v>
      </c>
      <c r="I263" s="113">
        <v>6.681</v>
      </c>
      <c r="J263" s="113">
        <v>2.6621000000000001</v>
      </c>
      <c r="K263" s="113">
        <v>997.77758073308996</v>
      </c>
      <c r="L263" s="113">
        <v>0.76381830691020702</v>
      </c>
      <c r="M263" s="113">
        <v>-4.2719561859999996E-3</v>
      </c>
      <c r="N263" s="113">
        <v>1023.61085743435</v>
      </c>
      <c r="O263" s="113">
        <v>15.057819070654199</v>
      </c>
      <c r="P263" s="113">
        <v>23.329207531023801</v>
      </c>
      <c r="Q263" s="113">
        <v>31.465499999999999</v>
      </c>
      <c r="R263">
        <v>27</v>
      </c>
      <c r="S263">
        <v>0.44800000000000001</v>
      </c>
      <c r="T263" s="113">
        <v>7.1875501363709402</v>
      </c>
      <c r="U263" s="114">
        <v>2.6620556060633098</v>
      </c>
      <c r="V263" s="113">
        <v>1.0364383428311901</v>
      </c>
      <c r="W263" s="113">
        <v>7.3918422368673102</v>
      </c>
      <c r="X263" s="114">
        <v>2.7377193469878902</v>
      </c>
      <c r="Y263" s="113">
        <v>1.3236075820231401</v>
      </c>
      <c r="Z263" s="113">
        <v>7.5663740924583903E-2</v>
      </c>
    </row>
    <row r="264" spans="1:26" x14ac:dyDescent="0.2">
      <c r="A264">
        <v>117</v>
      </c>
      <c r="B264" t="s">
        <v>29</v>
      </c>
      <c r="C264" t="s">
        <v>34</v>
      </c>
      <c r="D264" t="s">
        <v>28</v>
      </c>
      <c r="E264" s="118">
        <v>43082</v>
      </c>
      <c r="F264">
        <v>22.1</v>
      </c>
      <c r="G264">
        <v>34.200000000000003</v>
      </c>
      <c r="H264" s="113">
        <v>17.359200000000001</v>
      </c>
      <c r="I264" s="113">
        <v>3.0749</v>
      </c>
      <c r="J264" s="113">
        <v>2.7343000000000002</v>
      </c>
      <c r="K264" s="113">
        <v>997.77758073308996</v>
      </c>
      <c r="L264" s="113">
        <v>0.76381830691020702</v>
      </c>
      <c r="M264" s="113">
        <v>-4.2719561859999996E-3</v>
      </c>
      <c r="N264" s="113">
        <v>1023.61085743435</v>
      </c>
      <c r="O264" s="113">
        <v>6.9302930489978403</v>
      </c>
      <c r="P264" s="113">
        <v>23.329207531023801</v>
      </c>
      <c r="Q264" s="113">
        <v>11.63195</v>
      </c>
      <c r="R264">
        <v>27</v>
      </c>
      <c r="S264">
        <v>0.2114</v>
      </c>
      <c r="T264" s="113">
        <v>7.38257377335428</v>
      </c>
      <c r="U264" s="114">
        <v>2.7342865827238101</v>
      </c>
      <c r="V264" s="113">
        <v>0.48873622016402701</v>
      </c>
      <c r="W264" s="113">
        <v>7.5872375754931998</v>
      </c>
      <c r="X264" s="114">
        <v>2.8100879909234102</v>
      </c>
      <c r="Y264" s="113">
        <v>1.72900078683349</v>
      </c>
      <c r="Z264" s="113">
        <v>7.5801408199598797E-2</v>
      </c>
    </row>
    <row r="265" spans="1:26" x14ac:dyDescent="0.2">
      <c r="A265">
        <v>123</v>
      </c>
      <c r="B265" t="s">
        <v>29</v>
      </c>
      <c r="C265" t="s">
        <v>34</v>
      </c>
      <c r="D265" t="s">
        <v>28</v>
      </c>
      <c r="E265" s="118">
        <v>43082</v>
      </c>
      <c r="F265">
        <v>22.1</v>
      </c>
      <c r="G265">
        <v>34.200000000000003</v>
      </c>
      <c r="H265" s="113">
        <v>17.359200000000001</v>
      </c>
      <c r="I265" s="113">
        <v>5.4169</v>
      </c>
      <c r="J265" s="113">
        <v>2.8639000000000001</v>
      </c>
      <c r="K265" s="113">
        <v>997.77758073308996</v>
      </c>
      <c r="L265" s="113">
        <v>0.76381830691020702</v>
      </c>
      <c r="M265" s="113">
        <v>-4.2719561859999996E-3</v>
      </c>
      <c r="N265" s="113">
        <v>1023.61085743435</v>
      </c>
      <c r="O265" s="113">
        <v>12.2087561927596</v>
      </c>
      <c r="P265" s="113">
        <v>23.329207531023801</v>
      </c>
      <c r="Q265" s="113">
        <v>24.51295</v>
      </c>
      <c r="R265">
        <v>27</v>
      </c>
      <c r="S265">
        <v>0.38879999999999998</v>
      </c>
      <c r="T265" s="113">
        <v>7.7325431077345304</v>
      </c>
      <c r="U265" s="114">
        <v>2.8639048547164898</v>
      </c>
      <c r="V265" s="113">
        <v>0.89784580649824797</v>
      </c>
      <c r="W265" s="113">
        <v>7.9378739273613901</v>
      </c>
      <c r="X265" s="114">
        <v>2.93995330643014</v>
      </c>
      <c r="Y265" s="113">
        <v>1.48622199726135</v>
      </c>
      <c r="Z265" s="113">
        <v>7.6048451713651002E-2</v>
      </c>
    </row>
    <row r="266" spans="1:26" x14ac:dyDescent="0.2">
      <c r="A266">
        <v>130</v>
      </c>
      <c r="B266" t="s">
        <v>29</v>
      </c>
      <c r="C266" t="s">
        <v>34</v>
      </c>
      <c r="D266" t="s">
        <v>28</v>
      </c>
      <c r="E266" s="118">
        <v>43082</v>
      </c>
      <c r="F266">
        <v>22.1</v>
      </c>
      <c r="G266">
        <v>34.200000000000003</v>
      </c>
      <c r="H266" s="113">
        <v>17.359200000000001</v>
      </c>
      <c r="I266" s="113">
        <v>4.7531999999999996</v>
      </c>
      <c r="J266" s="113">
        <v>2.1179000000000001</v>
      </c>
      <c r="K266" s="113">
        <v>997.77758073308996</v>
      </c>
      <c r="L266" s="113">
        <v>0.76381830691020702</v>
      </c>
      <c r="M266" s="113">
        <v>-4.2719561859999996E-3</v>
      </c>
      <c r="N266" s="113">
        <v>1023.61085743435</v>
      </c>
      <c r="O266" s="113">
        <v>10.7128911250761</v>
      </c>
      <c r="P266" s="113">
        <v>23.329207531023801</v>
      </c>
      <c r="Q266" s="113">
        <v>20.8626</v>
      </c>
      <c r="R266">
        <v>27</v>
      </c>
      <c r="S266">
        <v>0.257099999999999</v>
      </c>
      <c r="T266" s="113">
        <v>5.7182891839594197</v>
      </c>
      <c r="U266" s="114">
        <v>2.11788488294793</v>
      </c>
      <c r="V266" s="113">
        <v>0.598735840242966</v>
      </c>
      <c r="W266" s="113">
        <v>5.91978097410479</v>
      </c>
      <c r="X266" s="114">
        <v>2.19251147189066</v>
      </c>
      <c r="Y266" s="113">
        <v>1.14020847263576</v>
      </c>
      <c r="Z266" s="113">
        <v>7.4626588942729999E-2</v>
      </c>
    </row>
    <row r="267" spans="1:26" x14ac:dyDescent="0.2">
      <c r="A267">
        <v>221</v>
      </c>
      <c r="B267" t="s">
        <v>29</v>
      </c>
      <c r="C267" t="s">
        <v>34</v>
      </c>
      <c r="D267" t="s">
        <v>28</v>
      </c>
      <c r="E267" s="118">
        <v>43082</v>
      </c>
      <c r="F267">
        <v>22.1</v>
      </c>
      <c r="G267">
        <v>34.200000000000003</v>
      </c>
      <c r="H267" s="113">
        <v>17.359200000000001</v>
      </c>
      <c r="I267" s="113">
        <v>4.7062999999999997</v>
      </c>
      <c r="J267" s="113">
        <v>2.4983</v>
      </c>
      <c r="K267" s="113">
        <v>997.77758073308996</v>
      </c>
      <c r="L267" s="113">
        <v>0.76381830691020702</v>
      </c>
      <c r="M267" s="113">
        <v>-4.2719561859999996E-3</v>
      </c>
      <c r="N267" s="113">
        <v>1023.61085743435</v>
      </c>
      <c r="O267" s="113">
        <v>10.607186632572899</v>
      </c>
      <c r="P267" s="113">
        <v>23.329207531023801</v>
      </c>
      <c r="Q267" s="113">
        <v>20.604649999999999</v>
      </c>
      <c r="R267">
        <v>27</v>
      </c>
      <c r="S267">
        <v>0.2974</v>
      </c>
      <c r="T267" s="113">
        <v>6.7454467100637299</v>
      </c>
      <c r="U267" s="114">
        <v>2.4983135963199001</v>
      </c>
      <c r="V267" s="113">
        <v>0.68919120647013099</v>
      </c>
      <c r="W267" s="113">
        <v>6.9488961918279797</v>
      </c>
      <c r="X267" s="114">
        <v>2.5736652562325801</v>
      </c>
      <c r="Y267" s="113">
        <v>1.34565172240079</v>
      </c>
      <c r="Z267" s="113">
        <v>7.5351659912685803E-2</v>
      </c>
    </row>
    <row r="268" spans="1:26" x14ac:dyDescent="0.2">
      <c r="A268">
        <v>227</v>
      </c>
      <c r="B268" t="s">
        <v>29</v>
      </c>
      <c r="C268" t="s">
        <v>34</v>
      </c>
      <c r="D268" t="s">
        <v>28</v>
      </c>
      <c r="E268" s="118">
        <v>43082</v>
      </c>
      <c r="F268">
        <v>22.1</v>
      </c>
      <c r="G268">
        <v>34.200000000000003</v>
      </c>
      <c r="H268" s="113">
        <v>17.359200000000001</v>
      </c>
      <c r="I268" s="113">
        <v>5.2038000000000002</v>
      </c>
      <c r="J268" s="113">
        <v>2.2633999999999999</v>
      </c>
      <c r="K268" s="113">
        <v>997.77758073308996</v>
      </c>
      <c r="L268" s="113">
        <v>0.76381830691020702</v>
      </c>
      <c r="M268" s="113">
        <v>-4.2719561859999996E-3</v>
      </c>
      <c r="N268" s="113">
        <v>1023.61085743435</v>
      </c>
      <c r="O268" s="113">
        <v>11.728465630874201</v>
      </c>
      <c r="P268" s="113">
        <v>23.329207531023801</v>
      </c>
      <c r="Q268" s="113">
        <v>23.340900000000001</v>
      </c>
      <c r="R268">
        <v>27</v>
      </c>
      <c r="S268">
        <v>0.29970000000000102</v>
      </c>
      <c r="T268" s="113">
        <v>6.11121306661774</v>
      </c>
      <c r="U268" s="114">
        <v>2.2634122468954598</v>
      </c>
      <c r="V268" s="113">
        <v>0.696498162990839</v>
      </c>
      <c r="W268" s="113">
        <v>6.3134537426665798</v>
      </c>
      <c r="X268" s="114">
        <v>2.3383162009876202</v>
      </c>
      <c r="Y268" s="113">
        <v>1.1891745442061901</v>
      </c>
      <c r="Z268" s="113">
        <v>7.4903954092161704E-2</v>
      </c>
    </row>
    <row r="269" spans="1:26" x14ac:dyDescent="0.2">
      <c r="A269">
        <v>150</v>
      </c>
      <c r="B269" t="s">
        <v>30</v>
      </c>
      <c r="C269" t="s">
        <v>34</v>
      </c>
      <c r="D269" t="s">
        <v>28</v>
      </c>
      <c r="E269" s="118">
        <v>43082</v>
      </c>
      <c r="F269">
        <v>22.1</v>
      </c>
      <c r="G269">
        <v>34.200000000000003</v>
      </c>
      <c r="H269" s="113">
        <v>17.359200000000001</v>
      </c>
      <c r="I269" s="113">
        <v>1.7602</v>
      </c>
      <c r="J269" s="113">
        <v>3.5737999999999999</v>
      </c>
      <c r="K269" s="113">
        <v>997.77758073308996</v>
      </c>
      <c r="L269" s="113">
        <v>0.76381830691020702</v>
      </c>
      <c r="M269" s="113">
        <v>-4.2719561859999996E-3</v>
      </c>
      <c r="N269" s="113">
        <v>1023.61085743435</v>
      </c>
      <c r="O269" s="113">
        <v>3.9671865182106698</v>
      </c>
      <c r="P269" s="113">
        <v>23.329207531023801</v>
      </c>
      <c r="Q269" s="113">
        <v>4.4010999999999996</v>
      </c>
      <c r="R269">
        <v>27</v>
      </c>
      <c r="S269">
        <v>0.15490000000000001</v>
      </c>
      <c r="T269" s="113">
        <v>9.6492867376814306</v>
      </c>
      <c r="U269" s="114">
        <v>3.5738099028449799</v>
      </c>
      <c r="V269" s="113">
        <v>0.35600049504778902</v>
      </c>
      <c r="W269" s="113">
        <v>9.8582707388744097</v>
      </c>
      <c r="X269" s="114">
        <v>3.6512113847682999</v>
      </c>
      <c r="Y269" s="113">
        <v>3.7150313512498698</v>
      </c>
      <c r="Z269" s="113">
        <v>7.7401481923323995E-2</v>
      </c>
    </row>
    <row r="270" spans="1:26" x14ac:dyDescent="0.2">
      <c r="A270">
        <v>158</v>
      </c>
      <c r="B270" t="s">
        <v>30</v>
      </c>
      <c r="C270" t="s">
        <v>34</v>
      </c>
      <c r="D270" t="s">
        <v>28</v>
      </c>
      <c r="E270" s="118">
        <v>43082</v>
      </c>
      <c r="F270">
        <v>22.1</v>
      </c>
      <c r="G270">
        <v>34.200000000000003</v>
      </c>
      <c r="H270" s="113">
        <v>17.359200000000001</v>
      </c>
      <c r="I270" s="113">
        <v>5.4915000000000003</v>
      </c>
      <c r="J270" s="113">
        <v>2.8963999999999999</v>
      </c>
      <c r="K270" s="113">
        <v>997.77758073308996</v>
      </c>
      <c r="L270" s="113">
        <v>0.76381830691020702</v>
      </c>
      <c r="M270" s="113">
        <v>-4.2719561859999996E-3</v>
      </c>
      <c r="N270" s="113">
        <v>1023.61085743435</v>
      </c>
      <c r="O270" s="113">
        <v>12.3768916968264</v>
      </c>
      <c r="P270" s="113">
        <v>23.329207531023801</v>
      </c>
      <c r="Q270" s="113">
        <v>24.923249999999999</v>
      </c>
      <c r="R270">
        <v>27</v>
      </c>
      <c r="S270">
        <v>0.39829999999999999</v>
      </c>
      <c r="T270" s="113">
        <v>7.8202308960967502</v>
      </c>
      <c r="U270" s="114">
        <v>2.8963818133691701</v>
      </c>
      <c r="V270" s="113">
        <v>0.91953627841667696</v>
      </c>
      <c r="W270" s="113">
        <v>8.0257288426189497</v>
      </c>
      <c r="X270" s="114">
        <v>2.97249216393294</v>
      </c>
      <c r="Y270" s="113">
        <v>1.4981523979051099</v>
      </c>
      <c r="Z270" s="113">
        <v>7.6110350563774798E-2</v>
      </c>
    </row>
    <row r="271" spans="1:26" x14ac:dyDescent="0.2">
      <c r="A271">
        <v>249</v>
      </c>
      <c r="B271" t="s">
        <v>30</v>
      </c>
      <c r="C271" t="s">
        <v>34</v>
      </c>
      <c r="D271" t="s">
        <v>28</v>
      </c>
      <c r="E271" s="118">
        <v>43082</v>
      </c>
      <c r="F271">
        <v>22.1</v>
      </c>
      <c r="G271">
        <v>34.200000000000003</v>
      </c>
      <c r="H271" s="113">
        <v>17.359200000000001</v>
      </c>
      <c r="I271" s="113">
        <v>3.1758999999999999</v>
      </c>
      <c r="J271" s="113">
        <v>3.7528999999999999</v>
      </c>
      <c r="K271" s="113">
        <v>997.77758073308996</v>
      </c>
      <c r="L271" s="113">
        <v>0.76381830691020702</v>
      </c>
      <c r="M271" s="113">
        <v>-4.2719561859999996E-3</v>
      </c>
      <c r="N271" s="113">
        <v>1023.61085743435</v>
      </c>
      <c r="O271" s="113">
        <v>7.1579295893564803</v>
      </c>
      <c r="P271" s="113">
        <v>23.329207531023801</v>
      </c>
      <c r="Q271" s="113">
        <v>12.18745</v>
      </c>
      <c r="R271">
        <v>27</v>
      </c>
      <c r="S271">
        <v>0.29220000000000002</v>
      </c>
      <c r="T271" s="113">
        <v>10.132815480112299</v>
      </c>
      <c r="U271" s="114">
        <v>3.7528946222638302</v>
      </c>
      <c r="V271" s="113">
        <v>0.67093205930302502</v>
      </c>
      <c r="W271" s="113">
        <v>10.342721053841601</v>
      </c>
      <c r="X271" s="114">
        <v>3.83063742734875</v>
      </c>
      <c r="Y271" s="113">
        <v>2.3486307664436099</v>
      </c>
      <c r="Z271" s="113">
        <v>7.7742805084920694E-2</v>
      </c>
    </row>
    <row r="272" spans="1:26" x14ac:dyDescent="0.2">
      <c r="A272">
        <v>164</v>
      </c>
      <c r="B272" t="s">
        <v>31</v>
      </c>
      <c r="C272" t="s">
        <v>34</v>
      </c>
      <c r="D272" t="s">
        <v>28</v>
      </c>
      <c r="E272" s="118">
        <v>43082</v>
      </c>
      <c r="F272">
        <v>22.1</v>
      </c>
      <c r="G272">
        <v>34.200000000000003</v>
      </c>
      <c r="H272" s="113">
        <v>17.359200000000001</v>
      </c>
      <c r="I272" s="113">
        <v>2.0432999999999999</v>
      </c>
      <c r="J272" s="113">
        <v>1.5721000000000001</v>
      </c>
      <c r="K272" s="113">
        <v>997.77758073308996</v>
      </c>
      <c r="L272" s="113">
        <v>0.76381830691020702</v>
      </c>
      <c r="M272" s="113">
        <v>-4.2719561859999996E-3</v>
      </c>
      <c r="N272" s="113">
        <v>1023.61085743435</v>
      </c>
      <c r="O272" s="113">
        <v>4.6052449793545396</v>
      </c>
      <c r="P272" s="113">
        <v>23.329207531023801</v>
      </c>
      <c r="Q272" s="113">
        <v>5.9581499999999998</v>
      </c>
      <c r="R272">
        <v>27</v>
      </c>
      <c r="S272">
        <v>8.3199999999999899E-2</v>
      </c>
      <c r="T272" s="113">
        <v>4.2446813938064398</v>
      </c>
      <c r="U272" s="114">
        <v>1.57210421992831</v>
      </c>
      <c r="V272" s="113">
        <v>0.19592228328429601</v>
      </c>
      <c r="W272" s="113">
        <v>4.4433645888269702</v>
      </c>
      <c r="X272" s="114">
        <v>1.6456905884544299</v>
      </c>
      <c r="Y272" s="113">
        <v>1.31921005397303</v>
      </c>
      <c r="Z272" s="113">
        <v>7.3586368526123797E-2</v>
      </c>
    </row>
    <row r="273" spans="1:26" x14ac:dyDescent="0.2">
      <c r="A273">
        <v>170</v>
      </c>
      <c r="B273" t="s">
        <v>31</v>
      </c>
      <c r="C273" t="s">
        <v>34</v>
      </c>
      <c r="D273" t="s">
        <v>28</v>
      </c>
      <c r="E273" s="118">
        <v>43082</v>
      </c>
      <c r="F273">
        <v>22.1</v>
      </c>
      <c r="G273">
        <v>34.200000000000003</v>
      </c>
      <c r="H273" s="113">
        <v>17.359200000000001</v>
      </c>
      <c r="I273" s="113">
        <v>4.4324000000000003</v>
      </c>
      <c r="J273" s="113">
        <v>1.7878000000000001</v>
      </c>
      <c r="K273" s="113">
        <v>997.77758073308996</v>
      </c>
      <c r="L273" s="113">
        <v>0.76381830691020702</v>
      </c>
      <c r="M273" s="113">
        <v>-4.2719561859999996E-3</v>
      </c>
      <c r="N273" s="113">
        <v>1023.61085743435</v>
      </c>
      <c r="O273" s="113">
        <v>9.9898633810459003</v>
      </c>
      <c r="P273" s="113">
        <v>23.329207531023801</v>
      </c>
      <c r="Q273" s="113">
        <v>19.098199999999999</v>
      </c>
      <c r="R273">
        <v>27</v>
      </c>
      <c r="S273">
        <v>0.2041</v>
      </c>
      <c r="T273" s="113">
        <v>4.8269990303431696</v>
      </c>
      <c r="U273" s="114">
        <v>1.7877774186456199</v>
      </c>
      <c r="V273" s="113">
        <v>0.47813481832265298</v>
      </c>
      <c r="W273" s="113">
        <v>5.0267920827396004</v>
      </c>
      <c r="X273" s="114">
        <v>1.8617748454591101</v>
      </c>
      <c r="Y273" s="113">
        <v>0.98514918653362105</v>
      </c>
      <c r="Z273" s="113">
        <v>7.3997426813492001E-2</v>
      </c>
    </row>
    <row r="274" spans="1:26" x14ac:dyDescent="0.2">
      <c r="A274">
        <v>262</v>
      </c>
      <c r="B274" t="s">
        <v>31</v>
      </c>
      <c r="C274" t="s">
        <v>34</v>
      </c>
      <c r="D274" t="s">
        <v>28</v>
      </c>
      <c r="E274" s="118">
        <v>43082</v>
      </c>
      <c r="F274">
        <v>22.1</v>
      </c>
      <c r="G274">
        <v>34.200000000000003</v>
      </c>
      <c r="H274" s="113">
        <v>17.359200000000001</v>
      </c>
      <c r="I274" s="113">
        <v>4.5236000000000001</v>
      </c>
      <c r="J274" s="113">
        <v>1.5357000000000001</v>
      </c>
      <c r="K274" s="113">
        <v>997.77758073308996</v>
      </c>
      <c r="L274" s="113">
        <v>0.76381830691020702</v>
      </c>
      <c r="M274" s="113">
        <v>-4.2719561859999996E-3</v>
      </c>
      <c r="N274" s="113">
        <v>1023.61085743435</v>
      </c>
      <c r="O274" s="113">
        <v>10.1954124155084</v>
      </c>
      <c r="P274" s="113">
        <v>23.329207531023801</v>
      </c>
      <c r="Q274" s="113">
        <v>19.599799999999998</v>
      </c>
      <c r="R274">
        <v>27</v>
      </c>
      <c r="S274">
        <v>0.18010000000000001</v>
      </c>
      <c r="T274" s="113">
        <v>4.14642569356511</v>
      </c>
      <c r="U274" s="114">
        <v>1.5357132198389301</v>
      </c>
      <c r="V274" s="113">
        <v>0.42453688345329099</v>
      </c>
      <c r="W274" s="113">
        <v>4.3449216199768799</v>
      </c>
      <c r="X274" s="114">
        <v>1.6092302296210701</v>
      </c>
      <c r="Y274" s="113">
        <v>0.84493401271130297</v>
      </c>
      <c r="Z274" s="113">
        <v>7.3517009782137197E-2</v>
      </c>
    </row>
    <row r="275" spans="1:26" x14ac:dyDescent="0.2">
      <c r="A275">
        <v>268</v>
      </c>
      <c r="B275" t="s">
        <v>31</v>
      </c>
      <c r="C275" t="s">
        <v>34</v>
      </c>
      <c r="D275" t="s">
        <v>28</v>
      </c>
      <c r="E275" s="118">
        <v>43082</v>
      </c>
      <c r="F275">
        <v>22.1</v>
      </c>
      <c r="G275">
        <v>34.200000000000003</v>
      </c>
      <c r="H275" s="113">
        <v>17.359200000000001</v>
      </c>
      <c r="I275" s="113">
        <v>9.7123000000000008</v>
      </c>
      <c r="J275" s="113">
        <v>1.8057000000000001</v>
      </c>
      <c r="K275" s="113">
        <v>997.77758073308996</v>
      </c>
      <c r="L275" s="113">
        <v>0.76381830691020702</v>
      </c>
      <c r="M275" s="113">
        <v>-4.2719561859999996E-3</v>
      </c>
      <c r="N275" s="113">
        <v>1023.61085743435</v>
      </c>
      <c r="O275" s="113">
        <v>21.889845256685302</v>
      </c>
      <c r="P275" s="113">
        <v>23.329207531023801</v>
      </c>
      <c r="Q275" s="113">
        <v>48.137650000000001</v>
      </c>
      <c r="R275">
        <v>27</v>
      </c>
      <c r="S275">
        <v>0.45150000000000101</v>
      </c>
      <c r="T275" s="113">
        <v>4.87538873531446</v>
      </c>
      <c r="U275" s="114">
        <v>1.80569953159795</v>
      </c>
      <c r="V275" s="113">
        <v>1.05730833317768</v>
      </c>
      <c r="W275" s="113">
        <v>5.0752740151613498</v>
      </c>
      <c r="X275" s="114">
        <v>1.8797311167264199</v>
      </c>
      <c r="Y275" s="113">
        <v>0.85773918604711696</v>
      </c>
      <c r="Z275" s="113">
        <v>7.4031585128477406E-2</v>
      </c>
    </row>
    <row r="276" spans="1:26" x14ac:dyDescent="0.2">
      <c r="A276">
        <v>274</v>
      </c>
      <c r="B276" t="s">
        <v>31</v>
      </c>
      <c r="C276" t="s">
        <v>34</v>
      </c>
      <c r="D276" t="s">
        <v>28</v>
      </c>
      <c r="E276" s="118">
        <v>43082</v>
      </c>
      <c r="F276">
        <v>22.1</v>
      </c>
      <c r="G276">
        <v>34.200000000000003</v>
      </c>
      <c r="H276" s="113">
        <v>17.359200000000001</v>
      </c>
      <c r="I276" s="113">
        <v>2.1381999999999999</v>
      </c>
      <c r="J276" s="113">
        <v>2.0897000000000001</v>
      </c>
      <c r="K276" s="113">
        <v>997.77758073308996</v>
      </c>
      <c r="L276" s="113">
        <v>0.76381830691020702</v>
      </c>
      <c r="M276" s="113">
        <v>-4.2719561859999996E-3</v>
      </c>
      <c r="N276" s="113">
        <v>1023.61085743435</v>
      </c>
      <c r="O276" s="113">
        <v>4.8191331742063701</v>
      </c>
      <c r="P276" s="113">
        <v>23.329207531023801</v>
      </c>
      <c r="Q276" s="113">
        <v>6.4801000000000002</v>
      </c>
      <c r="R276">
        <v>27</v>
      </c>
      <c r="S276">
        <v>0.1142</v>
      </c>
      <c r="T276" s="113">
        <v>5.64229249011857</v>
      </c>
      <c r="U276" s="114">
        <v>2.0897379593031702</v>
      </c>
      <c r="V276" s="113">
        <v>0.266064893584884</v>
      </c>
      <c r="W276" s="113">
        <v>5.8436394357909096</v>
      </c>
      <c r="X276" s="114">
        <v>2.1643109021447802</v>
      </c>
      <c r="Y276" s="113">
        <v>1.68391239199567</v>
      </c>
      <c r="Z276" s="113">
        <v>7.4572942841607801E-2</v>
      </c>
    </row>
    <row r="277" spans="1:26" x14ac:dyDescent="0.2">
      <c r="A277">
        <v>106</v>
      </c>
      <c r="B277" t="s">
        <v>32</v>
      </c>
      <c r="C277" t="s">
        <v>34</v>
      </c>
      <c r="D277" t="s">
        <v>28</v>
      </c>
      <c r="E277" s="118">
        <v>43082</v>
      </c>
      <c r="F277">
        <v>22.1</v>
      </c>
      <c r="G277">
        <v>34.200000000000003</v>
      </c>
      <c r="H277" s="113">
        <v>17.359200000000001</v>
      </c>
      <c r="I277" s="113">
        <v>3.1505999999999998</v>
      </c>
      <c r="J277" s="113">
        <v>3.1436999999999999</v>
      </c>
      <c r="K277" s="113">
        <v>997.77758073308996</v>
      </c>
      <c r="L277" s="113">
        <v>0.76381830691020702</v>
      </c>
      <c r="M277" s="113">
        <v>-4.2719561859999996E-3</v>
      </c>
      <c r="N277" s="113">
        <v>1023.61085743435</v>
      </c>
      <c r="O277" s="113">
        <v>7.10090776291021</v>
      </c>
      <c r="P277" s="113">
        <v>23.329207531023801</v>
      </c>
      <c r="Q277" s="113">
        <v>12.048299999999999</v>
      </c>
      <c r="R277">
        <v>27</v>
      </c>
      <c r="S277">
        <v>0.2465</v>
      </c>
      <c r="T277" s="113">
        <v>8.4879997245273806</v>
      </c>
      <c r="U277" s="114">
        <v>3.1437036016768101</v>
      </c>
      <c r="V277" s="113">
        <v>0.56636659359485098</v>
      </c>
      <c r="W277" s="113">
        <v>8.6672740888736506</v>
      </c>
      <c r="X277" s="114">
        <v>3.2101015143976501</v>
      </c>
      <c r="Y277" s="113">
        <v>1.96179026551318</v>
      </c>
      <c r="Z277" s="113">
        <v>6.6397912720840904E-2</v>
      </c>
    </row>
    <row r="278" spans="1:26" x14ac:dyDescent="0.2">
      <c r="A278">
        <v>206</v>
      </c>
      <c r="B278" t="s">
        <v>32</v>
      </c>
      <c r="C278" t="s">
        <v>34</v>
      </c>
      <c r="D278" t="s">
        <v>28</v>
      </c>
      <c r="E278" s="118">
        <v>43082</v>
      </c>
      <c r="F278">
        <v>22.1</v>
      </c>
      <c r="G278">
        <v>34.200000000000003</v>
      </c>
      <c r="H278" s="113">
        <v>17.359200000000001</v>
      </c>
      <c r="I278" s="113">
        <v>2.3898999999999999</v>
      </c>
      <c r="J278" s="113">
        <v>2.7806999999999999</v>
      </c>
      <c r="K278" s="113">
        <v>997.77758073308996</v>
      </c>
      <c r="L278" s="113">
        <v>0.76381830691020702</v>
      </c>
      <c r="M278" s="113">
        <v>-4.2719561859999996E-3</v>
      </c>
      <c r="N278" s="113">
        <v>1023.61085743435</v>
      </c>
      <c r="O278" s="113">
        <v>5.3864214633971601</v>
      </c>
      <c r="P278" s="113">
        <v>23.329207531023801</v>
      </c>
      <c r="Q278" s="113">
        <v>7.8644499999999997</v>
      </c>
      <c r="R278">
        <v>27</v>
      </c>
      <c r="S278">
        <v>0.16689999999999999</v>
      </c>
      <c r="T278" s="113">
        <v>7.50787224471435</v>
      </c>
      <c r="U278" s="114">
        <v>2.7806934239682799</v>
      </c>
      <c r="V278" s="113">
        <v>0.38442944542669599</v>
      </c>
      <c r="W278" s="113">
        <v>7.6855269669677897</v>
      </c>
      <c r="X278" s="114">
        <v>2.8464914692473302</v>
      </c>
      <c r="Y278" s="113">
        <v>2.0496836692429499</v>
      </c>
      <c r="Z278" s="113">
        <v>6.5798045279050296E-2</v>
      </c>
    </row>
    <row r="279" spans="1:26" x14ac:dyDescent="0.2">
      <c r="A279">
        <v>144</v>
      </c>
      <c r="B279" t="s">
        <v>33</v>
      </c>
      <c r="C279" t="s">
        <v>34</v>
      </c>
      <c r="D279" t="s">
        <v>28</v>
      </c>
      <c r="E279" s="118">
        <v>43082</v>
      </c>
      <c r="F279">
        <v>22.1</v>
      </c>
      <c r="G279">
        <v>34.200000000000003</v>
      </c>
      <c r="H279" s="113">
        <v>17.359200000000001</v>
      </c>
      <c r="I279" s="113">
        <v>4.8159999999999998</v>
      </c>
      <c r="J279" s="113">
        <v>2.3479000000000001</v>
      </c>
      <c r="K279" s="113">
        <v>997.77758073308996</v>
      </c>
      <c r="L279" s="113">
        <v>0.76381830691020702</v>
      </c>
      <c r="M279" s="113">
        <v>-4.2719561859999996E-3</v>
      </c>
      <c r="N279" s="113">
        <v>1023.61085743435</v>
      </c>
      <c r="O279" s="113">
        <v>10.8544314689823</v>
      </c>
      <c r="P279" s="113">
        <v>23.329207531023801</v>
      </c>
      <c r="Q279" s="113">
        <v>21.207999999999998</v>
      </c>
      <c r="R279">
        <v>27</v>
      </c>
      <c r="S279">
        <v>0.28710000000000002</v>
      </c>
      <c r="T279" s="113">
        <v>6.3392876857514997</v>
      </c>
      <c r="U279" s="114">
        <v>2.3478843280561099</v>
      </c>
      <c r="V279" s="113">
        <v>0.663913407719814</v>
      </c>
      <c r="W279" s="113">
        <v>6.5150113441589399</v>
      </c>
      <c r="X279" s="114">
        <v>2.4129671645033102</v>
      </c>
      <c r="Y279" s="113">
        <v>1.2527101791539701</v>
      </c>
      <c r="Z279" s="113">
        <v>6.5082836447198006E-2</v>
      </c>
    </row>
    <row r="280" spans="1:26" x14ac:dyDescent="0.2">
      <c r="A280">
        <v>178</v>
      </c>
      <c r="B280" t="s">
        <v>26</v>
      </c>
      <c r="C280" t="s">
        <v>36</v>
      </c>
      <c r="D280" t="s">
        <v>28</v>
      </c>
      <c r="E280" s="118">
        <v>43082</v>
      </c>
      <c r="F280">
        <v>21.9</v>
      </c>
      <c r="G280">
        <v>33.6</v>
      </c>
      <c r="H280" s="113">
        <v>17.5154</v>
      </c>
      <c r="I280" s="113">
        <v>5.5605000000000002</v>
      </c>
      <c r="J280" s="113">
        <v>4.1856999999999998</v>
      </c>
      <c r="K280" s="113">
        <v>997.82295896426797</v>
      </c>
      <c r="L280" s="113">
        <v>0.76415739487086698</v>
      </c>
      <c r="M280" s="113">
        <v>-4.277849706E-3</v>
      </c>
      <c r="N280" s="113">
        <v>1023.21092160357</v>
      </c>
      <c r="O280" s="113">
        <v>12.526269352287001</v>
      </c>
      <c r="P280" s="113">
        <v>23.5359638035697</v>
      </c>
      <c r="Q280" s="113">
        <v>25.30275</v>
      </c>
      <c r="R280">
        <v>27</v>
      </c>
      <c r="S280">
        <v>0.56459999999999999</v>
      </c>
      <c r="T280" s="113">
        <v>11.301267038972</v>
      </c>
      <c r="U280" s="114">
        <v>4.1856544588785098</v>
      </c>
      <c r="V280" s="113">
        <v>1.28593768471606</v>
      </c>
      <c r="W280" s="113">
        <v>11.440389151737101</v>
      </c>
      <c r="X280" s="114">
        <v>4.2371811673100401</v>
      </c>
      <c r="Y280" s="113">
        <v>2.1456213058774898</v>
      </c>
      <c r="Z280" s="113">
        <v>5.15267084315374E-2</v>
      </c>
    </row>
    <row r="281" spans="1:26" x14ac:dyDescent="0.2">
      <c r="A281">
        <v>184</v>
      </c>
      <c r="B281" t="s">
        <v>26</v>
      </c>
      <c r="C281" t="s">
        <v>36</v>
      </c>
      <c r="D281" t="s">
        <v>28</v>
      </c>
      <c r="E281" s="118">
        <v>43082</v>
      </c>
      <c r="F281">
        <v>21.9</v>
      </c>
      <c r="G281">
        <v>33.6</v>
      </c>
      <c r="H281" s="113">
        <v>17.5154</v>
      </c>
      <c r="I281" s="113">
        <v>2.9041000000000001</v>
      </c>
      <c r="J281" s="113">
        <v>2.1509</v>
      </c>
      <c r="K281" s="113">
        <v>997.82295896426797</v>
      </c>
      <c r="L281" s="113">
        <v>0.76415739487086698</v>
      </c>
      <c r="M281" s="113">
        <v>-4.277849706E-3</v>
      </c>
      <c r="N281" s="113">
        <v>1023.21092160357</v>
      </c>
      <c r="O281" s="113">
        <v>6.5421344889806097</v>
      </c>
      <c r="P281" s="113">
        <v>23.5359638035697</v>
      </c>
      <c r="Q281" s="113">
        <v>10.692550000000001</v>
      </c>
      <c r="R281">
        <v>27</v>
      </c>
      <c r="S281">
        <v>0.15939999999999999</v>
      </c>
      <c r="T281" s="113">
        <v>5.8075563813895901</v>
      </c>
      <c r="U281" s="114">
        <v>2.1509468079220699</v>
      </c>
      <c r="V281" s="113">
        <v>0.36680305160556798</v>
      </c>
      <c r="W281" s="113">
        <v>5.9398115765181503</v>
      </c>
      <c r="X281" s="114">
        <v>2.1999302135252399</v>
      </c>
      <c r="Y281" s="113">
        <v>1.3840164843201199</v>
      </c>
      <c r="Z281" s="113">
        <v>4.8983405603170403E-2</v>
      </c>
    </row>
    <row r="282" spans="1:26" x14ac:dyDescent="0.2">
      <c r="A282">
        <v>276</v>
      </c>
      <c r="B282" t="s">
        <v>26</v>
      </c>
      <c r="C282" t="s">
        <v>36</v>
      </c>
      <c r="D282" t="s">
        <v>28</v>
      </c>
      <c r="E282" s="118">
        <v>43082</v>
      </c>
      <c r="F282">
        <v>21.9</v>
      </c>
      <c r="G282">
        <v>33.6</v>
      </c>
      <c r="H282" s="113">
        <v>17.5154</v>
      </c>
      <c r="I282" s="113">
        <v>4.5038</v>
      </c>
      <c r="J282" s="113">
        <v>3.3795999999999999</v>
      </c>
      <c r="K282" s="113">
        <v>997.82295896426797</v>
      </c>
      <c r="L282" s="113">
        <v>0.76415739487086698</v>
      </c>
      <c r="M282" s="113">
        <v>-4.277849706E-3</v>
      </c>
      <c r="N282" s="113">
        <v>1023.21092160357</v>
      </c>
      <c r="O282" s="113">
        <v>10.1458163670228</v>
      </c>
      <c r="P282" s="113">
        <v>23.5359638035697</v>
      </c>
      <c r="Q282" s="113">
        <v>19.4909</v>
      </c>
      <c r="R282">
        <v>27</v>
      </c>
      <c r="S282">
        <v>0.37659999999999999</v>
      </c>
      <c r="T282" s="113">
        <v>9.1248303934871107</v>
      </c>
      <c r="U282" s="114">
        <v>3.3795668124026301</v>
      </c>
      <c r="V282" s="113">
        <v>0.85998261166362999</v>
      </c>
      <c r="W282" s="113">
        <v>9.2612320478740706</v>
      </c>
      <c r="X282" s="114">
        <v>3.4300859436570601</v>
      </c>
      <c r="Y282" s="113">
        <v>1.82846953083847</v>
      </c>
      <c r="Z282" s="113">
        <v>5.051913125443E-2</v>
      </c>
    </row>
    <row r="283" spans="1:26" x14ac:dyDescent="0.2">
      <c r="A283">
        <v>283</v>
      </c>
      <c r="B283" t="s">
        <v>26</v>
      </c>
      <c r="C283" t="s">
        <v>36</v>
      </c>
      <c r="D283" t="s">
        <v>28</v>
      </c>
      <c r="E283" s="118">
        <v>43082</v>
      </c>
      <c r="F283">
        <v>21.9</v>
      </c>
      <c r="G283">
        <v>33.6</v>
      </c>
      <c r="H283" s="113">
        <v>17.5154</v>
      </c>
      <c r="I283" s="113">
        <v>4.9949000000000003</v>
      </c>
      <c r="J283" s="113">
        <v>4.9618000000000002</v>
      </c>
      <c r="K283" s="113">
        <v>997.82295896426797</v>
      </c>
      <c r="L283" s="113">
        <v>0.76415739487086698</v>
      </c>
      <c r="M283" s="113">
        <v>-4.277849706E-3</v>
      </c>
      <c r="N283" s="113">
        <v>1023.21092160357</v>
      </c>
      <c r="O283" s="113">
        <v>11.2521289070656</v>
      </c>
      <c r="P283" s="113">
        <v>23.5359638035697</v>
      </c>
      <c r="Q283" s="113">
        <v>22.191949999999999</v>
      </c>
      <c r="R283">
        <v>27</v>
      </c>
      <c r="S283">
        <v>0.59010000000000096</v>
      </c>
      <c r="T283" s="113">
        <v>13.396749001089701</v>
      </c>
      <c r="U283" s="114">
        <v>4.96175888929249</v>
      </c>
      <c r="V283" s="113">
        <v>1.34171978572281</v>
      </c>
      <c r="W283" s="113">
        <v>13.538490382130901</v>
      </c>
      <c r="X283" s="114">
        <v>5.0142556970854999</v>
      </c>
      <c r="Y283" s="113">
        <v>2.62283734097988</v>
      </c>
      <c r="Z283" s="113">
        <v>5.2496807793007298E-2</v>
      </c>
    </row>
    <row r="284" spans="1:26" x14ac:dyDescent="0.2">
      <c r="A284">
        <v>289</v>
      </c>
      <c r="B284" t="s">
        <v>26</v>
      </c>
      <c r="C284" t="s">
        <v>36</v>
      </c>
      <c r="D284" t="s">
        <v>28</v>
      </c>
      <c r="E284" s="118">
        <v>43082</v>
      </c>
      <c r="F284">
        <v>21.9</v>
      </c>
      <c r="G284">
        <v>33.6</v>
      </c>
      <c r="H284" s="113">
        <v>17.5154</v>
      </c>
      <c r="I284" s="113">
        <v>4.8822999999999999</v>
      </c>
      <c r="J284" s="113">
        <v>4.0587999999999997</v>
      </c>
      <c r="K284" s="113">
        <v>997.82295896426797</v>
      </c>
      <c r="L284" s="113">
        <v>0.76415739487086698</v>
      </c>
      <c r="M284" s="113">
        <v>-4.277849706E-3</v>
      </c>
      <c r="N284" s="113">
        <v>1023.21092160357</v>
      </c>
      <c r="O284" s="113">
        <v>10.998472234272301</v>
      </c>
      <c r="P284" s="113">
        <v>23.5359638035697</v>
      </c>
      <c r="Q284" s="113">
        <v>21.572649999999999</v>
      </c>
      <c r="R284">
        <v>27</v>
      </c>
      <c r="S284">
        <v>0.48220000000000002</v>
      </c>
      <c r="T284" s="113">
        <v>10.9588418445035</v>
      </c>
      <c r="U284" s="114">
        <v>4.0588303127790804</v>
      </c>
      <c r="V284" s="113">
        <v>1.09863769585496</v>
      </c>
      <c r="W284" s="113">
        <v>11.097535939530999</v>
      </c>
      <c r="X284" s="114">
        <v>4.1101984961225897</v>
      </c>
      <c r="Y284" s="113">
        <v>2.1505867975119801</v>
      </c>
      <c r="Z284" s="113">
        <v>5.1368183343507602E-2</v>
      </c>
    </row>
    <row r="285" spans="1:26" x14ac:dyDescent="0.2">
      <c r="A285">
        <v>118</v>
      </c>
      <c r="B285" t="s">
        <v>29</v>
      </c>
      <c r="C285" t="s">
        <v>36</v>
      </c>
      <c r="D285" t="s">
        <v>28</v>
      </c>
      <c r="E285" s="118">
        <v>43082</v>
      </c>
      <c r="F285">
        <v>21.9</v>
      </c>
      <c r="G285">
        <v>33.6</v>
      </c>
      <c r="H285" s="113">
        <v>17.5154</v>
      </c>
      <c r="I285" s="113">
        <v>5.1230000000000002</v>
      </c>
      <c r="J285" s="113">
        <v>3.9596</v>
      </c>
      <c r="K285" s="113">
        <v>997.82295896426797</v>
      </c>
      <c r="L285" s="113">
        <v>0.76415739487086698</v>
      </c>
      <c r="M285" s="113">
        <v>-4.277849706E-3</v>
      </c>
      <c r="N285" s="113">
        <v>1023.21092160357</v>
      </c>
      <c r="O285" s="113">
        <v>11.5407027950304</v>
      </c>
      <c r="P285" s="113">
        <v>23.5359638035697</v>
      </c>
      <c r="Q285" s="113">
        <v>22.8965</v>
      </c>
      <c r="R285">
        <v>27</v>
      </c>
      <c r="S285">
        <v>0.49480000000000102</v>
      </c>
      <c r="T285" s="113">
        <v>10.690981375048599</v>
      </c>
      <c r="U285" s="114">
        <v>3.9596227314994898</v>
      </c>
      <c r="V285" s="113">
        <v>1.1276634980364499</v>
      </c>
      <c r="W285" s="113">
        <v>10.8293406552494</v>
      </c>
      <c r="X285" s="114">
        <v>4.0108669093516198</v>
      </c>
      <c r="Y285" s="113">
        <v>2.0701416469851899</v>
      </c>
      <c r="Z285" s="113">
        <v>5.1244177852128203E-2</v>
      </c>
    </row>
    <row r="286" spans="1:26" x14ac:dyDescent="0.2">
      <c r="A286">
        <v>124</v>
      </c>
      <c r="B286" t="s">
        <v>29</v>
      </c>
      <c r="C286" t="s">
        <v>36</v>
      </c>
      <c r="D286" t="s">
        <v>28</v>
      </c>
      <c r="E286" s="118">
        <v>43082</v>
      </c>
      <c r="F286">
        <v>21.9</v>
      </c>
      <c r="G286">
        <v>33.6</v>
      </c>
      <c r="H286" s="113">
        <v>17.5154</v>
      </c>
      <c r="I286" s="113">
        <v>3.9929000000000001</v>
      </c>
      <c r="J286" s="113">
        <v>3.4129999999999998</v>
      </c>
      <c r="K286" s="113">
        <v>997.82295896426797</v>
      </c>
      <c r="L286" s="113">
        <v>0.76415739487086698</v>
      </c>
      <c r="M286" s="113">
        <v>-4.277849706E-3</v>
      </c>
      <c r="N286" s="113">
        <v>1023.21092160357</v>
      </c>
      <c r="O286" s="113">
        <v>8.9948999005029808</v>
      </c>
      <c r="P286" s="113">
        <v>23.5359638035697</v>
      </c>
      <c r="Q286" s="113">
        <v>16.680949999999999</v>
      </c>
      <c r="R286">
        <v>27</v>
      </c>
      <c r="S286">
        <v>0.33689999999999998</v>
      </c>
      <c r="T286" s="113">
        <v>9.2149890590809598</v>
      </c>
      <c r="U286" s="114">
        <v>3.4129589107707301</v>
      </c>
      <c r="V286" s="113">
        <v>0.76922433120827505</v>
      </c>
      <c r="W286" s="113">
        <v>9.3515034081781891</v>
      </c>
      <c r="X286" s="114">
        <v>3.4635197808067399</v>
      </c>
      <c r="Y286" s="113">
        <v>1.9213508257857399</v>
      </c>
      <c r="Z286" s="113">
        <v>5.05608700360103E-2</v>
      </c>
    </row>
    <row r="287" spans="1:26" x14ac:dyDescent="0.2">
      <c r="A287">
        <v>216</v>
      </c>
      <c r="B287" t="s">
        <v>29</v>
      </c>
      <c r="C287" t="s">
        <v>36</v>
      </c>
      <c r="D287" t="s">
        <v>28</v>
      </c>
      <c r="E287" s="118">
        <v>43082</v>
      </c>
      <c r="F287">
        <v>21.9</v>
      </c>
      <c r="G287">
        <v>33.6</v>
      </c>
      <c r="H287" s="113">
        <v>17.5154</v>
      </c>
      <c r="I287" s="113">
        <v>4.3989000000000003</v>
      </c>
      <c r="J287" s="113">
        <v>3.2812999999999999</v>
      </c>
      <c r="K287" s="113">
        <v>997.82295896426797</v>
      </c>
      <c r="L287" s="113">
        <v>0.76415739487086698</v>
      </c>
      <c r="M287" s="113">
        <v>-4.277849706E-3</v>
      </c>
      <c r="N287" s="113">
        <v>1023.21092160357</v>
      </c>
      <c r="O287" s="113">
        <v>9.9095056656371394</v>
      </c>
      <c r="P287" s="113">
        <v>23.5359638035697</v>
      </c>
      <c r="Q287" s="113">
        <v>18.91395</v>
      </c>
      <c r="R287">
        <v>27</v>
      </c>
      <c r="S287">
        <v>0.35800000000000098</v>
      </c>
      <c r="T287" s="113">
        <v>8.8594125071147705</v>
      </c>
      <c r="U287" s="114">
        <v>3.2812638915239898</v>
      </c>
      <c r="V287" s="113">
        <v>0.81783925208053398</v>
      </c>
      <c r="W287" s="113">
        <v>8.9954823998057307</v>
      </c>
      <c r="X287" s="114">
        <v>3.3316601480762</v>
      </c>
      <c r="Y287" s="113">
        <v>1.7875734463453401</v>
      </c>
      <c r="Z287" s="113">
        <v>5.0396256552209799E-2</v>
      </c>
    </row>
    <row r="288" spans="1:26" x14ac:dyDescent="0.2">
      <c r="A288">
        <v>222</v>
      </c>
      <c r="B288" t="s">
        <v>29</v>
      </c>
      <c r="C288" t="s">
        <v>36</v>
      </c>
      <c r="D288" t="s">
        <v>28</v>
      </c>
      <c r="E288" s="118">
        <v>43082</v>
      </c>
      <c r="F288">
        <v>21.9</v>
      </c>
      <c r="G288">
        <v>33.6</v>
      </c>
      <c r="H288" s="113">
        <v>17.5154</v>
      </c>
      <c r="I288" s="113">
        <v>2.1440999999999999</v>
      </c>
      <c r="J288" s="113">
        <v>2.1627999999999998</v>
      </c>
      <c r="K288" s="113">
        <v>997.82295896426797</v>
      </c>
      <c r="L288" s="113">
        <v>0.76415739487086698</v>
      </c>
      <c r="M288" s="113">
        <v>-4.277849706E-3</v>
      </c>
      <c r="N288" s="113">
        <v>1023.21092160357</v>
      </c>
      <c r="O288" s="113">
        <v>4.8300645838033596</v>
      </c>
      <c r="P288" s="113">
        <v>23.5359638035697</v>
      </c>
      <c r="Q288" s="113">
        <v>6.5125500000000001</v>
      </c>
      <c r="R288">
        <v>27</v>
      </c>
      <c r="S288">
        <v>0.1183</v>
      </c>
      <c r="T288" s="113">
        <v>5.8396682791983503</v>
      </c>
      <c r="U288" s="114">
        <v>2.1628401034067899</v>
      </c>
      <c r="V288" s="113">
        <v>0.27219435178005302</v>
      </c>
      <c r="W288" s="113">
        <v>5.97196361290922</v>
      </c>
      <c r="X288" s="114">
        <v>2.2118383751515598</v>
      </c>
      <c r="Y288" s="113">
        <v>1.7197960197461799</v>
      </c>
      <c r="Z288" s="113">
        <v>4.8998271744768999E-2</v>
      </c>
    </row>
    <row r="289" spans="1:26" x14ac:dyDescent="0.2">
      <c r="A289">
        <v>228</v>
      </c>
      <c r="B289" t="s">
        <v>29</v>
      </c>
      <c r="C289" t="s">
        <v>36</v>
      </c>
      <c r="D289" t="s">
        <v>28</v>
      </c>
      <c r="E289" s="118">
        <v>43082</v>
      </c>
      <c r="F289">
        <v>21.9</v>
      </c>
      <c r="G289">
        <v>33.6</v>
      </c>
      <c r="H289" s="113">
        <v>17.5154</v>
      </c>
      <c r="I289" s="113">
        <v>3.1865000000000001</v>
      </c>
      <c r="J289" s="113">
        <v>3.0385</v>
      </c>
      <c r="K289" s="113">
        <v>997.82295896426797</v>
      </c>
      <c r="L289" s="113">
        <v>0.76415739487086698</v>
      </c>
      <c r="M289" s="113">
        <v>-4.277849706E-3</v>
      </c>
      <c r="N289" s="113">
        <v>1023.21092160357</v>
      </c>
      <c r="O289" s="113">
        <v>7.1783036221675296</v>
      </c>
      <c r="P289" s="113">
        <v>23.5359638035697</v>
      </c>
      <c r="Q289" s="113">
        <v>12.245749999999999</v>
      </c>
      <c r="R289">
        <v>27</v>
      </c>
      <c r="S289">
        <v>0.24160000000000001</v>
      </c>
      <c r="T289" s="113">
        <v>8.2040137186322095</v>
      </c>
      <c r="U289" s="114">
        <v>3.0385235994934101</v>
      </c>
      <c r="V289" s="113">
        <v>0.552539950390735</v>
      </c>
      <c r="W289" s="113">
        <v>8.3392643891653204</v>
      </c>
      <c r="X289" s="114">
        <v>3.0886164404316001</v>
      </c>
      <c r="Y289" s="113">
        <v>1.8745567770361</v>
      </c>
      <c r="Z289" s="113">
        <v>5.0092840938186001E-2</v>
      </c>
    </row>
    <row r="290" spans="1:26" x14ac:dyDescent="0.2">
      <c r="A290">
        <v>151</v>
      </c>
      <c r="B290" t="s">
        <v>30</v>
      </c>
      <c r="C290" t="s">
        <v>36</v>
      </c>
      <c r="D290" t="s">
        <v>28</v>
      </c>
      <c r="E290" s="118">
        <v>43082</v>
      </c>
      <c r="F290">
        <v>21.9</v>
      </c>
      <c r="G290">
        <v>33.6</v>
      </c>
      <c r="H290" s="113">
        <v>17.5154</v>
      </c>
      <c r="I290" s="113">
        <v>1.7892999999999999</v>
      </c>
      <c r="J290" s="113">
        <v>3.0855000000000001</v>
      </c>
      <c r="K290" s="113">
        <v>997.82295896426797</v>
      </c>
      <c r="L290" s="113">
        <v>0.76415739487086698</v>
      </c>
      <c r="M290" s="113">
        <v>-4.277849706E-3</v>
      </c>
      <c r="N290" s="113">
        <v>1023.21092160357</v>
      </c>
      <c r="O290" s="113">
        <v>4.0307982649127103</v>
      </c>
      <c r="P290" s="113">
        <v>23.5359638035697</v>
      </c>
      <c r="Q290" s="113">
        <v>4.5611499999999996</v>
      </c>
      <c r="R290">
        <v>27</v>
      </c>
      <c r="S290">
        <v>0.1376</v>
      </c>
      <c r="T290" s="113">
        <v>8.3308106799055501</v>
      </c>
      <c r="U290" s="114">
        <v>3.0854854370020499</v>
      </c>
      <c r="V290" s="113">
        <v>0.31461983553523598</v>
      </c>
      <c r="W290" s="113">
        <v>8.4662198415467405</v>
      </c>
      <c r="X290" s="114">
        <v>3.1356369783506501</v>
      </c>
      <c r="Y290" s="113">
        <v>3.0629638443637002</v>
      </c>
      <c r="Z290" s="113">
        <v>5.01515413485909E-2</v>
      </c>
    </row>
    <row r="291" spans="1:26" x14ac:dyDescent="0.2">
      <c r="A291">
        <v>159</v>
      </c>
      <c r="B291" t="s">
        <v>30</v>
      </c>
      <c r="C291" t="s">
        <v>36</v>
      </c>
      <c r="D291" t="s">
        <v>28</v>
      </c>
      <c r="E291" s="118">
        <v>43082</v>
      </c>
      <c r="F291">
        <v>21.9</v>
      </c>
      <c r="G291">
        <v>33.6</v>
      </c>
      <c r="H291" s="113">
        <v>17.5154</v>
      </c>
      <c r="I291" s="113">
        <v>4.6154000000000002</v>
      </c>
      <c r="J291" s="113">
        <v>3.6446999999999998</v>
      </c>
      <c r="K291" s="113">
        <v>997.82295896426797</v>
      </c>
      <c r="L291" s="113">
        <v>0.76415739487086698</v>
      </c>
      <c r="M291" s="113">
        <v>-4.277849706E-3</v>
      </c>
      <c r="N291" s="113">
        <v>1023.21092160357</v>
      </c>
      <c r="O291" s="113">
        <v>10.3972203162567</v>
      </c>
      <c r="P291" s="113">
        <v>23.5359638035697</v>
      </c>
      <c r="Q291" s="113">
        <v>20.104700000000001</v>
      </c>
      <c r="R291">
        <v>27</v>
      </c>
      <c r="S291">
        <v>0.41349999999999998</v>
      </c>
      <c r="T291" s="113">
        <v>9.8407863109545701</v>
      </c>
      <c r="U291" s="114">
        <v>3.64473567072391</v>
      </c>
      <c r="V291" s="113">
        <v>0.94331818971967796</v>
      </c>
      <c r="W291" s="113">
        <v>9.97808288147802</v>
      </c>
      <c r="X291" s="114">
        <v>3.6955862523992602</v>
      </c>
      <c r="Y291" s="113">
        <v>1.9594407729675001</v>
      </c>
      <c r="Z291" s="113">
        <v>5.0850581675350601E-2</v>
      </c>
    </row>
    <row r="292" spans="1:26" x14ac:dyDescent="0.2">
      <c r="A292">
        <v>250</v>
      </c>
      <c r="B292" t="s">
        <v>30</v>
      </c>
      <c r="C292" t="s">
        <v>36</v>
      </c>
      <c r="D292" t="s">
        <v>28</v>
      </c>
      <c r="E292" s="118">
        <v>43082</v>
      </c>
      <c r="F292">
        <v>21.9</v>
      </c>
      <c r="G292">
        <v>33.6</v>
      </c>
      <c r="H292" s="113">
        <v>17.5154</v>
      </c>
      <c r="I292" s="113">
        <v>4.7788000000000004</v>
      </c>
      <c r="J292" s="113">
        <v>4.6779999999999999</v>
      </c>
      <c r="K292" s="113">
        <v>997.82295896426797</v>
      </c>
      <c r="L292" s="113">
        <v>0.76415739487086698</v>
      </c>
      <c r="M292" s="113">
        <v>-4.277849706E-3</v>
      </c>
      <c r="N292" s="113">
        <v>1023.21092160357</v>
      </c>
      <c r="O292" s="113">
        <v>10.7653153458698</v>
      </c>
      <c r="P292" s="113">
        <v>23.5359638035697</v>
      </c>
      <c r="Q292" s="113">
        <v>21.003399999999999</v>
      </c>
      <c r="R292">
        <v>27</v>
      </c>
      <c r="S292">
        <v>0.53590000000000104</v>
      </c>
      <c r="T292" s="113">
        <v>12.630512149708901</v>
      </c>
      <c r="U292" s="114">
        <v>4.6779674628551602</v>
      </c>
      <c r="V292" s="113">
        <v>1.21916685764212</v>
      </c>
      <c r="W292" s="113">
        <v>12.771295765466</v>
      </c>
      <c r="X292" s="114">
        <v>4.73010954276518</v>
      </c>
      <c r="Y292" s="113">
        <v>2.5008004597276399</v>
      </c>
      <c r="Z292" s="113">
        <v>5.2142079910018999E-2</v>
      </c>
    </row>
    <row r="293" spans="1:26" x14ac:dyDescent="0.2">
      <c r="A293">
        <v>165</v>
      </c>
      <c r="B293" t="s">
        <v>31</v>
      </c>
      <c r="C293" t="s">
        <v>36</v>
      </c>
      <c r="D293" t="s">
        <v>28</v>
      </c>
      <c r="E293" s="118">
        <v>43082</v>
      </c>
      <c r="F293">
        <v>21.9</v>
      </c>
      <c r="G293">
        <v>33.6</v>
      </c>
      <c r="H293" s="113">
        <v>17.5154</v>
      </c>
      <c r="I293" s="113">
        <v>6.3216000000000001</v>
      </c>
      <c r="J293" s="113">
        <v>3.1231</v>
      </c>
      <c r="K293" s="113">
        <v>997.82295896426797</v>
      </c>
      <c r="L293" s="113">
        <v>0.76415739487086698</v>
      </c>
      <c r="M293" s="113">
        <v>-4.277849706E-3</v>
      </c>
      <c r="N293" s="113">
        <v>1023.21092160357</v>
      </c>
      <c r="O293" s="113">
        <v>14.240817253379699</v>
      </c>
      <c r="P293" s="113">
        <v>23.5359638035697</v>
      </c>
      <c r="Q293" s="113">
        <v>29.488800000000001</v>
      </c>
      <c r="R293">
        <v>27</v>
      </c>
      <c r="S293">
        <v>0.49159999999999998</v>
      </c>
      <c r="T293" s="113">
        <v>8.4322469982847306</v>
      </c>
      <c r="U293" s="114">
        <v>3.1230544438091599</v>
      </c>
      <c r="V293" s="113">
        <v>1.12383460321879</v>
      </c>
      <c r="W293" s="113">
        <v>8.5677829512491499</v>
      </c>
      <c r="X293" s="114">
        <v>3.1732529449070901</v>
      </c>
      <c r="Y293" s="113">
        <v>1.5539855823378099</v>
      </c>
      <c r="Z293" s="113">
        <v>5.01985010979316E-2</v>
      </c>
    </row>
    <row r="294" spans="1:26" x14ac:dyDescent="0.2">
      <c r="A294">
        <v>171</v>
      </c>
      <c r="B294" t="s">
        <v>31</v>
      </c>
      <c r="C294" t="s">
        <v>36</v>
      </c>
      <c r="D294" t="s">
        <v>28</v>
      </c>
      <c r="E294" s="118">
        <v>43082</v>
      </c>
      <c r="F294">
        <v>21.9</v>
      </c>
      <c r="G294">
        <v>33.6</v>
      </c>
      <c r="H294" s="113">
        <v>17.5154</v>
      </c>
      <c r="I294" s="113">
        <v>2.1524000000000001</v>
      </c>
      <c r="J294" s="113">
        <v>2.7010000000000001</v>
      </c>
      <c r="K294" s="113">
        <v>997.82295896426797</v>
      </c>
      <c r="L294" s="113">
        <v>0.76415739487086698</v>
      </c>
      <c r="M294" s="113">
        <v>-4.277849706E-3</v>
      </c>
      <c r="N294" s="113">
        <v>1023.21092160357</v>
      </c>
      <c r="O294" s="113">
        <v>4.8487621893467399</v>
      </c>
      <c r="P294" s="113">
        <v>23.5359638035697</v>
      </c>
      <c r="Q294" s="113">
        <v>6.5582000000000003</v>
      </c>
      <c r="R294">
        <v>27</v>
      </c>
      <c r="S294">
        <v>0.14630000000000001</v>
      </c>
      <c r="T294" s="113">
        <v>7.2927570908728399</v>
      </c>
      <c r="U294" s="114">
        <v>2.7010211447677199</v>
      </c>
      <c r="V294" s="113">
        <v>0.335215209160172</v>
      </c>
      <c r="W294" s="113">
        <v>7.42686872722693</v>
      </c>
      <c r="X294" s="114">
        <v>2.75069212119516</v>
      </c>
      <c r="Y294" s="113">
        <v>2.1578639478310602</v>
      </c>
      <c r="Z294" s="113">
        <v>4.9670976427439201E-2</v>
      </c>
    </row>
    <row r="295" spans="1:26" x14ac:dyDescent="0.2">
      <c r="A295">
        <v>263</v>
      </c>
      <c r="B295" t="s">
        <v>31</v>
      </c>
      <c r="C295" t="s">
        <v>36</v>
      </c>
      <c r="D295" t="s">
        <v>28</v>
      </c>
      <c r="E295" s="118">
        <v>43082</v>
      </c>
      <c r="F295">
        <v>21.9</v>
      </c>
      <c r="G295">
        <v>33.6</v>
      </c>
      <c r="H295" s="113">
        <v>17.5154</v>
      </c>
      <c r="I295" s="113">
        <v>1.3583000000000001</v>
      </c>
      <c r="J295" s="113">
        <v>3.8068</v>
      </c>
      <c r="K295" s="113">
        <v>997.82295896426797</v>
      </c>
      <c r="L295" s="113">
        <v>0.76415739487086698</v>
      </c>
      <c r="M295" s="113">
        <v>-4.277849706E-3</v>
      </c>
      <c r="N295" s="113">
        <v>1023.21092160357</v>
      </c>
      <c r="O295" s="113">
        <v>3.05987441079245</v>
      </c>
      <c r="P295" s="113">
        <v>23.5359638035697</v>
      </c>
      <c r="Q295" s="113">
        <v>2.1906500000000002</v>
      </c>
      <c r="R295">
        <v>27</v>
      </c>
      <c r="S295">
        <v>0.12659999999999999</v>
      </c>
      <c r="T295" s="113">
        <v>10.278476901843</v>
      </c>
      <c r="U295" s="114">
        <v>3.8068432969788799</v>
      </c>
      <c r="V295" s="113">
        <v>0.28865871092913897</v>
      </c>
      <c r="W295" s="113">
        <v>10.416320568022799</v>
      </c>
      <c r="X295" s="114">
        <v>3.8578965066750999</v>
      </c>
      <c r="Y295" s="113">
        <v>7.1543235304619897</v>
      </c>
      <c r="Z295" s="113">
        <v>5.10532096962142E-2</v>
      </c>
    </row>
    <row r="296" spans="1:26" x14ac:dyDescent="0.2">
      <c r="A296">
        <v>269</v>
      </c>
      <c r="B296" t="s">
        <v>31</v>
      </c>
      <c r="C296" t="s">
        <v>36</v>
      </c>
      <c r="D296" t="s">
        <v>28</v>
      </c>
      <c r="E296" s="118">
        <v>43082</v>
      </c>
      <c r="F296">
        <v>21.9</v>
      </c>
      <c r="G296">
        <v>33.6</v>
      </c>
      <c r="H296" s="113">
        <v>17.5154</v>
      </c>
      <c r="I296" s="113">
        <v>5.4462999999999999</v>
      </c>
      <c r="J296" s="113">
        <v>1.6079000000000001</v>
      </c>
      <c r="K296" s="113">
        <v>997.82295896426797</v>
      </c>
      <c r="L296" s="113">
        <v>0.76415739487086698</v>
      </c>
      <c r="M296" s="113">
        <v>-4.277849706E-3</v>
      </c>
      <c r="N296" s="113">
        <v>1023.21092160357</v>
      </c>
      <c r="O296" s="113">
        <v>12.2690083217985</v>
      </c>
      <c r="P296" s="113">
        <v>23.5359638035697</v>
      </c>
      <c r="Q296" s="113">
        <v>24.67465</v>
      </c>
      <c r="R296">
        <v>27</v>
      </c>
      <c r="S296">
        <v>0.2266</v>
      </c>
      <c r="T296" s="113">
        <v>4.3412456654597102</v>
      </c>
      <c r="U296" s="114">
        <v>1.60786876498508</v>
      </c>
      <c r="V296" s="113">
        <v>0.52514651407217805</v>
      </c>
      <c r="W296" s="113">
        <v>4.4716680310958798</v>
      </c>
      <c r="X296" s="114">
        <v>1.65617334485033</v>
      </c>
      <c r="Y296" s="113">
        <v>0.83018526236641299</v>
      </c>
      <c r="Z296" s="113">
        <v>4.8304579865249699E-2</v>
      </c>
    </row>
    <row r="297" spans="1:26" x14ac:dyDescent="0.2">
      <c r="A297">
        <v>101</v>
      </c>
      <c r="B297" t="s">
        <v>32</v>
      </c>
      <c r="C297" t="s">
        <v>36</v>
      </c>
      <c r="D297" t="s">
        <v>28</v>
      </c>
      <c r="E297" s="118">
        <v>43082</v>
      </c>
      <c r="F297">
        <v>21.9</v>
      </c>
      <c r="G297">
        <v>33.6</v>
      </c>
      <c r="H297" s="113">
        <v>17.5154</v>
      </c>
      <c r="I297" s="113">
        <v>3.9594999999999998</v>
      </c>
      <c r="J297" s="113">
        <v>2.5783</v>
      </c>
      <c r="K297" s="113">
        <v>997.82295896426797</v>
      </c>
      <c r="L297" s="113">
        <v>0.76415739487086698</v>
      </c>
      <c r="M297" s="113">
        <v>-4.277849706E-3</v>
      </c>
      <c r="N297" s="113">
        <v>1023.21092160357</v>
      </c>
      <c r="O297" s="113">
        <v>8.9196589336175602</v>
      </c>
      <c r="P297" s="113">
        <v>23.5359638035697</v>
      </c>
      <c r="Q297" s="113">
        <v>16.497250000000001</v>
      </c>
      <c r="R297">
        <v>27</v>
      </c>
      <c r="S297">
        <v>0.25769999999999998</v>
      </c>
      <c r="T297" s="113">
        <v>6.9614781997946897</v>
      </c>
      <c r="U297" s="114">
        <v>2.5783252591832202</v>
      </c>
      <c r="V297" s="113">
        <v>0.59020591871738803</v>
      </c>
      <c r="W297" s="113">
        <v>7.0857704300822197</v>
      </c>
      <c r="X297" s="114">
        <v>2.6243594185489698</v>
      </c>
      <c r="Y297" s="113">
        <v>1.44957715044625</v>
      </c>
      <c r="Z297" s="113">
        <v>4.6034159365750997E-2</v>
      </c>
    </row>
    <row r="298" spans="1:26" x14ac:dyDescent="0.2">
      <c r="A298">
        <v>107</v>
      </c>
      <c r="B298" t="s">
        <v>32</v>
      </c>
      <c r="C298" t="s">
        <v>36</v>
      </c>
      <c r="D298" t="s">
        <v>28</v>
      </c>
      <c r="E298" s="118">
        <v>43082</v>
      </c>
      <c r="F298">
        <v>21.9</v>
      </c>
      <c r="G298">
        <v>33.6</v>
      </c>
      <c r="H298" s="113">
        <v>17.5154</v>
      </c>
      <c r="I298" s="113">
        <v>3.3431000000000002</v>
      </c>
      <c r="J298" s="113">
        <v>2.1535000000000002</v>
      </c>
      <c r="K298" s="113">
        <v>997.82295896426797</v>
      </c>
      <c r="L298" s="113">
        <v>0.76415739487086698</v>
      </c>
      <c r="M298" s="113">
        <v>-4.277849706E-3</v>
      </c>
      <c r="N298" s="113">
        <v>1023.21092160357</v>
      </c>
      <c r="O298" s="113">
        <v>7.5310801315764202</v>
      </c>
      <c r="P298" s="113">
        <v>23.5359638035697</v>
      </c>
      <c r="Q298" s="113">
        <v>13.107049999999999</v>
      </c>
      <c r="R298">
        <v>27</v>
      </c>
      <c r="S298">
        <v>0.1837</v>
      </c>
      <c r="T298" s="113">
        <v>5.8143951383174004</v>
      </c>
      <c r="U298" s="114">
        <v>2.1534796808582999</v>
      </c>
      <c r="V298" s="113">
        <v>0.42208616775461</v>
      </c>
      <c r="W298" s="113">
        <v>5.9373544259938402</v>
      </c>
      <c r="X298" s="114">
        <v>2.1990201577755002</v>
      </c>
      <c r="Y298" s="113">
        <v>1.29232113121335</v>
      </c>
      <c r="Z298" s="113">
        <v>4.5540476917200298E-2</v>
      </c>
    </row>
    <row r="299" spans="1:26" x14ac:dyDescent="0.2">
      <c r="A299">
        <v>300</v>
      </c>
      <c r="B299" t="s">
        <v>32</v>
      </c>
      <c r="C299" t="s">
        <v>36</v>
      </c>
      <c r="D299" t="s">
        <v>28</v>
      </c>
      <c r="E299" s="118">
        <v>43082</v>
      </c>
      <c r="F299">
        <v>21.9</v>
      </c>
      <c r="G299">
        <v>33.6</v>
      </c>
      <c r="H299" s="113">
        <v>17.5154</v>
      </c>
      <c r="I299" s="113">
        <v>1.0774999999999999</v>
      </c>
      <c r="J299" s="113">
        <v>1.3391999999999999</v>
      </c>
      <c r="K299" s="113">
        <v>997.82295896426797</v>
      </c>
      <c r="L299" s="113">
        <v>0.76415739487086698</v>
      </c>
      <c r="M299" s="113">
        <v>-4.277849706E-3</v>
      </c>
      <c r="N299" s="113">
        <v>1023.21092160357</v>
      </c>
      <c r="O299" s="113">
        <v>2.42730963530065</v>
      </c>
      <c r="P299" s="113">
        <v>23.5359638035697</v>
      </c>
      <c r="Q299" s="113">
        <v>0.64624999999999899</v>
      </c>
      <c r="R299">
        <v>27</v>
      </c>
      <c r="S299">
        <v>3.7599999999999897E-2</v>
      </c>
      <c r="T299" s="113">
        <v>3.6157322819501698</v>
      </c>
      <c r="U299" s="114">
        <v>1.33916010442599</v>
      </c>
      <c r="V299" s="113">
        <v>8.7421421406140606E-2</v>
      </c>
      <c r="W299" s="113">
        <v>3.7361366618722598</v>
      </c>
      <c r="X299" s="114">
        <v>1.3837543192119499</v>
      </c>
      <c r="Y299" s="113">
        <v>7.3679153998171696</v>
      </c>
      <c r="Z299" s="113">
        <v>4.4594214785957702E-2</v>
      </c>
    </row>
    <row r="300" spans="1:26" x14ac:dyDescent="0.2">
      <c r="A300">
        <v>145</v>
      </c>
      <c r="B300" t="s">
        <v>33</v>
      </c>
      <c r="C300" t="s">
        <v>36</v>
      </c>
      <c r="D300" t="s">
        <v>28</v>
      </c>
      <c r="E300" s="118">
        <v>43082</v>
      </c>
      <c r="F300">
        <v>21.9</v>
      </c>
      <c r="G300">
        <v>33.6</v>
      </c>
      <c r="H300" s="113">
        <v>17.5154</v>
      </c>
      <c r="I300" s="113">
        <v>1.8169999999999999</v>
      </c>
      <c r="J300" s="113">
        <v>1.8468</v>
      </c>
      <c r="K300" s="113">
        <v>997.82295896426797</v>
      </c>
      <c r="L300" s="113">
        <v>0.76415739487086698</v>
      </c>
      <c r="M300" s="113">
        <v>-4.277849706E-3</v>
      </c>
      <c r="N300" s="113">
        <v>1023.21092160357</v>
      </c>
      <c r="O300" s="113">
        <v>4.0931987075093099</v>
      </c>
      <c r="P300" s="113">
        <v>23.5359638035697</v>
      </c>
      <c r="Q300" s="113">
        <v>4.7134999999999998</v>
      </c>
      <c r="R300">
        <v>27</v>
      </c>
      <c r="S300">
        <v>8.6300000000000002E-2</v>
      </c>
      <c r="T300" s="113">
        <v>4.98642167908939</v>
      </c>
      <c r="U300" s="114">
        <v>1.8468228441071799</v>
      </c>
      <c r="V300" s="113">
        <v>0.198935286231084</v>
      </c>
      <c r="W300" s="113">
        <v>5.1084188384407598</v>
      </c>
      <c r="X300" s="114">
        <v>1.8920069772002801</v>
      </c>
      <c r="Y300" s="113">
        <v>1.7382010602201601</v>
      </c>
      <c r="Z300" s="113">
        <v>4.5184133093100397E-2</v>
      </c>
    </row>
    <row r="301" spans="1:26" x14ac:dyDescent="0.2">
      <c r="A301">
        <v>179</v>
      </c>
      <c r="B301" t="s">
        <v>26</v>
      </c>
      <c r="C301" t="s">
        <v>27</v>
      </c>
      <c r="D301" t="s">
        <v>37</v>
      </c>
      <c r="E301" s="118">
        <v>43082</v>
      </c>
      <c r="F301">
        <v>21.9</v>
      </c>
      <c r="G301">
        <v>33.700000000000003</v>
      </c>
      <c r="H301" s="113">
        <v>17.5152</v>
      </c>
      <c r="I301" s="113">
        <v>5.0488</v>
      </c>
      <c r="J301" s="113">
        <v>4.1980000000000004</v>
      </c>
      <c r="K301" s="113">
        <v>997.82295896426797</v>
      </c>
      <c r="L301" s="113">
        <v>0.76415739487086698</v>
      </c>
      <c r="M301" s="113">
        <v>-4.277849706E-3</v>
      </c>
      <c r="N301" s="113">
        <v>1023.28686659322</v>
      </c>
      <c r="O301" s="113">
        <v>11.3746083171814</v>
      </c>
      <c r="P301" s="113">
        <v>23.536295524660499</v>
      </c>
      <c r="Q301" s="113">
        <v>22.488399999999999</v>
      </c>
      <c r="R301">
        <v>27</v>
      </c>
      <c r="S301">
        <v>0.51400000000000001</v>
      </c>
      <c r="T301" s="113">
        <v>11.334568227926299</v>
      </c>
      <c r="U301" s="114">
        <v>4.1979882325652804</v>
      </c>
      <c r="V301" s="113">
        <v>1.1713407823311299</v>
      </c>
      <c r="W301" s="113">
        <v>11.480055563870099</v>
      </c>
      <c r="X301" s="114">
        <v>4.2518724310630001</v>
      </c>
      <c r="Y301" s="113">
        <v>2.20650573907198</v>
      </c>
      <c r="Z301" s="113">
        <v>5.3884198497712497E-2</v>
      </c>
    </row>
    <row r="302" spans="1:26" x14ac:dyDescent="0.2">
      <c r="A302">
        <v>186</v>
      </c>
      <c r="B302" t="s">
        <v>26</v>
      </c>
      <c r="C302" t="s">
        <v>27</v>
      </c>
      <c r="D302" t="s">
        <v>37</v>
      </c>
      <c r="E302" s="118">
        <v>43082</v>
      </c>
      <c r="F302">
        <v>21.9</v>
      </c>
      <c r="G302">
        <v>33.700000000000003</v>
      </c>
      <c r="H302" s="113">
        <v>17.5152</v>
      </c>
      <c r="I302" s="113">
        <v>3.5724</v>
      </c>
      <c r="J302" s="113">
        <v>3.8679000000000001</v>
      </c>
      <c r="K302" s="113">
        <v>997.82295896426797</v>
      </c>
      <c r="L302" s="113">
        <v>0.76415739487086698</v>
      </c>
      <c r="M302" s="113">
        <v>-4.277849706E-3</v>
      </c>
      <c r="N302" s="113">
        <v>1023.28686659322</v>
      </c>
      <c r="O302" s="113">
        <v>8.0483779813616607</v>
      </c>
      <c r="P302" s="113">
        <v>23.536295524660499</v>
      </c>
      <c r="Q302" s="113">
        <v>14.3682</v>
      </c>
      <c r="R302">
        <v>27</v>
      </c>
      <c r="S302">
        <v>0.33779999999999999</v>
      </c>
      <c r="T302" s="113">
        <v>10.443331478389901</v>
      </c>
      <c r="U302" s="114">
        <v>3.86790054755182</v>
      </c>
      <c r="V302" s="113">
        <v>0.77055113823150601</v>
      </c>
      <c r="W302" s="113">
        <v>10.5876541835955</v>
      </c>
      <c r="X302" s="114">
        <v>3.92135340133167</v>
      </c>
      <c r="Y302" s="113">
        <v>2.28123474621803</v>
      </c>
      <c r="Z302" s="113">
        <v>5.3452853779849499E-2</v>
      </c>
    </row>
    <row r="303" spans="1:26" x14ac:dyDescent="0.2">
      <c r="A303">
        <v>277</v>
      </c>
      <c r="B303" t="s">
        <v>26</v>
      </c>
      <c r="C303" t="s">
        <v>27</v>
      </c>
      <c r="D303" t="s">
        <v>37</v>
      </c>
      <c r="E303" s="118">
        <v>43082</v>
      </c>
      <c r="F303">
        <v>21.9</v>
      </c>
      <c r="G303">
        <v>33.700000000000003</v>
      </c>
      <c r="H303" s="113">
        <v>17.5152</v>
      </c>
      <c r="I303" s="113">
        <v>4.4645000000000001</v>
      </c>
      <c r="J303" s="113">
        <v>4.1814</v>
      </c>
      <c r="K303" s="113">
        <v>997.82295896426797</v>
      </c>
      <c r="L303" s="113">
        <v>0.76415739487086698</v>
      </c>
      <c r="M303" s="113">
        <v>-4.277849706E-3</v>
      </c>
      <c r="N303" s="113">
        <v>1023.28686659322</v>
      </c>
      <c r="O303" s="113">
        <v>10.0582195436651</v>
      </c>
      <c r="P303" s="113">
        <v>23.536295524660499</v>
      </c>
      <c r="Q303" s="113">
        <v>19.274750000000001</v>
      </c>
      <c r="R303">
        <v>27</v>
      </c>
      <c r="S303">
        <v>0.45290000000000102</v>
      </c>
      <c r="T303" s="113">
        <v>11.2897596968791</v>
      </c>
      <c r="U303" s="114">
        <v>4.18139248032558</v>
      </c>
      <c r="V303" s="113">
        <v>1.03214826316643</v>
      </c>
      <c r="W303" s="113">
        <v>11.435188478917199</v>
      </c>
      <c r="X303" s="114">
        <v>4.2352549921915497</v>
      </c>
      <c r="Y303" s="113">
        <v>2.27765544457207</v>
      </c>
      <c r="Z303" s="113">
        <v>5.3862511865967903E-2</v>
      </c>
    </row>
    <row r="304" spans="1:26" x14ac:dyDescent="0.2">
      <c r="A304">
        <v>284</v>
      </c>
      <c r="B304" t="s">
        <v>26</v>
      </c>
      <c r="C304" t="s">
        <v>27</v>
      </c>
      <c r="D304" t="s">
        <v>37</v>
      </c>
      <c r="E304" s="118">
        <v>43082</v>
      </c>
      <c r="F304">
        <v>21.9</v>
      </c>
      <c r="G304">
        <v>33.700000000000003</v>
      </c>
      <c r="H304" s="113">
        <v>17.5152</v>
      </c>
      <c r="I304" s="113">
        <v>4.6071999999999997</v>
      </c>
      <c r="J304" s="113">
        <v>4.3566000000000003</v>
      </c>
      <c r="K304" s="113">
        <v>997.82295896426797</v>
      </c>
      <c r="L304" s="113">
        <v>0.76415739487086698</v>
      </c>
      <c r="M304" s="113">
        <v>-4.277849706E-3</v>
      </c>
      <c r="N304" s="113">
        <v>1023.28686659322</v>
      </c>
      <c r="O304" s="113">
        <v>10.3797130880443</v>
      </c>
      <c r="P304" s="113">
        <v>23.536295524660499</v>
      </c>
      <c r="Q304" s="113">
        <v>20.0596</v>
      </c>
      <c r="R304">
        <v>27</v>
      </c>
      <c r="S304">
        <v>0.4849</v>
      </c>
      <c r="T304" s="113">
        <v>11.762850835698501</v>
      </c>
      <c r="U304" s="114">
        <v>4.35661142062908</v>
      </c>
      <c r="V304" s="113">
        <v>1.1045676000595599</v>
      </c>
      <c r="W304" s="113">
        <v>11.9088978333595</v>
      </c>
      <c r="X304" s="114">
        <v>4.4107029012442602</v>
      </c>
      <c r="Y304" s="113">
        <v>2.3521378923462999</v>
      </c>
      <c r="Z304" s="113">
        <v>5.4091480615185497E-2</v>
      </c>
    </row>
    <row r="305" spans="1:26" x14ac:dyDescent="0.2">
      <c r="A305">
        <v>290</v>
      </c>
      <c r="B305" t="s">
        <v>26</v>
      </c>
      <c r="C305" t="s">
        <v>27</v>
      </c>
      <c r="D305" t="s">
        <v>37</v>
      </c>
      <c r="E305" s="118">
        <v>43082</v>
      </c>
      <c r="F305">
        <v>21.9</v>
      </c>
      <c r="G305">
        <v>33.700000000000003</v>
      </c>
      <c r="H305" s="113">
        <v>17.5152</v>
      </c>
      <c r="I305" s="113">
        <v>5.9246999999999996</v>
      </c>
      <c r="J305" s="113">
        <v>4.2610999999999999</v>
      </c>
      <c r="K305" s="113">
        <v>997.82295896426797</v>
      </c>
      <c r="L305" s="113">
        <v>0.76415739487086698</v>
      </c>
      <c r="M305" s="113">
        <v>-4.277849706E-3</v>
      </c>
      <c r="N305" s="113">
        <v>1023.28686659322</v>
      </c>
      <c r="O305" s="113">
        <v>13.347952364285501</v>
      </c>
      <c r="P305" s="113">
        <v>23.536295524660499</v>
      </c>
      <c r="Q305" s="113">
        <v>27.30585</v>
      </c>
      <c r="R305">
        <v>27</v>
      </c>
      <c r="S305">
        <v>0.61129999999999995</v>
      </c>
      <c r="T305" s="113">
        <v>11.504874468325401</v>
      </c>
      <c r="U305" s="114">
        <v>4.2610646178982803</v>
      </c>
      <c r="V305" s="113">
        <v>1.39284040352131</v>
      </c>
      <c r="W305" s="113">
        <v>11.6505843533086</v>
      </c>
      <c r="X305" s="114">
        <v>4.3150312419661399</v>
      </c>
      <c r="Y305" s="113">
        <v>2.1544991631160002</v>
      </c>
      <c r="Z305" s="113">
        <v>5.3966624067856003E-2</v>
      </c>
    </row>
    <row r="306" spans="1:26" x14ac:dyDescent="0.2">
      <c r="A306">
        <v>119</v>
      </c>
      <c r="B306" t="s">
        <v>29</v>
      </c>
      <c r="C306" t="s">
        <v>27</v>
      </c>
      <c r="D306" t="s">
        <v>37</v>
      </c>
      <c r="E306" s="118">
        <v>43082</v>
      </c>
      <c r="F306">
        <v>21.9</v>
      </c>
      <c r="G306">
        <v>33.700000000000003</v>
      </c>
      <c r="H306" s="113">
        <v>17.5152</v>
      </c>
      <c r="I306" s="113">
        <v>4.2092999999999998</v>
      </c>
      <c r="J306" s="113">
        <v>3.5619000000000001</v>
      </c>
      <c r="K306" s="113">
        <v>997.82295896426797</v>
      </c>
      <c r="L306" s="113">
        <v>0.76415739487086698</v>
      </c>
      <c r="M306" s="113">
        <v>-4.277849706E-3</v>
      </c>
      <c r="N306" s="113">
        <v>1023.28686659322</v>
      </c>
      <c r="O306" s="113">
        <v>9.4832710326239091</v>
      </c>
      <c r="P306" s="113">
        <v>23.536295524660499</v>
      </c>
      <c r="Q306" s="113">
        <v>17.87115</v>
      </c>
      <c r="R306">
        <v>27</v>
      </c>
      <c r="S306">
        <v>0.36930000000000002</v>
      </c>
      <c r="T306" s="113">
        <v>9.6171875</v>
      </c>
      <c r="U306" s="114">
        <v>3.5619212962962998</v>
      </c>
      <c r="V306" s="113">
        <v>0.84329852362131097</v>
      </c>
      <c r="W306" s="113">
        <v>9.7604306349657808</v>
      </c>
      <c r="X306" s="114">
        <v>3.61497430924658</v>
      </c>
      <c r="Y306" s="113">
        <v>1.9717978947374499</v>
      </c>
      <c r="Z306" s="113">
        <v>5.3053012950288199E-2</v>
      </c>
    </row>
    <row r="307" spans="1:26" x14ac:dyDescent="0.2">
      <c r="A307">
        <v>125</v>
      </c>
      <c r="B307" t="s">
        <v>29</v>
      </c>
      <c r="C307" t="s">
        <v>27</v>
      </c>
      <c r="D307" t="s">
        <v>37</v>
      </c>
      <c r="E307" s="118">
        <v>43082</v>
      </c>
      <c r="F307">
        <v>21.9</v>
      </c>
      <c r="G307">
        <v>33.700000000000003</v>
      </c>
      <c r="H307" s="113">
        <v>17.5152</v>
      </c>
      <c r="I307" s="113">
        <v>3.4598</v>
      </c>
      <c r="J307" s="113">
        <v>3.7345000000000002</v>
      </c>
      <c r="K307" s="113">
        <v>997.82295896426797</v>
      </c>
      <c r="L307" s="113">
        <v>0.76415739487086698</v>
      </c>
      <c r="M307" s="113">
        <v>-4.277849706E-3</v>
      </c>
      <c r="N307" s="113">
        <v>1023.28686659322</v>
      </c>
      <c r="O307" s="113">
        <v>7.794697721396</v>
      </c>
      <c r="P307" s="113">
        <v>23.536295524660499</v>
      </c>
      <c r="Q307" s="113">
        <v>13.748900000000001</v>
      </c>
      <c r="R307">
        <v>27</v>
      </c>
      <c r="S307">
        <v>0.31690000000000002</v>
      </c>
      <c r="T307" s="113">
        <v>10.0830443221229</v>
      </c>
      <c r="U307" s="114">
        <v>3.7344608600455098</v>
      </c>
      <c r="V307" s="113">
        <v>0.72319522177510198</v>
      </c>
      <c r="W307" s="113">
        <v>10.226896219210399</v>
      </c>
      <c r="X307" s="114">
        <v>3.7877393404483102</v>
      </c>
      <c r="Y307" s="113">
        <v>2.2309778246529999</v>
      </c>
      <c r="Z307" s="113">
        <v>5.32784804028021E-2</v>
      </c>
    </row>
    <row r="308" spans="1:26" x14ac:dyDescent="0.2">
      <c r="A308">
        <v>223</v>
      </c>
      <c r="B308" t="s">
        <v>29</v>
      </c>
      <c r="C308" t="s">
        <v>27</v>
      </c>
      <c r="D308" t="s">
        <v>37</v>
      </c>
      <c r="E308" s="118">
        <v>43082</v>
      </c>
      <c r="F308">
        <v>21.9</v>
      </c>
      <c r="G308">
        <v>33.700000000000003</v>
      </c>
      <c r="H308" s="113">
        <v>17.5152</v>
      </c>
      <c r="I308" s="113">
        <v>4.1567999999999996</v>
      </c>
      <c r="J308" s="113">
        <v>4.8407999999999998</v>
      </c>
      <c r="K308" s="113">
        <v>997.82295896426797</v>
      </c>
      <c r="L308" s="113">
        <v>0.76415739487086698</v>
      </c>
      <c r="M308" s="113">
        <v>-4.277849706E-3</v>
      </c>
      <c r="N308" s="113">
        <v>1023.28686659322</v>
      </c>
      <c r="O308" s="113">
        <v>9.3649920481816604</v>
      </c>
      <c r="P308" s="113">
        <v>23.536295524660499</v>
      </c>
      <c r="Q308" s="113">
        <v>17.5824</v>
      </c>
      <c r="R308">
        <v>27</v>
      </c>
      <c r="S308">
        <v>0.48049999999999998</v>
      </c>
      <c r="T308" s="113">
        <v>13.0702064575796</v>
      </c>
      <c r="U308" s="114">
        <v>4.8408172065109696</v>
      </c>
      <c r="V308" s="113">
        <v>1.09334336723212</v>
      </c>
      <c r="W308" s="113">
        <v>13.2179618526377</v>
      </c>
      <c r="X308" s="114">
        <v>4.8955414269028301</v>
      </c>
      <c r="Y308" s="113">
        <v>2.71051857214692</v>
      </c>
      <c r="Z308" s="113">
        <v>5.4724220391861401E-2</v>
      </c>
    </row>
    <row r="309" spans="1:26" x14ac:dyDescent="0.2">
      <c r="A309">
        <v>152</v>
      </c>
      <c r="B309" t="s">
        <v>30</v>
      </c>
      <c r="C309" t="s">
        <v>27</v>
      </c>
      <c r="D309" t="s">
        <v>37</v>
      </c>
      <c r="E309" s="118">
        <v>43082</v>
      </c>
      <c r="F309">
        <v>21.9</v>
      </c>
      <c r="G309">
        <v>33.700000000000003</v>
      </c>
      <c r="H309" s="113">
        <v>17.5152</v>
      </c>
      <c r="I309" s="113">
        <v>5.7697000000000003</v>
      </c>
      <c r="J309" s="113">
        <v>4.8593999999999999</v>
      </c>
      <c r="K309" s="113">
        <v>997.82295896426797</v>
      </c>
      <c r="L309" s="113">
        <v>0.76415739487086698</v>
      </c>
      <c r="M309" s="113">
        <v>-4.277849706E-3</v>
      </c>
      <c r="N309" s="113">
        <v>1023.28686659322</v>
      </c>
      <c r="O309" s="113">
        <v>12.998747743551201</v>
      </c>
      <c r="P309" s="113">
        <v>23.536295524660499</v>
      </c>
      <c r="Q309" s="113">
        <v>26.45335</v>
      </c>
      <c r="R309">
        <v>27</v>
      </c>
      <c r="S309">
        <v>0.66920000000000002</v>
      </c>
      <c r="T309" s="113">
        <v>13.120282325262201</v>
      </c>
      <c r="U309" s="114">
        <v>4.8593638241711998</v>
      </c>
      <c r="V309" s="113">
        <v>1.52265925861171</v>
      </c>
      <c r="W309" s="113">
        <v>13.2681031573602</v>
      </c>
      <c r="X309" s="114">
        <v>4.91411228050376</v>
      </c>
      <c r="Y309" s="113">
        <v>2.4764153365750299</v>
      </c>
      <c r="Z309" s="113">
        <v>5.4748456332566399E-2</v>
      </c>
    </row>
    <row r="310" spans="1:26" x14ac:dyDescent="0.2">
      <c r="A310">
        <v>160</v>
      </c>
      <c r="B310" t="s">
        <v>30</v>
      </c>
      <c r="C310" t="s">
        <v>27</v>
      </c>
      <c r="D310" t="s">
        <v>37</v>
      </c>
      <c r="E310" s="118">
        <v>43082</v>
      </c>
      <c r="F310">
        <v>21.9</v>
      </c>
      <c r="G310">
        <v>33.700000000000003</v>
      </c>
      <c r="H310" s="113">
        <v>17.5152</v>
      </c>
      <c r="I310" s="113">
        <v>4.6238000000000001</v>
      </c>
      <c r="J310" s="113">
        <v>5.1432000000000002</v>
      </c>
      <c r="K310" s="113">
        <v>997.82295896426797</v>
      </c>
      <c r="L310" s="113">
        <v>0.76415739487086698</v>
      </c>
      <c r="M310" s="113">
        <v>-4.277849706E-3</v>
      </c>
      <c r="N310" s="113">
        <v>1023.28686659322</v>
      </c>
      <c r="O310" s="113">
        <v>10.4171117764584</v>
      </c>
      <c r="P310" s="113">
        <v>23.536295524660499</v>
      </c>
      <c r="Q310" s="113">
        <v>20.1509</v>
      </c>
      <c r="R310">
        <v>27</v>
      </c>
      <c r="S310">
        <v>0.56380000000000097</v>
      </c>
      <c r="T310" s="113">
        <v>13.886699507389199</v>
      </c>
      <c r="U310" s="114">
        <v>5.1432220397737698</v>
      </c>
      <c r="V310" s="113">
        <v>1.28214084246088</v>
      </c>
      <c r="W310" s="113">
        <v>14.035521861258999</v>
      </c>
      <c r="X310" s="114">
        <v>5.1983414300959403</v>
      </c>
      <c r="Y310" s="113">
        <v>2.7851435700247298</v>
      </c>
      <c r="Z310" s="113">
        <v>5.5119390322171398E-2</v>
      </c>
    </row>
    <row r="311" spans="1:26" x14ac:dyDescent="0.2">
      <c r="A311">
        <v>166</v>
      </c>
      <c r="B311" t="s">
        <v>31</v>
      </c>
      <c r="C311" t="s">
        <v>27</v>
      </c>
      <c r="D311" t="s">
        <v>37</v>
      </c>
      <c r="E311" s="118">
        <v>43082</v>
      </c>
      <c r="F311">
        <v>21.9</v>
      </c>
      <c r="G311">
        <v>33.700000000000003</v>
      </c>
      <c r="H311" s="113">
        <v>17.5152</v>
      </c>
      <c r="I311" s="113">
        <v>4.6695000000000002</v>
      </c>
      <c r="J311" s="113">
        <v>3.6480999999999999</v>
      </c>
      <c r="K311" s="113">
        <v>997.82295896426797</v>
      </c>
      <c r="L311" s="113">
        <v>0.76415739487086698</v>
      </c>
      <c r="M311" s="113">
        <v>-4.277849706E-3</v>
      </c>
      <c r="N311" s="113">
        <v>1023.28686659322</v>
      </c>
      <c r="O311" s="113">
        <v>10.520070816249101</v>
      </c>
      <c r="P311" s="113">
        <v>23.536295524660499</v>
      </c>
      <c r="Q311" s="113">
        <v>20.402249999999999</v>
      </c>
      <c r="R311">
        <v>27</v>
      </c>
      <c r="S311">
        <v>0.41870000000000002</v>
      </c>
      <c r="T311" s="113">
        <v>9.8499106050625809</v>
      </c>
      <c r="U311" s="114">
        <v>3.6481150389120698</v>
      </c>
      <c r="V311" s="113">
        <v>0.95580124821049695</v>
      </c>
      <c r="W311" s="113">
        <v>9.9934578528039992</v>
      </c>
      <c r="X311" s="114">
        <v>3.7012806862237002</v>
      </c>
      <c r="Y311" s="113">
        <v>1.9558684945367499</v>
      </c>
      <c r="Z311" s="113">
        <v>5.3165647311634902E-2</v>
      </c>
    </row>
    <row r="312" spans="1:26" x14ac:dyDescent="0.2">
      <c r="A312">
        <v>173</v>
      </c>
      <c r="B312" t="s">
        <v>31</v>
      </c>
      <c r="C312" t="s">
        <v>27</v>
      </c>
      <c r="D312" t="s">
        <v>37</v>
      </c>
      <c r="E312" s="118">
        <v>43082</v>
      </c>
      <c r="F312">
        <v>21.9</v>
      </c>
      <c r="G312">
        <v>33.700000000000003</v>
      </c>
      <c r="H312" s="113">
        <v>17.5152</v>
      </c>
      <c r="I312" s="113">
        <v>4.8185000000000002</v>
      </c>
      <c r="J312" s="113">
        <v>3.694</v>
      </c>
      <c r="K312" s="113">
        <v>997.82295896426797</v>
      </c>
      <c r="L312" s="113">
        <v>0.76415739487086698</v>
      </c>
      <c r="M312" s="113">
        <v>-4.277849706E-3</v>
      </c>
      <c r="N312" s="113">
        <v>1023.28686659322</v>
      </c>
      <c r="O312" s="113">
        <v>10.8557578387614</v>
      </c>
      <c r="P312" s="113">
        <v>23.536295524660499</v>
      </c>
      <c r="Q312" s="113">
        <v>21.22175</v>
      </c>
      <c r="R312">
        <v>27</v>
      </c>
      <c r="S312">
        <v>0.437</v>
      </c>
      <c r="T312" s="113">
        <v>9.9737532808398992</v>
      </c>
      <c r="U312" s="114">
        <v>3.6939826966073701</v>
      </c>
      <c r="V312" s="113">
        <v>0.99741420641897005</v>
      </c>
      <c r="W312" s="113">
        <v>10.1174623609867</v>
      </c>
      <c r="X312" s="114">
        <v>3.7472082818469099</v>
      </c>
      <c r="Y312" s="113">
        <v>1.96305537998519</v>
      </c>
      <c r="Z312" s="113">
        <v>5.32255852395438E-2</v>
      </c>
    </row>
    <row r="313" spans="1:26" x14ac:dyDescent="0.2">
      <c r="A313">
        <v>264</v>
      </c>
      <c r="B313" t="s">
        <v>31</v>
      </c>
      <c r="C313" t="s">
        <v>27</v>
      </c>
      <c r="D313" t="s">
        <v>37</v>
      </c>
      <c r="E313" s="118">
        <v>43082</v>
      </c>
      <c r="F313">
        <v>21.9</v>
      </c>
      <c r="G313">
        <v>33.700000000000003</v>
      </c>
      <c r="H313" s="113">
        <v>17.5152</v>
      </c>
      <c r="I313" s="113">
        <v>4.5674000000000001</v>
      </c>
      <c r="J313" s="113">
        <v>3.3967999999999998</v>
      </c>
      <c r="K313" s="113">
        <v>997.82295896426797</v>
      </c>
      <c r="L313" s="113">
        <v>0.76415739487086698</v>
      </c>
      <c r="M313" s="113">
        <v>-4.277849706E-3</v>
      </c>
      <c r="N313" s="113">
        <v>1023.28686659322</v>
      </c>
      <c r="O313" s="113">
        <v>10.290046353171901</v>
      </c>
      <c r="P313" s="113">
        <v>23.536295524660499</v>
      </c>
      <c r="Q313" s="113">
        <v>19.840699999999998</v>
      </c>
      <c r="R313">
        <v>27</v>
      </c>
      <c r="S313">
        <v>0.38369999999999999</v>
      </c>
      <c r="T313" s="113">
        <v>9.1713076941463303</v>
      </c>
      <c r="U313" s="114">
        <v>3.3967806274616001</v>
      </c>
      <c r="V313" s="113">
        <v>0.87675130475674301</v>
      </c>
      <c r="W313" s="113">
        <v>9.3139681721158407</v>
      </c>
      <c r="X313" s="114">
        <v>3.4496178415243799</v>
      </c>
      <c r="Y313" s="113">
        <v>1.831451186612</v>
      </c>
      <c r="Z313" s="113">
        <v>5.2837214062779803E-2</v>
      </c>
    </row>
    <row r="314" spans="1:26" x14ac:dyDescent="0.2">
      <c r="A314">
        <v>270</v>
      </c>
      <c r="B314" t="s">
        <v>31</v>
      </c>
      <c r="C314" t="s">
        <v>27</v>
      </c>
      <c r="D314" t="s">
        <v>37</v>
      </c>
      <c r="E314" s="118">
        <v>43082</v>
      </c>
      <c r="F314">
        <v>21.9</v>
      </c>
      <c r="G314">
        <v>33.700000000000003</v>
      </c>
      <c r="H314" s="113">
        <v>17.5152</v>
      </c>
      <c r="I314" s="113">
        <v>6.1006</v>
      </c>
      <c r="J314" s="113">
        <v>3.7353000000000001</v>
      </c>
      <c r="K314" s="113">
        <v>997.82295896426797</v>
      </c>
      <c r="L314" s="113">
        <v>0.76415739487086698</v>
      </c>
      <c r="M314" s="113">
        <v>-4.277849706E-3</v>
      </c>
      <c r="N314" s="113">
        <v>1023.28686659322</v>
      </c>
      <c r="O314" s="113">
        <v>13.7442432854929</v>
      </c>
      <c r="P314" s="113">
        <v>23.536295524660499</v>
      </c>
      <c r="Q314" s="113">
        <v>28.273299999999999</v>
      </c>
      <c r="R314">
        <v>27</v>
      </c>
      <c r="S314">
        <v>0.55889999999999995</v>
      </c>
      <c r="T314" s="113">
        <v>10.0853528700579</v>
      </c>
      <c r="U314" s="114">
        <v>3.7353158777992301</v>
      </c>
      <c r="V314" s="113">
        <v>1.2754579591544699</v>
      </c>
      <c r="W314" s="113">
        <v>10.2292077838589</v>
      </c>
      <c r="X314" s="114">
        <v>3.78859547550331</v>
      </c>
      <c r="Y314" s="113">
        <v>1.87461913392163</v>
      </c>
      <c r="Z314" s="113">
        <v>5.32795977040754E-2</v>
      </c>
    </row>
    <row r="315" spans="1:26" x14ac:dyDescent="0.2">
      <c r="A315">
        <v>102</v>
      </c>
      <c r="B315" t="s">
        <v>32</v>
      </c>
      <c r="C315" t="s">
        <v>27</v>
      </c>
      <c r="D315" t="s">
        <v>37</v>
      </c>
      <c r="E315" s="118">
        <v>43082</v>
      </c>
      <c r="F315">
        <v>21.9</v>
      </c>
      <c r="G315">
        <v>33.700000000000003</v>
      </c>
      <c r="H315" s="113">
        <v>17.5152</v>
      </c>
      <c r="I315" s="113">
        <v>3.9499</v>
      </c>
      <c r="J315" s="113">
        <v>3.8931</v>
      </c>
      <c r="K315" s="113">
        <v>997.82295896426797</v>
      </c>
      <c r="L315" s="113">
        <v>0.76415739487086698</v>
      </c>
      <c r="M315" s="113">
        <v>-4.277849706E-3</v>
      </c>
      <c r="N315" s="113">
        <v>1023.28686659322</v>
      </c>
      <c r="O315" s="113">
        <v>8.8988602028273505</v>
      </c>
      <c r="P315" s="113">
        <v>23.536295524660499</v>
      </c>
      <c r="Q315" s="113">
        <v>16.44445</v>
      </c>
      <c r="R315">
        <v>27</v>
      </c>
      <c r="S315">
        <v>0.37569999999999998</v>
      </c>
      <c r="T315" s="113">
        <v>10.5114431201388</v>
      </c>
      <c r="U315" s="114">
        <v>3.8931270815328798</v>
      </c>
      <c r="V315" s="113">
        <v>0.85693579093228001</v>
      </c>
      <c r="W315" s="113">
        <v>10.6558548307761</v>
      </c>
      <c r="X315" s="114">
        <v>3.9466129002874299</v>
      </c>
      <c r="Y315" s="113">
        <v>2.2074100630209501</v>
      </c>
      <c r="Z315" s="113">
        <v>5.3485818754547498E-2</v>
      </c>
    </row>
    <row r="316" spans="1:26" x14ac:dyDescent="0.2">
      <c r="A316">
        <v>108</v>
      </c>
      <c r="B316" t="s">
        <v>32</v>
      </c>
      <c r="C316" t="s">
        <v>27</v>
      </c>
      <c r="D316" t="s">
        <v>37</v>
      </c>
      <c r="E316" s="118">
        <v>43082</v>
      </c>
      <c r="F316">
        <v>21.9</v>
      </c>
      <c r="G316">
        <v>33.700000000000003</v>
      </c>
      <c r="H316" s="113">
        <v>17.5152</v>
      </c>
      <c r="I316" s="113">
        <v>4.1833</v>
      </c>
      <c r="J316" s="113">
        <v>3.9722</v>
      </c>
      <c r="K316" s="113">
        <v>997.82295896426797</v>
      </c>
      <c r="L316" s="113">
        <v>0.76415739487086698</v>
      </c>
      <c r="M316" s="113">
        <v>-4.277849706E-3</v>
      </c>
      <c r="N316" s="113">
        <v>1023.28686659322</v>
      </c>
      <c r="O316" s="113">
        <v>9.4246947736620292</v>
      </c>
      <c r="P316" s="113">
        <v>23.536295524660499</v>
      </c>
      <c r="Q316" s="113">
        <v>17.728149999999999</v>
      </c>
      <c r="R316">
        <v>27</v>
      </c>
      <c r="S316">
        <v>0.4052</v>
      </c>
      <c r="T316" s="113">
        <v>10.724967576295001</v>
      </c>
      <c r="U316" s="114">
        <v>3.9722102134425801</v>
      </c>
      <c r="V316" s="113">
        <v>0.92399682151028495</v>
      </c>
      <c r="W316" s="113">
        <v>10.8696583117201</v>
      </c>
      <c r="X316" s="114">
        <v>4.02579937471116</v>
      </c>
      <c r="Y316" s="113">
        <v>2.2079418112384501</v>
      </c>
      <c r="Z316" s="113">
        <v>5.3589161268574603E-2</v>
      </c>
    </row>
    <row r="317" spans="1:26" x14ac:dyDescent="0.2">
      <c r="A317">
        <v>231</v>
      </c>
      <c r="B317" t="s">
        <v>33</v>
      </c>
      <c r="C317" t="s">
        <v>27</v>
      </c>
      <c r="D317" t="s">
        <v>37</v>
      </c>
      <c r="E317" s="118">
        <v>43082</v>
      </c>
      <c r="F317">
        <v>21.9</v>
      </c>
      <c r="G317">
        <v>33.700000000000003</v>
      </c>
      <c r="H317" s="113">
        <v>17.5152</v>
      </c>
      <c r="I317" s="113">
        <v>2.9237000000000002</v>
      </c>
      <c r="J317" s="113">
        <v>1.7164999999999999</v>
      </c>
      <c r="K317" s="113">
        <v>997.82295896426797</v>
      </c>
      <c r="L317" s="113">
        <v>0.76415739487086698</v>
      </c>
      <c r="M317" s="113">
        <v>-4.277849706E-3</v>
      </c>
      <c r="N317" s="113">
        <v>1023.28686659322</v>
      </c>
      <c r="O317" s="113">
        <v>6.5869003202628704</v>
      </c>
      <c r="P317" s="113">
        <v>23.536295524660499</v>
      </c>
      <c r="Q317" s="113">
        <v>10.80035</v>
      </c>
      <c r="R317">
        <v>27</v>
      </c>
      <c r="S317">
        <v>0.1295</v>
      </c>
      <c r="T317" s="113">
        <v>4.6346002433612501</v>
      </c>
      <c r="U317" s="114">
        <v>1.7165186086523201</v>
      </c>
      <c r="V317" s="113">
        <v>0.29964611575856698</v>
      </c>
      <c r="W317" s="113">
        <v>4.7659297049560196</v>
      </c>
      <c r="X317" s="114">
        <v>1.76515914998371</v>
      </c>
      <c r="Y317" s="113">
        <v>1.1001084730875299</v>
      </c>
      <c r="Z317" s="113">
        <v>4.8640541331395698E-2</v>
      </c>
    </row>
    <row r="318" spans="1:26" x14ac:dyDescent="0.2">
      <c r="A318">
        <v>180</v>
      </c>
      <c r="B318" t="s">
        <v>26</v>
      </c>
      <c r="C318" t="s">
        <v>34</v>
      </c>
      <c r="D318" t="s">
        <v>37</v>
      </c>
      <c r="E318" s="118">
        <v>43082</v>
      </c>
      <c r="F318">
        <v>22</v>
      </c>
      <c r="G318">
        <v>33.799999999999997</v>
      </c>
      <c r="H318" s="113">
        <v>17.512699999999999</v>
      </c>
      <c r="I318" s="113">
        <v>3.4323999999999999</v>
      </c>
      <c r="J318" s="113">
        <v>3.3050000000000002</v>
      </c>
      <c r="K318" s="113">
        <v>997.80032031723897</v>
      </c>
      <c r="L318" s="113">
        <v>0.76398747491999996</v>
      </c>
      <c r="M318" s="113">
        <v>-4.2748863999999996E-3</v>
      </c>
      <c r="N318" s="113">
        <v>1023.33501608391</v>
      </c>
      <c r="O318" s="113">
        <v>7.7334232817418602</v>
      </c>
      <c r="P318" s="113">
        <v>23.533316775151999</v>
      </c>
      <c r="Q318" s="113">
        <v>13.5982</v>
      </c>
      <c r="R318">
        <v>27</v>
      </c>
      <c r="S318">
        <v>0.28120000000000001</v>
      </c>
      <c r="T318" s="113">
        <v>8.9235846661589306</v>
      </c>
      <c r="U318" s="114">
        <v>3.3050313578366399</v>
      </c>
      <c r="V318" s="113">
        <v>0.64273369935553104</v>
      </c>
      <c r="W318" s="113">
        <v>9.0644737988829398</v>
      </c>
      <c r="X318" s="114">
        <v>3.3572125181047898</v>
      </c>
      <c r="Y318" s="113">
        <v>1.9752524003437399</v>
      </c>
      <c r="Z318" s="113">
        <v>5.2181160268152102E-2</v>
      </c>
    </row>
    <row r="319" spans="1:26" x14ac:dyDescent="0.2">
      <c r="A319">
        <v>187</v>
      </c>
      <c r="B319" t="s">
        <v>26</v>
      </c>
      <c r="C319" t="s">
        <v>34</v>
      </c>
      <c r="D319" t="s">
        <v>37</v>
      </c>
      <c r="E319" s="118">
        <v>43082</v>
      </c>
      <c r="F319">
        <v>22</v>
      </c>
      <c r="G319">
        <v>33.799999999999997</v>
      </c>
      <c r="H319" s="113">
        <v>17.512699999999999</v>
      </c>
      <c r="I319" s="113">
        <v>0.85160000000000002</v>
      </c>
      <c r="J319" s="113">
        <v>3.8136000000000001</v>
      </c>
      <c r="K319" s="113">
        <v>997.80032031723897</v>
      </c>
      <c r="L319" s="113">
        <v>0.76398747491999996</v>
      </c>
      <c r="M319" s="113">
        <v>-4.2748863999999996E-3</v>
      </c>
      <c r="N319" s="113">
        <v>1023.33501608391</v>
      </c>
      <c r="O319" s="113">
        <v>1.91871089230025</v>
      </c>
      <c r="P319" s="113">
        <v>23.533316775151999</v>
      </c>
      <c r="Q319" s="113">
        <v>-0.59620000000000095</v>
      </c>
      <c r="R319">
        <v>27</v>
      </c>
      <c r="S319">
        <v>7.9500000000000001E-2</v>
      </c>
      <c r="T319" s="113">
        <v>10.2965937054786</v>
      </c>
      <c r="U319" s="114">
        <v>3.8135532242513199</v>
      </c>
      <c r="V319" s="113">
        <v>0.18136593591522401</v>
      </c>
      <c r="W319" s="113">
        <v>10.4392587809735</v>
      </c>
      <c r="X319" s="114">
        <v>3.8663921411012998</v>
      </c>
      <c r="Y319" s="113">
        <v>-6.4998373271556797</v>
      </c>
      <c r="Z319" s="113">
        <v>5.2838916849981703E-2</v>
      </c>
    </row>
    <row r="320" spans="1:26" x14ac:dyDescent="0.2">
      <c r="A320">
        <v>278</v>
      </c>
      <c r="B320" t="s">
        <v>26</v>
      </c>
      <c r="C320" t="s">
        <v>34</v>
      </c>
      <c r="D320" t="s">
        <v>37</v>
      </c>
      <c r="E320" s="118">
        <v>43082</v>
      </c>
      <c r="F320">
        <v>22</v>
      </c>
      <c r="G320">
        <v>33.799999999999997</v>
      </c>
      <c r="H320" s="113">
        <v>17.512699999999999</v>
      </c>
      <c r="I320" s="113">
        <v>3.9653999999999998</v>
      </c>
      <c r="J320" s="113">
        <v>3.0280999999999998</v>
      </c>
      <c r="K320" s="113">
        <v>997.80032031723897</v>
      </c>
      <c r="L320" s="113">
        <v>0.76398747491999996</v>
      </c>
      <c r="M320" s="113">
        <v>-4.2748863999999996E-3</v>
      </c>
      <c r="N320" s="113">
        <v>1023.33501608391</v>
      </c>
      <c r="O320" s="113">
        <v>8.9343073888297297</v>
      </c>
      <c r="P320" s="113">
        <v>23.533316775151999</v>
      </c>
      <c r="Q320" s="113">
        <v>16.529699999999998</v>
      </c>
      <c r="R320">
        <v>27</v>
      </c>
      <c r="S320">
        <v>0.29970000000000002</v>
      </c>
      <c r="T320" s="113">
        <v>8.1757917996562597</v>
      </c>
      <c r="U320" s="114">
        <v>3.0280710369097301</v>
      </c>
      <c r="V320" s="113">
        <v>0.68591287177160398</v>
      </c>
      <c r="W320" s="113">
        <v>8.3157136865010504</v>
      </c>
      <c r="X320" s="114">
        <v>3.0798939579633502</v>
      </c>
      <c r="Y320" s="113">
        <v>1.7071153111771</v>
      </c>
      <c r="Z320" s="113">
        <v>5.1822921053623197E-2</v>
      </c>
    </row>
    <row r="321" spans="1:26" x14ac:dyDescent="0.2">
      <c r="A321">
        <v>285</v>
      </c>
      <c r="B321" t="s">
        <v>26</v>
      </c>
      <c r="C321" t="s">
        <v>34</v>
      </c>
      <c r="D321" t="s">
        <v>37</v>
      </c>
      <c r="E321" s="118">
        <v>43082</v>
      </c>
      <c r="F321">
        <v>22</v>
      </c>
      <c r="G321">
        <v>33.799999999999997</v>
      </c>
      <c r="H321" s="113">
        <v>17.512699999999999</v>
      </c>
      <c r="I321" s="113">
        <v>2.4236</v>
      </c>
      <c r="J321" s="113">
        <v>2.5952000000000002</v>
      </c>
      <c r="K321" s="113">
        <v>997.80032031723897</v>
      </c>
      <c r="L321" s="113">
        <v>0.76398747491999996</v>
      </c>
      <c r="M321" s="113">
        <v>-4.2748863999999996E-3</v>
      </c>
      <c r="N321" s="113">
        <v>1023.33501608391</v>
      </c>
      <c r="O321" s="113">
        <v>5.4605304351560298</v>
      </c>
      <c r="P321" s="113">
        <v>23.533316775151999</v>
      </c>
      <c r="Q321" s="113">
        <v>8.0497999999999994</v>
      </c>
      <c r="R321">
        <v>27</v>
      </c>
      <c r="S321">
        <v>0.15870000000000001</v>
      </c>
      <c r="T321" s="113">
        <v>7.0069318733718999</v>
      </c>
      <c r="U321" s="114">
        <v>2.5951599531006999</v>
      </c>
      <c r="V321" s="113">
        <v>0.364153551699955</v>
      </c>
      <c r="W321" s="113">
        <v>7.1453418777185602</v>
      </c>
      <c r="X321" s="114">
        <v>2.6464229176735401</v>
      </c>
      <c r="Y321" s="113">
        <v>1.87923401744192</v>
      </c>
      <c r="Z321" s="113">
        <v>5.1262964572837501E-2</v>
      </c>
    </row>
    <row r="322" spans="1:26" x14ac:dyDescent="0.2">
      <c r="A322">
        <v>120</v>
      </c>
      <c r="B322" t="s">
        <v>29</v>
      </c>
      <c r="C322" t="s">
        <v>34</v>
      </c>
      <c r="D322" t="s">
        <v>37</v>
      </c>
      <c r="E322" s="118">
        <v>43082</v>
      </c>
      <c r="F322">
        <v>22</v>
      </c>
      <c r="G322">
        <v>33.799999999999997</v>
      </c>
      <c r="H322" s="113">
        <v>17.512699999999999</v>
      </c>
      <c r="I322" s="113">
        <v>4.9027000000000003</v>
      </c>
      <c r="J322" s="113">
        <v>2.6998000000000002</v>
      </c>
      <c r="K322" s="113">
        <v>997.80032031723897</v>
      </c>
      <c r="L322" s="113">
        <v>0.76398747491999996</v>
      </c>
      <c r="M322" s="113">
        <v>-4.2748863999999996E-3</v>
      </c>
      <c r="N322" s="113">
        <v>1023.33501608391</v>
      </c>
      <c r="O322" s="113">
        <v>11.0461060259282</v>
      </c>
      <c r="P322" s="113">
        <v>23.533316775151999</v>
      </c>
      <c r="Q322" s="113">
        <v>21.684850000000001</v>
      </c>
      <c r="R322">
        <v>27</v>
      </c>
      <c r="S322">
        <v>0.33310000000000001</v>
      </c>
      <c r="T322" s="113">
        <v>7.2894782913165299</v>
      </c>
      <c r="U322" s="114">
        <v>2.6998067745616798</v>
      </c>
      <c r="V322" s="113">
        <v>0.763796075537018</v>
      </c>
      <c r="W322" s="113">
        <v>7.4282537603134902</v>
      </c>
      <c r="X322" s="114">
        <v>2.7512050964124</v>
      </c>
      <c r="Y322" s="113">
        <v>1.4249246221393499</v>
      </c>
      <c r="Z322" s="113">
        <v>5.1398321850726798E-2</v>
      </c>
    </row>
    <row r="323" spans="1:26" x14ac:dyDescent="0.2">
      <c r="A323">
        <v>126</v>
      </c>
      <c r="B323" t="s">
        <v>29</v>
      </c>
      <c r="C323" t="s">
        <v>34</v>
      </c>
      <c r="D323" t="s">
        <v>37</v>
      </c>
      <c r="E323" s="118">
        <v>43082</v>
      </c>
      <c r="F323">
        <v>22</v>
      </c>
      <c r="G323">
        <v>33.799999999999997</v>
      </c>
      <c r="H323" s="113">
        <v>17.512699999999999</v>
      </c>
      <c r="I323" s="113">
        <v>2.0173000000000001</v>
      </c>
      <c r="J323" s="113">
        <v>1.9074</v>
      </c>
      <c r="K323" s="113">
        <v>997.80032031723897</v>
      </c>
      <c r="L323" s="113">
        <v>0.76398747491999996</v>
      </c>
      <c r="M323" s="113">
        <v>-4.2748863999999996E-3</v>
      </c>
      <c r="N323" s="113">
        <v>1023.33501608391</v>
      </c>
      <c r="O323" s="113">
        <v>4.5451097734115598</v>
      </c>
      <c r="P323" s="113">
        <v>23.533316775151999</v>
      </c>
      <c r="Q323" s="113">
        <v>5.81515</v>
      </c>
      <c r="R323">
        <v>27</v>
      </c>
      <c r="S323">
        <v>9.8799999999999999E-2</v>
      </c>
      <c r="T323" s="113">
        <v>5.1498566588480603</v>
      </c>
      <c r="U323" s="114">
        <v>1.9073543180918699</v>
      </c>
      <c r="V323" s="113">
        <v>0.22818670797358101</v>
      </c>
      <c r="W323" s="113">
        <v>5.2858645964873103</v>
      </c>
      <c r="X323" s="114">
        <v>1.95772762832863</v>
      </c>
      <c r="Y323" s="113">
        <v>1.60314118738124</v>
      </c>
      <c r="Z323" s="113">
        <v>5.0373310236761198E-2</v>
      </c>
    </row>
    <row r="324" spans="1:26" x14ac:dyDescent="0.2">
      <c r="A324">
        <v>218</v>
      </c>
      <c r="B324" t="s">
        <v>29</v>
      </c>
      <c r="C324" t="s">
        <v>34</v>
      </c>
      <c r="D324" t="s">
        <v>37</v>
      </c>
      <c r="E324" s="118">
        <v>43082</v>
      </c>
      <c r="F324">
        <v>22</v>
      </c>
      <c r="G324">
        <v>33.799999999999997</v>
      </c>
      <c r="H324" s="113">
        <v>17.512699999999999</v>
      </c>
      <c r="I324" s="113">
        <v>4.7439</v>
      </c>
      <c r="J324" s="113">
        <v>2.7122999999999999</v>
      </c>
      <c r="K324" s="113">
        <v>997.80032031723897</v>
      </c>
      <c r="L324" s="113">
        <v>0.76398747491999996</v>
      </c>
      <c r="M324" s="113">
        <v>-4.2748863999999996E-3</v>
      </c>
      <c r="N324" s="113">
        <v>1023.33501608391</v>
      </c>
      <c r="O324" s="113">
        <v>10.6883191662554</v>
      </c>
      <c r="P324" s="113">
        <v>23.533316775151999</v>
      </c>
      <c r="Q324" s="113">
        <v>20.811450000000001</v>
      </c>
      <c r="R324">
        <v>27</v>
      </c>
      <c r="S324">
        <v>0.32369999999999999</v>
      </c>
      <c r="T324" s="113">
        <v>7.3231980453373096</v>
      </c>
      <c r="U324" s="114">
        <v>2.7122955723471498</v>
      </c>
      <c r="V324" s="113">
        <v>0.742182427215067</v>
      </c>
      <c r="W324" s="113">
        <v>7.4620171297451297</v>
      </c>
      <c r="X324" s="114">
        <v>2.76371004805375</v>
      </c>
      <c r="Y324" s="113">
        <v>1.44438514037562</v>
      </c>
      <c r="Z324" s="113">
        <v>5.1414475706600203E-2</v>
      </c>
    </row>
    <row r="325" spans="1:26" x14ac:dyDescent="0.2">
      <c r="A325">
        <v>224</v>
      </c>
      <c r="B325" t="s">
        <v>29</v>
      </c>
      <c r="C325" t="s">
        <v>34</v>
      </c>
      <c r="D325" t="s">
        <v>37</v>
      </c>
      <c r="E325" s="118">
        <v>43082</v>
      </c>
      <c r="F325">
        <v>22</v>
      </c>
      <c r="G325">
        <v>33.799999999999997</v>
      </c>
      <c r="H325" s="113">
        <v>17.512699999999999</v>
      </c>
      <c r="I325" s="113">
        <v>4.0845000000000002</v>
      </c>
      <c r="J325" s="113">
        <v>2.9655</v>
      </c>
      <c r="K325" s="113">
        <v>997.80032031723897</v>
      </c>
      <c r="L325" s="113">
        <v>0.76398747491999996</v>
      </c>
      <c r="M325" s="113">
        <v>-4.2748863999999996E-3</v>
      </c>
      <c r="N325" s="113">
        <v>1023.33501608391</v>
      </c>
      <c r="O325" s="113">
        <v>9.2026475335842601</v>
      </c>
      <c r="P325" s="113">
        <v>23.533316775151999</v>
      </c>
      <c r="Q325" s="113">
        <v>17.184750000000001</v>
      </c>
      <c r="R325">
        <v>27</v>
      </c>
      <c r="S325">
        <v>0.30280000000000001</v>
      </c>
      <c r="T325" s="113">
        <v>8.0069809873866404</v>
      </c>
      <c r="U325" s="114">
        <v>2.9655485138469002</v>
      </c>
      <c r="V325" s="113">
        <v>0.69323499432608304</v>
      </c>
      <c r="W325" s="113">
        <v>8.1466845229073499</v>
      </c>
      <c r="X325" s="114">
        <v>3.0172905640397598</v>
      </c>
      <c r="Y325" s="113">
        <v>1.6544101499241499</v>
      </c>
      <c r="Z325" s="113">
        <v>5.1742050192856097E-2</v>
      </c>
    </row>
    <row r="326" spans="1:26" x14ac:dyDescent="0.2">
      <c r="A326">
        <v>230</v>
      </c>
      <c r="B326" t="s">
        <v>29</v>
      </c>
      <c r="C326" t="s">
        <v>34</v>
      </c>
      <c r="D326" t="s">
        <v>37</v>
      </c>
      <c r="E326" s="118">
        <v>43082</v>
      </c>
      <c r="F326">
        <v>22</v>
      </c>
      <c r="G326">
        <v>33.799999999999997</v>
      </c>
      <c r="H326" s="113">
        <v>17.512699999999999</v>
      </c>
      <c r="I326" s="113">
        <v>2.4489000000000001</v>
      </c>
      <c r="J326" s="113">
        <v>2.4407000000000001</v>
      </c>
      <c r="K326" s="113">
        <v>997.80032031723897</v>
      </c>
      <c r="L326" s="113">
        <v>0.76398747491999996</v>
      </c>
      <c r="M326" s="113">
        <v>-4.2748863999999996E-3</v>
      </c>
      <c r="N326" s="113">
        <v>1023.33501608391</v>
      </c>
      <c r="O326" s="113">
        <v>5.5175330015900403</v>
      </c>
      <c r="P326" s="113">
        <v>23.533316775151999</v>
      </c>
      <c r="Q326" s="113">
        <v>8.1889500000000002</v>
      </c>
      <c r="R326">
        <v>27</v>
      </c>
      <c r="S326">
        <v>0.15140000000000001</v>
      </c>
      <c r="T326" s="113">
        <v>6.58977149075083</v>
      </c>
      <c r="U326" s="114">
        <v>2.44065610768549</v>
      </c>
      <c r="V326" s="113">
        <v>0.34780105327428701</v>
      </c>
      <c r="W326" s="113">
        <v>6.7276419116391004</v>
      </c>
      <c r="X326" s="114">
        <v>2.4917192265330002</v>
      </c>
      <c r="Y326" s="113">
        <v>1.75109879240649</v>
      </c>
      <c r="Z326" s="113">
        <v>5.1063118847508401E-2</v>
      </c>
    </row>
    <row r="327" spans="1:26" x14ac:dyDescent="0.2">
      <c r="A327">
        <v>154</v>
      </c>
      <c r="B327" t="s">
        <v>30</v>
      </c>
      <c r="C327" t="s">
        <v>34</v>
      </c>
      <c r="D327" t="s">
        <v>37</v>
      </c>
      <c r="E327" s="118">
        <v>43082</v>
      </c>
      <c r="F327">
        <v>22</v>
      </c>
      <c r="G327">
        <v>33.799999999999997</v>
      </c>
      <c r="H327" s="113">
        <v>17.512699999999999</v>
      </c>
      <c r="I327" s="113">
        <v>4.0045000000000002</v>
      </c>
      <c r="J327" s="113">
        <v>3.7839</v>
      </c>
      <c r="K327" s="113">
        <v>997.80032031723897</v>
      </c>
      <c r="L327" s="113">
        <v>0.76398747491999996</v>
      </c>
      <c r="M327" s="113">
        <v>-4.2748863999999996E-3</v>
      </c>
      <c r="N327" s="113">
        <v>1023.33501608391</v>
      </c>
      <c r="O327" s="113">
        <v>9.0224022642277308</v>
      </c>
      <c r="P327" s="113">
        <v>23.533316775151999</v>
      </c>
      <c r="Q327" s="113">
        <v>16.74475</v>
      </c>
      <c r="R327">
        <v>27</v>
      </c>
      <c r="S327">
        <v>0.37119999999999997</v>
      </c>
      <c r="T327" s="113">
        <v>10.216607491811899</v>
      </c>
      <c r="U327" s="114">
        <v>3.7839287006710598</v>
      </c>
      <c r="V327" s="113">
        <v>0.84691278095652001</v>
      </c>
      <c r="W327" s="113">
        <v>10.359169107727199</v>
      </c>
      <c r="X327" s="114">
        <v>3.83672929915824</v>
      </c>
      <c r="Y327" s="113">
        <v>2.1333619010502298</v>
      </c>
      <c r="Z327" s="113">
        <v>5.2800598487180203E-2</v>
      </c>
    </row>
    <row r="328" spans="1:26" x14ac:dyDescent="0.2">
      <c r="A328">
        <v>246</v>
      </c>
      <c r="B328" t="s">
        <v>30</v>
      </c>
      <c r="C328" t="s">
        <v>34</v>
      </c>
      <c r="D328" t="s">
        <v>37</v>
      </c>
      <c r="E328" s="118">
        <v>43082</v>
      </c>
      <c r="F328">
        <v>22</v>
      </c>
      <c r="G328">
        <v>33.799999999999997</v>
      </c>
      <c r="H328" s="113">
        <v>17.512699999999999</v>
      </c>
      <c r="I328" s="113">
        <v>4.4713000000000003</v>
      </c>
      <c r="J328" s="113">
        <v>2.2037</v>
      </c>
      <c r="K328" s="113">
        <v>997.80032031723897</v>
      </c>
      <c r="L328" s="113">
        <v>0.76398747491999996</v>
      </c>
      <c r="M328" s="113">
        <v>-4.2748863999999996E-3</v>
      </c>
      <c r="N328" s="113">
        <v>1023.33501608391</v>
      </c>
      <c r="O328" s="113">
        <v>10.0741334109231</v>
      </c>
      <c r="P328" s="113">
        <v>23.533316775151999</v>
      </c>
      <c r="Q328" s="113">
        <v>19.312149999999999</v>
      </c>
      <c r="R328">
        <v>27</v>
      </c>
      <c r="S328">
        <v>0.25109999999999999</v>
      </c>
      <c r="T328" s="113">
        <v>5.9499549784370398</v>
      </c>
      <c r="U328" s="114">
        <v>2.20368702905076</v>
      </c>
      <c r="V328" s="113">
        <v>0.57802774464141404</v>
      </c>
      <c r="W328" s="113">
        <v>6.0869978173668402</v>
      </c>
      <c r="X328" s="114">
        <v>2.2544436360617901</v>
      </c>
      <c r="Y328" s="113">
        <v>1.1939275887546801</v>
      </c>
      <c r="Z328" s="113">
        <v>5.0756607011036799E-2</v>
      </c>
    </row>
    <row r="329" spans="1:26" x14ac:dyDescent="0.2">
      <c r="A329">
        <v>299</v>
      </c>
      <c r="B329" t="s">
        <v>30</v>
      </c>
      <c r="C329" t="s">
        <v>34</v>
      </c>
      <c r="D329" t="s">
        <v>37</v>
      </c>
      <c r="E329" s="118">
        <v>43082</v>
      </c>
      <c r="F329">
        <v>22</v>
      </c>
      <c r="G329">
        <v>33.799999999999997</v>
      </c>
      <c r="H329" s="113">
        <v>17.512699999999999</v>
      </c>
      <c r="I329" s="113">
        <v>0.74690000000000001</v>
      </c>
      <c r="J329" s="113">
        <v>1.9249000000000001</v>
      </c>
      <c r="K329" s="113">
        <v>997.80032031723897</v>
      </c>
      <c r="L329" s="113">
        <v>0.76398747491999996</v>
      </c>
      <c r="M329" s="113">
        <v>-4.2748863999999996E-3</v>
      </c>
      <c r="N329" s="113">
        <v>1023.33501608391</v>
      </c>
      <c r="O329" s="113">
        <v>1.6828148960298901</v>
      </c>
      <c r="P329" s="113">
        <v>23.533316775151999</v>
      </c>
      <c r="Q329" s="113">
        <v>-1.17205</v>
      </c>
      <c r="R329">
        <v>27</v>
      </c>
      <c r="S329">
        <v>3.6900000000000002E-2</v>
      </c>
      <c r="T329" s="113">
        <v>5.1971830985915597</v>
      </c>
      <c r="U329" s="114">
        <v>1.9248826291079799</v>
      </c>
      <c r="V329" s="113">
        <v>8.5204587736448498E-2</v>
      </c>
      <c r="W329" s="113">
        <v>5.3332522514494496</v>
      </c>
      <c r="X329" s="114">
        <v>1.9752786116479399</v>
      </c>
      <c r="Y329" s="113">
        <v>-2.2950730703420499</v>
      </c>
      <c r="Z329" s="113">
        <v>5.0395982539960901E-2</v>
      </c>
    </row>
    <row r="330" spans="1:26" x14ac:dyDescent="0.2">
      <c r="A330">
        <v>167</v>
      </c>
      <c r="B330" t="s">
        <v>31</v>
      </c>
      <c r="C330" t="s">
        <v>34</v>
      </c>
      <c r="D330" t="s">
        <v>37</v>
      </c>
      <c r="E330" s="118">
        <v>43082</v>
      </c>
      <c r="F330">
        <v>22</v>
      </c>
      <c r="G330">
        <v>33.799999999999997</v>
      </c>
      <c r="H330" s="113">
        <v>17.512699999999999</v>
      </c>
      <c r="I330" s="113">
        <v>4.0008999999999997</v>
      </c>
      <c r="J330" s="113">
        <v>2.2090999999999998</v>
      </c>
      <c r="K330" s="113">
        <v>997.80032031723897</v>
      </c>
      <c r="L330" s="113">
        <v>0.76398747491999996</v>
      </c>
      <c r="M330" s="113">
        <v>-4.2748863999999996E-3</v>
      </c>
      <c r="N330" s="113">
        <v>1023.33501608391</v>
      </c>
      <c r="O330" s="113">
        <v>9.0142912271066908</v>
      </c>
      <c r="P330" s="113">
        <v>23.533316775151999</v>
      </c>
      <c r="Q330" s="113">
        <v>16.72495</v>
      </c>
      <c r="R330">
        <v>27</v>
      </c>
      <c r="S330">
        <v>0.22520000000000001</v>
      </c>
      <c r="T330" s="113">
        <v>5.9644569218952697</v>
      </c>
      <c r="U330" s="114">
        <v>2.2090581192204701</v>
      </c>
      <c r="V330" s="113">
        <v>0.51837962003127003</v>
      </c>
      <c r="W330" s="113">
        <v>6.1015185186197396</v>
      </c>
      <c r="X330" s="114">
        <v>2.25982167356287</v>
      </c>
      <c r="Y330" s="113">
        <v>1.23975276203517</v>
      </c>
      <c r="Z330" s="113">
        <v>5.0763554342396301E-2</v>
      </c>
    </row>
    <row r="331" spans="1:26" x14ac:dyDescent="0.2">
      <c r="A331">
        <v>174</v>
      </c>
      <c r="B331" t="s">
        <v>31</v>
      </c>
      <c r="C331" t="s">
        <v>34</v>
      </c>
      <c r="D331" t="s">
        <v>37</v>
      </c>
      <c r="E331" s="118">
        <v>43082</v>
      </c>
      <c r="F331">
        <v>22</v>
      </c>
      <c r="G331">
        <v>33.799999999999997</v>
      </c>
      <c r="H331" s="113">
        <v>17.512699999999999</v>
      </c>
      <c r="I331" s="113">
        <v>3.2235999999999998</v>
      </c>
      <c r="J331" s="113">
        <v>2.5362</v>
      </c>
      <c r="K331" s="113">
        <v>997.80032031723897</v>
      </c>
      <c r="L331" s="113">
        <v>0.76398747491999996</v>
      </c>
      <c r="M331" s="113">
        <v>-4.2748863999999996E-3</v>
      </c>
      <c r="N331" s="113">
        <v>1023.33501608391</v>
      </c>
      <c r="O331" s="113">
        <v>7.26298312872132</v>
      </c>
      <c r="P331" s="113">
        <v>23.533316775151999</v>
      </c>
      <c r="Q331" s="113">
        <v>12.4498</v>
      </c>
      <c r="R331">
        <v>27</v>
      </c>
      <c r="S331">
        <v>0.20660000000000001</v>
      </c>
      <c r="T331" s="113">
        <v>6.8478621146834602</v>
      </c>
      <c r="U331" s="114">
        <v>2.5362452276605398</v>
      </c>
      <c r="V331" s="113">
        <v>0.47426439615608901</v>
      </c>
      <c r="W331" s="113">
        <v>6.9860663674436898</v>
      </c>
      <c r="X331" s="114">
        <v>2.5874319879421099</v>
      </c>
      <c r="Y331" s="113">
        <v>1.5526006987918</v>
      </c>
      <c r="Z331" s="113">
        <v>5.1186760281567899E-2</v>
      </c>
    </row>
    <row r="332" spans="1:26" x14ac:dyDescent="0.2">
      <c r="A332">
        <v>265</v>
      </c>
      <c r="B332" t="s">
        <v>31</v>
      </c>
      <c r="C332" t="s">
        <v>34</v>
      </c>
      <c r="D332" t="s">
        <v>37</v>
      </c>
      <c r="E332" s="118">
        <v>43082</v>
      </c>
      <c r="F332">
        <v>22</v>
      </c>
      <c r="G332">
        <v>33.799999999999997</v>
      </c>
      <c r="H332" s="113">
        <v>17.512699999999999</v>
      </c>
      <c r="I332" s="113">
        <v>3.9525000000000001</v>
      </c>
      <c r="J332" s="113">
        <v>1.5992</v>
      </c>
      <c r="K332" s="113">
        <v>997.80032031723897</v>
      </c>
      <c r="L332" s="113">
        <v>0.76398747491999996</v>
      </c>
      <c r="M332" s="113">
        <v>-4.2748863999999996E-3</v>
      </c>
      <c r="N332" s="113">
        <v>1023.33501608391</v>
      </c>
      <c r="O332" s="113">
        <v>8.9052428391459895</v>
      </c>
      <c r="P332" s="113">
        <v>23.533316775151999</v>
      </c>
      <c r="Q332" s="113">
        <v>16.458749999999998</v>
      </c>
      <c r="R332">
        <v>27</v>
      </c>
      <c r="S332">
        <v>0.1636</v>
      </c>
      <c r="T332" s="113">
        <v>4.3178759006571896</v>
      </c>
      <c r="U332" s="114">
        <v>1.5992132965396999</v>
      </c>
      <c r="V332" s="113">
        <v>0.37962918126849698</v>
      </c>
      <c r="W332" s="113">
        <v>4.4528076981030802</v>
      </c>
      <c r="X332" s="114">
        <v>1.64918803633447</v>
      </c>
      <c r="Y332" s="113">
        <v>0.903681806740259</v>
      </c>
      <c r="Z332" s="113">
        <v>4.9974739794775201E-2</v>
      </c>
    </row>
    <row r="333" spans="1:26" x14ac:dyDescent="0.2">
      <c r="A333">
        <v>271</v>
      </c>
      <c r="B333" t="s">
        <v>31</v>
      </c>
      <c r="C333" t="s">
        <v>34</v>
      </c>
      <c r="D333" t="s">
        <v>37</v>
      </c>
      <c r="E333" s="118">
        <v>43082</v>
      </c>
      <c r="F333">
        <v>22</v>
      </c>
      <c r="G333">
        <v>33.799999999999997</v>
      </c>
      <c r="H333" s="113">
        <v>17.512699999999999</v>
      </c>
      <c r="I333" s="113">
        <v>8.1231000000000009</v>
      </c>
      <c r="J333" s="113">
        <v>1.992</v>
      </c>
      <c r="K333" s="113">
        <v>997.80032031723897</v>
      </c>
      <c r="L333" s="113">
        <v>0.76398747491999996</v>
      </c>
      <c r="M333" s="113">
        <v>-4.2748863999999996E-3</v>
      </c>
      <c r="N333" s="113">
        <v>1023.33501608391</v>
      </c>
      <c r="O333" s="113">
        <v>18.3018793438752</v>
      </c>
      <c r="P333" s="113">
        <v>23.533316775151999</v>
      </c>
      <c r="Q333" s="113">
        <v>39.39705</v>
      </c>
      <c r="R333">
        <v>27</v>
      </c>
      <c r="S333">
        <v>0.41460000000000102</v>
      </c>
      <c r="T333" s="113">
        <v>5.3784783031718399</v>
      </c>
      <c r="U333" s="114">
        <v>1.9920290011747499</v>
      </c>
      <c r="V333" s="113">
        <v>0.95655672207241005</v>
      </c>
      <c r="W333" s="113">
        <v>5.5147819555113502</v>
      </c>
      <c r="X333" s="114">
        <v>2.0425118353745799</v>
      </c>
      <c r="Y333" s="113">
        <v>0.95450239429428996</v>
      </c>
      <c r="Z333" s="113">
        <v>5.04828341998214E-2</v>
      </c>
    </row>
    <row r="334" spans="1:26" x14ac:dyDescent="0.2">
      <c r="A334">
        <v>103</v>
      </c>
      <c r="B334" t="s">
        <v>32</v>
      </c>
      <c r="C334" t="s">
        <v>34</v>
      </c>
      <c r="D334" t="s">
        <v>37</v>
      </c>
      <c r="E334" s="118">
        <v>43082</v>
      </c>
      <c r="F334">
        <v>22</v>
      </c>
      <c r="G334">
        <v>33.799999999999997</v>
      </c>
      <c r="H334" s="113">
        <v>17.512699999999999</v>
      </c>
      <c r="I334" s="113">
        <v>3.1286</v>
      </c>
      <c r="J334" s="113">
        <v>1.873</v>
      </c>
      <c r="K334" s="113">
        <v>997.80032031723897</v>
      </c>
      <c r="L334" s="113">
        <v>0.76398747491999996</v>
      </c>
      <c r="M334" s="113">
        <v>-4.2748863999999996E-3</v>
      </c>
      <c r="N334" s="113">
        <v>1023.33501608391</v>
      </c>
      <c r="O334" s="113">
        <v>7.0489418713604399</v>
      </c>
      <c r="P334" s="113">
        <v>23.533316775151999</v>
      </c>
      <c r="Q334" s="113">
        <v>11.927300000000001</v>
      </c>
      <c r="R334">
        <v>27</v>
      </c>
      <c r="S334">
        <v>0.15060000000000001</v>
      </c>
      <c r="T334" s="113">
        <v>5.0570852921423697</v>
      </c>
      <c r="U334" s="114">
        <v>1.87299455264532</v>
      </c>
      <c r="V334" s="113">
        <v>0.34797919798316101</v>
      </c>
      <c r="W334" s="113">
        <v>5.1929732330202603</v>
      </c>
      <c r="X334" s="114">
        <v>1.92332341963713</v>
      </c>
      <c r="Y334" s="113">
        <v>1.16119636398061</v>
      </c>
      <c r="Z334" s="113">
        <v>5.0328866991811202E-2</v>
      </c>
    </row>
    <row r="335" spans="1:26" x14ac:dyDescent="0.2">
      <c r="A335">
        <v>109</v>
      </c>
      <c r="B335" t="s">
        <v>32</v>
      </c>
      <c r="C335" t="s">
        <v>34</v>
      </c>
      <c r="D335" t="s">
        <v>37</v>
      </c>
      <c r="E335" s="118">
        <v>43082</v>
      </c>
      <c r="F335">
        <v>22</v>
      </c>
      <c r="G335">
        <v>33.799999999999997</v>
      </c>
      <c r="H335" s="113">
        <v>17.512699999999999</v>
      </c>
      <c r="I335" s="113">
        <v>3.7431999999999999</v>
      </c>
      <c r="J335" s="113">
        <v>3.2422</v>
      </c>
      <c r="K335" s="113">
        <v>997.80032031723897</v>
      </c>
      <c r="L335" s="113">
        <v>0.76398747491999996</v>
      </c>
      <c r="M335" s="113">
        <v>-4.2748863999999996E-3</v>
      </c>
      <c r="N335" s="113">
        <v>1023.33501608391</v>
      </c>
      <c r="O335" s="113">
        <v>8.4336761531919695</v>
      </c>
      <c r="P335" s="113">
        <v>23.533316775151999</v>
      </c>
      <c r="Q335" s="113">
        <v>15.307600000000001</v>
      </c>
      <c r="R335">
        <v>27</v>
      </c>
      <c r="S335">
        <v>0.30130000000000001</v>
      </c>
      <c r="T335" s="113">
        <v>8.7538859350939902</v>
      </c>
      <c r="U335" s="114">
        <v>3.2421799759607399</v>
      </c>
      <c r="V335" s="113">
        <v>0.68886640655084996</v>
      </c>
      <c r="W335" s="113">
        <v>8.8945555679996797</v>
      </c>
      <c r="X335" s="114">
        <v>3.2942798399998798</v>
      </c>
      <c r="Y335" s="113">
        <v>1.8690644347251899</v>
      </c>
      <c r="Z335" s="113">
        <v>5.2099864039146598E-2</v>
      </c>
    </row>
    <row r="336" spans="1:26" x14ac:dyDescent="0.2">
      <c r="A336">
        <v>232</v>
      </c>
      <c r="B336" t="s">
        <v>33</v>
      </c>
      <c r="C336" t="s">
        <v>34</v>
      </c>
      <c r="D336" t="s">
        <v>37</v>
      </c>
      <c r="E336" s="118">
        <v>43082</v>
      </c>
      <c r="F336">
        <v>22</v>
      </c>
      <c r="G336">
        <v>33.799999999999997</v>
      </c>
      <c r="H336" s="113">
        <v>17.512699999999999</v>
      </c>
      <c r="I336" s="113">
        <v>4.6565000000000003</v>
      </c>
      <c r="J336" s="113">
        <v>2.4779</v>
      </c>
      <c r="K336" s="113">
        <v>997.80032031723897</v>
      </c>
      <c r="L336" s="113">
        <v>0.76398747491999996</v>
      </c>
      <c r="M336" s="113">
        <v>-4.2748863999999996E-3</v>
      </c>
      <c r="N336" s="113">
        <v>1023.33501608391</v>
      </c>
      <c r="O336" s="113">
        <v>10.491401209483399</v>
      </c>
      <c r="P336" s="113">
        <v>23.533316775151999</v>
      </c>
      <c r="Q336" s="113">
        <v>20.330749999999998</v>
      </c>
      <c r="R336">
        <v>27</v>
      </c>
      <c r="S336">
        <v>0.29200000000000098</v>
      </c>
      <c r="T336" s="113">
        <v>6.6903425363730298</v>
      </c>
      <c r="U336" s="114">
        <v>2.47790464310112</v>
      </c>
      <c r="V336" s="113">
        <v>0.67080104644605998</v>
      </c>
      <c r="W336" s="113">
        <v>6.8305504277713203</v>
      </c>
      <c r="X336" s="114">
        <v>2.5298334917671501</v>
      </c>
      <c r="Y336" s="113">
        <v>1.326825896298</v>
      </c>
      <c r="Z336" s="113">
        <v>5.19288486660332E-2</v>
      </c>
    </row>
    <row r="337" spans="1:26" x14ac:dyDescent="0.2">
      <c r="A337">
        <v>234</v>
      </c>
      <c r="B337" t="s">
        <v>33</v>
      </c>
      <c r="C337" t="s">
        <v>34</v>
      </c>
      <c r="D337" t="s">
        <v>37</v>
      </c>
      <c r="E337" s="118">
        <v>43082</v>
      </c>
      <c r="F337">
        <v>22</v>
      </c>
      <c r="G337">
        <v>33.799999999999997</v>
      </c>
      <c r="H337" s="113">
        <v>17.512699999999999</v>
      </c>
      <c r="I337" s="113">
        <v>5.1120000000000001</v>
      </c>
      <c r="J337" s="113">
        <v>2.7907000000000002</v>
      </c>
      <c r="K337" s="113">
        <v>997.80032031723897</v>
      </c>
      <c r="L337" s="113">
        <v>0.76398747491999996</v>
      </c>
      <c r="M337" s="113">
        <v>-4.2748863999999996E-3</v>
      </c>
      <c r="N337" s="113">
        <v>1023.33501608391</v>
      </c>
      <c r="O337" s="113">
        <v>11.5176727118822</v>
      </c>
      <c r="P337" s="113">
        <v>23.533316775151999</v>
      </c>
      <c r="Q337" s="113">
        <v>22.835999999999999</v>
      </c>
      <c r="R337">
        <v>27</v>
      </c>
      <c r="S337">
        <v>0.35820000000000002</v>
      </c>
      <c r="T337" s="113">
        <v>7.5350246118894404</v>
      </c>
      <c r="U337" s="114">
        <v>2.7907498562553501</v>
      </c>
      <c r="V337" s="113">
        <v>0.82110516576071602</v>
      </c>
      <c r="W337" s="113">
        <v>7.6763425483948504</v>
      </c>
      <c r="X337" s="114">
        <v>2.8430898327388299</v>
      </c>
      <c r="Y337" s="113">
        <v>1.4574642088566601</v>
      </c>
      <c r="Z337" s="113">
        <v>5.23399764834864E-2</v>
      </c>
    </row>
    <row r="338" spans="1:26" x14ac:dyDescent="0.2">
      <c r="A338">
        <v>181</v>
      </c>
      <c r="B338" t="s">
        <v>26</v>
      </c>
      <c r="C338" t="s">
        <v>36</v>
      </c>
      <c r="D338" t="s">
        <v>37</v>
      </c>
      <c r="E338" s="118">
        <v>43082</v>
      </c>
      <c r="F338">
        <v>21.7</v>
      </c>
      <c r="G338">
        <v>33.700000000000003</v>
      </c>
      <c r="H338" s="113">
        <v>17.510100000000001</v>
      </c>
      <c r="I338" s="113">
        <v>3.5303</v>
      </c>
      <c r="J338" s="113">
        <v>2.9653999999999998</v>
      </c>
      <c r="K338" s="113">
        <v>997.86793262356105</v>
      </c>
      <c r="L338" s="113">
        <v>0.76449949909038695</v>
      </c>
      <c r="M338" s="113">
        <v>-4.2838755939999997E-3</v>
      </c>
      <c r="N338" s="113">
        <v>1023.34219029474</v>
      </c>
      <c r="O338" s="113">
        <v>7.9540683047460998</v>
      </c>
      <c r="P338" s="113">
        <v>23.529879642744401</v>
      </c>
      <c r="Q338" s="113">
        <v>14.136649999999999</v>
      </c>
      <c r="R338">
        <v>27</v>
      </c>
      <c r="S338">
        <v>0.26169999999999999</v>
      </c>
      <c r="T338" s="113">
        <v>8.0064859572905807</v>
      </c>
      <c r="U338" s="114">
        <v>2.9653651693668799</v>
      </c>
      <c r="V338" s="113">
        <v>0.600306222844329</v>
      </c>
      <c r="W338" s="113">
        <v>8.1632532594674601</v>
      </c>
      <c r="X338" s="114">
        <v>3.0234271331360998</v>
      </c>
      <c r="Y338" s="113">
        <v>1.75104658541967</v>
      </c>
      <c r="Z338" s="113">
        <v>5.8061963769217198E-2</v>
      </c>
    </row>
    <row r="339" spans="1:26" x14ac:dyDescent="0.2">
      <c r="A339">
        <v>188</v>
      </c>
      <c r="B339" t="s">
        <v>26</v>
      </c>
      <c r="C339" t="s">
        <v>36</v>
      </c>
      <c r="D339" t="s">
        <v>37</v>
      </c>
      <c r="E339" s="118">
        <v>43082</v>
      </c>
      <c r="F339">
        <v>21.7</v>
      </c>
      <c r="G339">
        <v>33.700000000000003</v>
      </c>
      <c r="H339" s="113">
        <v>17.510100000000001</v>
      </c>
      <c r="I339" s="113">
        <v>10.1721</v>
      </c>
      <c r="J339" s="113">
        <v>2.9548999999999999</v>
      </c>
      <c r="K339" s="113">
        <v>997.86793262356105</v>
      </c>
      <c r="L339" s="113">
        <v>0.76449949909038695</v>
      </c>
      <c r="M339" s="113">
        <v>-4.2838755939999997E-3</v>
      </c>
      <c r="N339" s="113">
        <v>1023.34219029474</v>
      </c>
      <c r="O339" s="113">
        <v>22.918612639919498</v>
      </c>
      <c r="P339" s="113">
        <v>23.529879642744401</v>
      </c>
      <c r="Q339" s="113">
        <v>50.666550000000001</v>
      </c>
      <c r="R339">
        <v>27</v>
      </c>
      <c r="S339">
        <v>0.75160000000000005</v>
      </c>
      <c r="T339" s="113">
        <v>7.97834509845549</v>
      </c>
      <c r="U339" s="114">
        <v>2.95494262905759</v>
      </c>
      <c r="V339" s="113">
        <v>1.72418209089067</v>
      </c>
      <c r="W339" s="113">
        <v>8.1350715552472099</v>
      </c>
      <c r="X339" s="114">
        <v>3.01298946490637</v>
      </c>
      <c r="Y339" s="113">
        <v>1.3723366007578199</v>
      </c>
      <c r="Z339" s="113">
        <v>5.8046835848782202E-2</v>
      </c>
    </row>
    <row r="340" spans="1:26" x14ac:dyDescent="0.2">
      <c r="A340">
        <v>280</v>
      </c>
      <c r="B340" t="s">
        <v>26</v>
      </c>
      <c r="C340" t="s">
        <v>36</v>
      </c>
      <c r="D340" t="s">
        <v>37</v>
      </c>
      <c r="E340" s="118">
        <v>43082</v>
      </c>
      <c r="F340">
        <v>21.7</v>
      </c>
      <c r="G340">
        <v>33.700000000000003</v>
      </c>
      <c r="H340" s="113">
        <v>17.510100000000001</v>
      </c>
      <c r="I340" s="113">
        <v>3.7776000000000001</v>
      </c>
      <c r="J340" s="113">
        <v>2.9902000000000002</v>
      </c>
      <c r="K340" s="113">
        <v>997.86793262356105</v>
      </c>
      <c r="L340" s="113">
        <v>0.76449949909038695</v>
      </c>
      <c r="M340" s="113">
        <v>-4.2838755939999997E-3</v>
      </c>
      <c r="N340" s="113">
        <v>1023.34219029474</v>
      </c>
      <c r="O340" s="113">
        <v>8.5112563884114305</v>
      </c>
      <c r="P340" s="113">
        <v>23.529879642744401</v>
      </c>
      <c r="Q340" s="113">
        <v>15.4968</v>
      </c>
      <c r="R340">
        <v>27</v>
      </c>
      <c r="S340">
        <v>0.28220000000000001</v>
      </c>
      <c r="T340" s="113">
        <v>8.0734679864965404</v>
      </c>
      <c r="U340" s="114">
        <v>2.99017332833205</v>
      </c>
      <c r="V340" s="113">
        <v>0.64723510067984502</v>
      </c>
      <c r="W340" s="113">
        <v>8.2303325105385596</v>
      </c>
      <c r="X340" s="114">
        <v>3.0482713001994699</v>
      </c>
      <c r="Y340" s="113">
        <v>1.7190524282021</v>
      </c>
      <c r="Z340" s="113">
        <v>5.8097971867414201E-2</v>
      </c>
    </row>
    <row r="341" spans="1:26" x14ac:dyDescent="0.2">
      <c r="A341">
        <v>286</v>
      </c>
      <c r="B341" t="s">
        <v>26</v>
      </c>
      <c r="C341" t="s">
        <v>36</v>
      </c>
      <c r="D341" t="s">
        <v>37</v>
      </c>
      <c r="E341" s="118">
        <v>43082</v>
      </c>
      <c r="F341">
        <v>21.7</v>
      </c>
      <c r="G341">
        <v>33.700000000000003</v>
      </c>
      <c r="H341" s="113">
        <v>17.510100000000001</v>
      </c>
      <c r="I341" s="113">
        <v>3.1829000000000001</v>
      </c>
      <c r="J341" s="113">
        <v>3.2353000000000001</v>
      </c>
      <c r="K341" s="113">
        <v>997.86793262356105</v>
      </c>
      <c r="L341" s="113">
        <v>0.76449949909038695</v>
      </c>
      <c r="M341" s="113">
        <v>-4.2838755939999997E-3</v>
      </c>
      <c r="N341" s="113">
        <v>1023.34219029474</v>
      </c>
      <c r="O341" s="113">
        <v>7.1713463465360903</v>
      </c>
      <c r="P341" s="113">
        <v>23.529879642744401</v>
      </c>
      <c r="Q341" s="113">
        <v>12.225949999999999</v>
      </c>
      <c r="R341">
        <v>27</v>
      </c>
      <c r="S341">
        <v>0.25569999999999998</v>
      </c>
      <c r="T341" s="113">
        <v>8.7353101940420892</v>
      </c>
      <c r="U341" s="114">
        <v>3.2353000718674401</v>
      </c>
      <c r="V341" s="113">
        <v>0.58567285753686604</v>
      </c>
      <c r="W341" s="113">
        <v>8.8931353568496903</v>
      </c>
      <c r="X341" s="114">
        <v>3.2937538358702501</v>
      </c>
      <c r="Y341" s="113">
        <v>2.0048418902898701</v>
      </c>
      <c r="Z341" s="113">
        <v>5.8453764002813498E-2</v>
      </c>
    </row>
    <row r="342" spans="1:26" x14ac:dyDescent="0.2">
      <c r="A342">
        <v>121</v>
      </c>
      <c r="B342" t="s">
        <v>29</v>
      </c>
      <c r="C342" t="s">
        <v>36</v>
      </c>
      <c r="D342" t="s">
        <v>37</v>
      </c>
      <c r="E342" s="118">
        <v>43082</v>
      </c>
      <c r="F342">
        <v>21.7</v>
      </c>
      <c r="G342">
        <v>33.700000000000003</v>
      </c>
      <c r="H342" s="113">
        <v>17.510100000000001</v>
      </c>
      <c r="I342" s="113">
        <v>5.72</v>
      </c>
      <c r="J342" s="113">
        <v>3.3742000000000001</v>
      </c>
      <c r="K342" s="113">
        <v>997.86793262356105</v>
      </c>
      <c r="L342" s="113">
        <v>0.76449949909038695</v>
      </c>
      <c r="M342" s="113">
        <v>-4.2838755939999997E-3</v>
      </c>
      <c r="N342" s="113">
        <v>1023.34219029474</v>
      </c>
      <c r="O342" s="113">
        <v>12.8876499739817</v>
      </c>
      <c r="P342" s="113">
        <v>23.529879642744401</v>
      </c>
      <c r="Q342" s="113">
        <v>26.18</v>
      </c>
      <c r="R342">
        <v>27</v>
      </c>
      <c r="S342">
        <v>0.47760000000000002</v>
      </c>
      <c r="T342" s="113">
        <v>9.1103311460399805</v>
      </c>
      <c r="U342" s="114">
        <v>3.3741967207555499</v>
      </c>
      <c r="V342" s="113">
        <v>1.09319291647642</v>
      </c>
      <c r="W342" s="113">
        <v>9.2687006374810306</v>
      </c>
      <c r="X342" s="114">
        <v>3.4328520879559399</v>
      </c>
      <c r="Y342" s="113">
        <v>1.7190286897815901</v>
      </c>
      <c r="Z342" s="113">
        <v>5.8655367200389101E-2</v>
      </c>
    </row>
    <row r="343" spans="1:26" x14ac:dyDescent="0.2">
      <c r="A343">
        <v>128</v>
      </c>
      <c r="B343" t="s">
        <v>29</v>
      </c>
      <c r="C343" t="s">
        <v>36</v>
      </c>
      <c r="D343" t="s">
        <v>37</v>
      </c>
      <c r="E343" s="118">
        <v>43082</v>
      </c>
      <c r="F343">
        <v>21.7</v>
      </c>
      <c r="G343">
        <v>33.700000000000003</v>
      </c>
      <c r="H343" s="113">
        <v>17.510100000000001</v>
      </c>
      <c r="I343" s="113">
        <v>3.5232000000000001</v>
      </c>
      <c r="J343" s="113">
        <v>3.3883000000000001</v>
      </c>
      <c r="K343" s="113">
        <v>997.86793262356105</v>
      </c>
      <c r="L343" s="113">
        <v>0.76449949909038695</v>
      </c>
      <c r="M343" s="113">
        <v>-4.2838755939999997E-3</v>
      </c>
      <c r="N343" s="113">
        <v>1023.34219029474</v>
      </c>
      <c r="O343" s="113">
        <v>7.9380713965616101</v>
      </c>
      <c r="P343" s="113">
        <v>23.529879642744401</v>
      </c>
      <c r="Q343" s="113">
        <v>14.0976</v>
      </c>
      <c r="R343">
        <v>27</v>
      </c>
      <c r="S343">
        <v>0.29530000000000001</v>
      </c>
      <c r="T343" s="113">
        <v>9.1483627125995302</v>
      </c>
      <c r="U343" s="114">
        <v>3.3882824861479701</v>
      </c>
      <c r="V343" s="113">
        <v>0.67587699401289802</v>
      </c>
      <c r="W343" s="113">
        <v>9.3067874054114306</v>
      </c>
      <c r="X343" s="114">
        <v>3.44695829830053</v>
      </c>
      <c r="Y343" s="113">
        <v>2.0068610736994899</v>
      </c>
      <c r="Z343" s="113">
        <v>5.8675812152557703E-2</v>
      </c>
    </row>
    <row r="344" spans="1:26" x14ac:dyDescent="0.2">
      <c r="A344">
        <v>219</v>
      </c>
      <c r="B344" t="s">
        <v>29</v>
      </c>
      <c r="C344" t="s">
        <v>36</v>
      </c>
      <c r="D344" t="s">
        <v>37</v>
      </c>
      <c r="E344" s="118">
        <v>43082</v>
      </c>
      <c r="F344">
        <v>21.7</v>
      </c>
      <c r="G344">
        <v>33.700000000000003</v>
      </c>
      <c r="H344" s="113">
        <v>17.510100000000001</v>
      </c>
      <c r="I344" s="113">
        <v>5.0438999999999998</v>
      </c>
      <c r="J344" s="113">
        <v>3.2431000000000001</v>
      </c>
      <c r="K344" s="113">
        <v>997.86793262356105</v>
      </c>
      <c r="L344" s="113">
        <v>0.76449949909038695</v>
      </c>
      <c r="M344" s="113">
        <v>-4.2838755939999997E-3</v>
      </c>
      <c r="N344" s="113">
        <v>1023.34219029474</v>
      </c>
      <c r="O344" s="113">
        <v>11.364338759399701</v>
      </c>
      <c r="P344" s="113">
        <v>23.529879642744401</v>
      </c>
      <c r="Q344" s="113">
        <v>22.461449999999999</v>
      </c>
      <c r="R344">
        <v>27</v>
      </c>
      <c r="S344">
        <v>0.40609999999999902</v>
      </c>
      <c r="T344" s="113">
        <v>8.7563068696364503</v>
      </c>
      <c r="U344" s="114">
        <v>3.2430766183838702</v>
      </c>
      <c r="V344" s="113">
        <v>0.93012295341427698</v>
      </c>
      <c r="W344" s="113">
        <v>8.9141625083192508</v>
      </c>
      <c r="X344" s="114">
        <v>3.3015416697478699</v>
      </c>
      <c r="Y344" s="113">
        <v>1.7030437304219801</v>
      </c>
      <c r="Z344" s="113">
        <v>5.8465051364000598E-2</v>
      </c>
    </row>
    <row r="345" spans="1:26" x14ac:dyDescent="0.2">
      <c r="A345">
        <v>225</v>
      </c>
      <c r="B345" t="s">
        <v>29</v>
      </c>
      <c r="C345" t="s">
        <v>36</v>
      </c>
      <c r="D345" t="s">
        <v>37</v>
      </c>
      <c r="E345" s="118">
        <v>43082</v>
      </c>
      <c r="F345">
        <v>21.7</v>
      </c>
      <c r="G345">
        <v>33.700000000000003</v>
      </c>
      <c r="H345" s="113">
        <v>17.510100000000001</v>
      </c>
      <c r="I345" s="113">
        <v>2.6698</v>
      </c>
      <c r="J345" s="113">
        <v>2.6457999999999999</v>
      </c>
      <c r="K345" s="113">
        <v>997.86793262356105</v>
      </c>
      <c r="L345" s="113">
        <v>0.76449949909038695</v>
      </c>
      <c r="M345" s="113">
        <v>-4.2838755939999997E-3</v>
      </c>
      <c r="N345" s="113">
        <v>1023.34219029474</v>
      </c>
      <c r="O345" s="113">
        <v>6.0152880944993701</v>
      </c>
      <c r="P345" s="113">
        <v>23.529879642744401</v>
      </c>
      <c r="Q345" s="113">
        <v>9.4039000000000001</v>
      </c>
      <c r="R345">
        <v>27</v>
      </c>
      <c r="S345">
        <v>0.17319999999999999</v>
      </c>
      <c r="T345" s="113">
        <v>6.9374349114796097</v>
      </c>
      <c r="U345" s="114">
        <v>2.56942033758504</v>
      </c>
      <c r="V345" s="113">
        <v>0.39838715413470299</v>
      </c>
      <c r="W345" s="113">
        <v>7.0926505267660698</v>
      </c>
      <c r="X345" s="114">
        <v>2.6269076025059501</v>
      </c>
      <c r="Y345" s="113">
        <v>1.7458946887185101</v>
      </c>
      <c r="Z345" s="113">
        <v>5.7487264920908401E-2</v>
      </c>
    </row>
    <row r="346" spans="1:26" x14ac:dyDescent="0.2">
      <c r="A346">
        <v>229</v>
      </c>
      <c r="B346" t="s">
        <v>29</v>
      </c>
      <c r="C346" t="s">
        <v>36</v>
      </c>
      <c r="D346" t="s">
        <v>37</v>
      </c>
      <c r="E346" s="118">
        <v>43082</v>
      </c>
      <c r="F346">
        <v>21.7</v>
      </c>
      <c r="G346">
        <v>33.700000000000003</v>
      </c>
      <c r="H346" s="113">
        <v>17.510100000000001</v>
      </c>
      <c r="I346" s="113">
        <v>2.5461999999999998</v>
      </c>
      <c r="J346" s="113">
        <v>2.5019999999999998</v>
      </c>
      <c r="K346" s="113">
        <v>997.86793262356105</v>
      </c>
      <c r="L346" s="113">
        <v>0.76449949909038695</v>
      </c>
      <c r="M346" s="113">
        <v>-4.2838755939999997E-3</v>
      </c>
      <c r="N346" s="113">
        <v>1023.34219029474</v>
      </c>
      <c r="O346" s="113">
        <v>5.7368067069497002</v>
      </c>
      <c r="P346" s="113">
        <v>23.529879642744401</v>
      </c>
      <c r="Q346" s="113">
        <v>8.7241</v>
      </c>
      <c r="R346">
        <v>27</v>
      </c>
      <c r="S346">
        <v>0.12429999999999999</v>
      </c>
      <c r="T346" s="113">
        <v>5.13233411784136</v>
      </c>
      <c r="U346" s="114">
        <v>1.9008644880893899</v>
      </c>
      <c r="V346" s="113">
        <v>0.287967330409925</v>
      </c>
      <c r="W346" s="113">
        <v>5.2849296980524301</v>
      </c>
      <c r="X346" s="114">
        <v>1.9573813696490501</v>
      </c>
      <c r="Y346" s="113">
        <v>1.32647509552937</v>
      </c>
      <c r="Z346" s="113">
        <v>5.6516881559656798E-2</v>
      </c>
    </row>
    <row r="347" spans="1:26" x14ac:dyDescent="0.2">
      <c r="A347">
        <v>155</v>
      </c>
      <c r="B347" t="s">
        <v>30</v>
      </c>
      <c r="C347" t="s">
        <v>36</v>
      </c>
      <c r="D347" t="s">
        <v>37</v>
      </c>
      <c r="E347" s="118">
        <v>43082</v>
      </c>
      <c r="F347">
        <v>21.7</v>
      </c>
      <c r="G347">
        <v>33.700000000000003</v>
      </c>
      <c r="H347" s="113">
        <v>17.510100000000001</v>
      </c>
      <c r="I347" s="113">
        <v>1.3960999999999999</v>
      </c>
      <c r="J347" s="113">
        <v>6.9580000000000002</v>
      </c>
      <c r="K347" s="113">
        <v>997.86793262356105</v>
      </c>
      <c r="L347" s="113">
        <v>0.76449949909038695</v>
      </c>
      <c r="M347" s="113">
        <v>-4.2838755939999997E-3</v>
      </c>
      <c r="N347" s="113">
        <v>1023.34219029474</v>
      </c>
      <c r="O347" s="113">
        <v>3.1455328896286501</v>
      </c>
      <c r="P347" s="113">
        <v>23.529879642744401</v>
      </c>
      <c r="Q347" s="113">
        <v>2.3985500000000002</v>
      </c>
      <c r="R347">
        <v>27</v>
      </c>
      <c r="S347">
        <v>0.2208</v>
      </c>
      <c r="T347" s="113">
        <v>18.786692759295502</v>
      </c>
      <c r="U347" s="114">
        <v>6.9580343552946298</v>
      </c>
      <c r="V347" s="113">
        <v>0.50131928904762202</v>
      </c>
      <c r="W347" s="113">
        <v>18.959107121204799</v>
      </c>
      <c r="X347" s="114">
        <v>7.02189152637213</v>
      </c>
      <c r="Y347" s="113">
        <v>15.6799232156719</v>
      </c>
      <c r="Z347" s="113">
        <v>6.3857171077505603E-2</v>
      </c>
    </row>
    <row r="348" spans="1:26" x14ac:dyDescent="0.2">
      <c r="A348">
        <v>247</v>
      </c>
      <c r="B348" t="s">
        <v>30</v>
      </c>
      <c r="C348" t="s">
        <v>36</v>
      </c>
      <c r="D348" t="s">
        <v>37</v>
      </c>
      <c r="E348" s="118">
        <v>43082</v>
      </c>
      <c r="F348">
        <v>21.7</v>
      </c>
      <c r="G348">
        <v>33.700000000000003</v>
      </c>
      <c r="H348" s="113">
        <v>17.510100000000001</v>
      </c>
      <c r="I348" s="113">
        <v>5.0472999999999999</v>
      </c>
      <c r="J348" s="113">
        <v>3.8637000000000001</v>
      </c>
      <c r="K348" s="113">
        <v>997.86793262356105</v>
      </c>
      <c r="L348" s="113">
        <v>0.76449949909038695</v>
      </c>
      <c r="M348" s="113">
        <v>-4.2838755939999997E-3</v>
      </c>
      <c r="N348" s="113">
        <v>1023.34219029474</v>
      </c>
      <c r="O348" s="113">
        <v>11.371999250643</v>
      </c>
      <c r="P348" s="113">
        <v>23.529879642744401</v>
      </c>
      <c r="Q348" s="113">
        <v>22.480149999999998</v>
      </c>
      <c r="R348">
        <v>27</v>
      </c>
      <c r="S348">
        <v>0.4768</v>
      </c>
      <c r="T348" s="113">
        <v>10.432119024176799</v>
      </c>
      <c r="U348" s="114">
        <v>3.8637477867321399</v>
      </c>
      <c r="V348" s="113">
        <v>1.0891963395091699</v>
      </c>
      <c r="W348" s="113">
        <v>10.5924070403978</v>
      </c>
      <c r="X348" s="114">
        <v>3.9231137186658498</v>
      </c>
      <c r="Y348" s="113">
        <v>2.0314791538319401</v>
      </c>
      <c r="Z348" s="113">
        <v>5.9365931933705901E-2</v>
      </c>
    </row>
    <row r="349" spans="1:26" x14ac:dyDescent="0.2">
      <c r="A349">
        <v>168</v>
      </c>
      <c r="B349" t="s">
        <v>31</v>
      </c>
      <c r="C349" t="s">
        <v>36</v>
      </c>
      <c r="D349" t="s">
        <v>37</v>
      </c>
      <c r="E349" s="118">
        <v>43082</v>
      </c>
      <c r="F349">
        <v>21.7</v>
      </c>
      <c r="G349">
        <v>33.700000000000003</v>
      </c>
      <c r="H349" s="113">
        <v>17.510100000000001</v>
      </c>
      <c r="I349" s="113">
        <v>2.8117999999999999</v>
      </c>
      <c r="J349" s="113">
        <v>1.5993999999999999</v>
      </c>
      <c r="K349" s="113">
        <v>997.86793262356105</v>
      </c>
      <c r="L349" s="113">
        <v>0.76449949909038695</v>
      </c>
      <c r="M349" s="113">
        <v>-4.2838755939999997E-3</v>
      </c>
      <c r="N349" s="113">
        <v>1023.34219029474</v>
      </c>
      <c r="O349" s="113">
        <v>6.3352262581891301</v>
      </c>
      <c r="P349" s="113">
        <v>23.529879642744401</v>
      </c>
      <c r="Q349" s="113">
        <v>10.184900000000001</v>
      </c>
      <c r="R349">
        <v>27</v>
      </c>
      <c r="S349">
        <v>0.1164</v>
      </c>
      <c r="T349" s="113">
        <v>4.3184685018921201</v>
      </c>
      <c r="U349" s="114">
        <v>1.59943277847856</v>
      </c>
      <c r="V349" s="113">
        <v>0.27106107567734</v>
      </c>
      <c r="W349" s="113">
        <v>4.4698827871483999</v>
      </c>
      <c r="X349" s="114">
        <v>1.65551214338829</v>
      </c>
      <c r="Y349" s="113">
        <v>1.0518192399091399</v>
      </c>
      <c r="Z349" s="113">
        <v>5.6079364909733503E-2</v>
      </c>
    </row>
    <row r="350" spans="1:26" x14ac:dyDescent="0.2">
      <c r="A350">
        <v>175</v>
      </c>
      <c r="B350" t="s">
        <v>31</v>
      </c>
      <c r="C350" t="s">
        <v>36</v>
      </c>
      <c r="D350" t="s">
        <v>37</v>
      </c>
      <c r="E350" s="118">
        <v>43082</v>
      </c>
      <c r="F350">
        <v>21.7</v>
      </c>
      <c r="G350">
        <v>33.700000000000003</v>
      </c>
      <c r="H350" s="113">
        <v>17.510100000000001</v>
      </c>
      <c r="I350" s="113">
        <v>2.6105</v>
      </c>
      <c r="J350" s="113">
        <v>2.2963</v>
      </c>
      <c r="K350" s="113">
        <v>997.86793262356105</v>
      </c>
      <c r="L350" s="113">
        <v>0.76449949909038695</v>
      </c>
      <c r="M350" s="113">
        <v>-4.2838755939999997E-3</v>
      </c>
      <c r="N350" s="113">
        <v>1023.34219029474</v>
      </c>
      <c r="O350" s="113">
        <v>5.8816801148740003</v>
      </c>
      <c r="P350" s="113">
        <v>23.529879642744401</v>
      </c>
      <c r="Q350" s="113">
        <v>9.07775</v>
      </c>
      <c r="R350">
        <v>27</v>
      </c>
      <c r="S350">
        <v>0.15240000000000001</v>
      </c>
      <c r="T350" s="113">
        <v>6.1999104999796604</v>
      </c>
      <c r="U350" s="114">
        <v>2.2962631481406199</v>
      </c>
      <c r="V350" s="113">
        <v>0.35139724957303597</v>
      </c>
      <c r="W350" s="113">
        <v>6.3540556266630004</v>
      </c>
      <c r="X350" s="114">
        <v>2.3533539358011102</v>
      </c>
      <c r="Y350" s="113">
        <v>1.5795417161312799</v>
      </c>
      <c r="Z350" s="113">
        <v>5.70907876604934E-2</v>
      </c>
    </row>
    <row r="351" spans="1:26" x14ac:dyDescent="0.2">
      <c r="A351">
        <v>266</v>
      </c>
      <c r="B351" t="s">
        <v>31</v>
      </c>
      <c r="C351" t="s">
        <v>36</v>
      </c>
      <c r="D351" t="s">
        <v>37</v>
      </c>
      <c r="E351" s="118">
        <v>43082</v>
      </c>
      <c r="F351">
        <v>21.7</v>
      </c>
      <c r="G351">
        <v>33.700000000000003</v>
      </c>
      <c r="H351" s="113">
        <v>17.510100000000001</v>
      </c>
      <c r="I351" s="113">
        <v>4.9973000000000001</v>
      </c>
      <c r="J351" s="113">
        <v>2.0872000000000002</v>
      </c>
      <c r="K351" s="113">
        <v>997.86793262356105</v>
      </c>
      <c r="L351" s="113">
        <v>0.76449949909038695</v>
      </c>
      <c r="M351" s="113">
        <v>-4.2838755939999997E-3</v>
      </c>
      <c r="N351" s="113">
        <v>1023.34219029474</v>
      </c>
      <c r="O351" s="113">
        <v>11.2593449676536</v>
      </c>
      <c r="P351" s="113">
        <v>23.529879642744401</v>
      </c>
      <c r="Q351" s="113">
        <v>22.20515</v>
      </c>
      <c r="R351">
        <v>27</v>
      </c>
      <c r="S351">
        <v>0.2666</v>
      </c>
      <c r="T351" s="113">
        <v>5.6355296256368099</v>
      </c>
      <c r="U351" s="114">
        <v>2.0872331946803002</v>
      </c>
      <c r="V351" s="113">
        <v>0.61612087144955496</v>
      </c>
      <c r="W351" s="113">
        <v>5.7888555749690003</v>
      </c>
      <c r="X351" s="114">
        <v>2.1440205833218502</v>
      </c>
      <c r="Y351" s="113">
        <v>1.1003161474801499</v>
      </c>
      <c r="Z351" s="113">
        <v>5.6787388641553499E-2</v>
      </c>
    </row>
    <row r="352" spans="1:26" x14ac:dyDescent="0.2">
      <c r="A352">
        <v>272</v>
      </c>
      <c r="B352" t="s">
        <v>31</v>
      </c>
      <c r="C352" t="s">
        <v>36</v>
      </c>
      <c r="D352" t="s">
        <v>37</v>
      </c>
      <c r="E352" s="118">
        <v>43082</v>
      </c>
      <c r="F352">
        <v>21.7</v>
      </c>
      <c r="G352">
        <v>33.700000000000003</v>
      </c>
      <c r="H352" s="113">
        <v>17.510100000000001</v>
      </c>
      <c r="I352" s="113">
        <v>2.3508</v>
      </c>
      <c r="J352" s="113">
        <v>1.4234</v>
      </c>
      <c r="K352" s="113">
        <v>997.86793262356105</v>
      </c>
      <c r="L352" s="113">
        <v>0.76449949909038695</v>
      </c>
      <c r="M352" s="113">
        <v>-4.2838755939999997E-3</v>
      </c>
      <c r="N352" s="113">
        <v>1023.34219029474</v>
      </c>
      <c r="O352" s="113">
        <v>5.2965537690273097</v>
      </c>
      <c r="P352" s="113">
        <v>23.529879642744401</v>
      </c>
      <c r="Q352" s="113">
        <v>7.6494</v>
      </c>
      <c r="R352">
        <v>27</v>
      </c>
      <c r="S352">
        <v>8.7000000000000202E-2</v>
      </c>
      <c r="T352" s="113">
        <v>3.8430956798303799</v>
      </c>
      <c r="U352" s="114">
        <v>1.4233687703075499</v>
      </c>
      <c r="V352" s="113">
        <v>0.20341095528160499</v>
      </c>
      <c r="W352" s="113">
        <v>3.9938199795345599</v>
      </c>
      <c r="X352" s="114">
        <v>1.4791925850128</v>
      </c>
      <c r="Y352" s="113">
        <v>1.05059882085985</v>
      </c>
      <c r="Z352" s="113">
        <v>5.5823814705251197E-2</v>
      </c>
    </row>
    <row r="353" spans="1:26" x14ac:dyDescent="0.2">
      <c r="A353">
        <v>104</v>
      </c>
      <c r="B353" t="s">
        <v>32</v>
      </c>
      <c r="C353" t="s">
        <v>36</v>
      </c>
      <c r="D353" t="s">
        <v>37</v>
      </c>
      <c r="E353" s="118">
        <v>43082</v>
      </c>
      <c r="F353">
        <v>21.7</v>
      </c>
      <c r="G353">
        <v>33.700000000000003</v>
      </c>
      <c r="H353" s="113">
        <v>17.510100000000001</v>
      </c>
      <c r="I353" s="113">
        <v>3.6943999999999999</v>
      </c>
      <c r="J353" s="113">
        <v>3.1278000000000001</v>
      </c>
      <c r="K353" s="113">
        <v>997.86793262356105</v>
      </c>
      <c r="L353" s="113">
        <v>0.76449949909038695</v>
      </c>
      <c r="M353" s="113">
        <v>-4.2838755939999997E-3</v>
      </c>
      <c r="N353" s="113">
        <v>1023.34219029474</v>
      </c>
      <c r="O353" s="113">
        <v>8.3237996615171497</v>
      </c>
      <c r="P353" s="113">
        <v>23.529879642744401</v>
      </c>
      <c r="Q353" s="113">
        <v>15.039199999999999</v>
      </c>
      <c r="R353">
        <v>27</v>
      </c>
      <c r="S353">
        <v>0.28770000000000001</v>
      </c>
      <c r="T353" s="113">
        <v>8.4451228461561101</v>
      </c>
      <c r="U353" s="114">
        <v>3.1278232763541101</v>
      </c>
      <c r="V353" s="113">
        <v>0.65933741945181101</v>
      </c>
      <c r="W353" s="113">
        <v>8.6025268130767092</v>
      </c>
      <c r="X353" s="114">
        <v>3.1861210418802601</v>
      </c>
      <c r="Y353" s="113">
        <v>1.8146820707774201</v>
      </c>
      <c r="Z353" s="113">
        <v>5.8297765526149598E-2</v>
      </c>
    </row>
    <row r="354" spans="1:26" x14ac:dyDescent="0.2">
      <c r="A354">
        <v>110</v>
      </c>
      <c r="B354" t="s">
        <v>32</v>
      </c>
      <c r="C354" t="s">
        <v>36</v>
      </c>
      <c r="D354" t="s">
        <v>37</v>
      </c>
      <c r="E354" s="118">
        <v>43082</v>
      </c>
      <c r="F354">
        <v>21.7</v>
      </c>
      <c r="G354">
        <v>33.700000000000003</v>
      </c>
      <c r="H354" s="113">
        <v>17.510100000000001</v>
      </c>
      <c r="I354" s="113">
        <v>4.8906000000000001</v>
      </c>
      <c r="J354" s="113">
        <v>2.5697000000000001</v>
      </c>
      <c r="K354" s="113">
        <v>997.86793262356105</v>
      </c>
      <c r="L354" s="113">
        <v>0.76449949909038695</v>
      </c>
      <c r="M354" s="113">
        <v>-4.2838755939999997E-3</v>
      </c>
      <c r="N354" s="113">
        <v>1023.34219029474</v>
      </c>
      <c r="O354" s="113">
        <v>11.0189407277544</v>
      </c>
      <c r="P354" s="113">
        <v>23.529879642744401</v>
      </c>
      <c r="Q354" s="113">
        <v>21.618300000000001</v>
      </c>
      <c r="R354">
        <v>27</v>
      </c>
      <c r="S354">
        <v>0.31730000000000003</v>
      </c>
      <c r="T354" s="113">
        <v>6.9380972164520198</v>
      </c>
      <c r="U354" s="114">
        <v>2.5696656357229699</v>
      </c>
      <c r="V354" s="113">
        <v>0.72983832025227502</v>
      </c>
      <c r="W354" s="113">
        <v>7.0933137930489201</v>
      </c>
      <c r="X354" s="114">
        <v>2.6271532566847902</v>
      </c>
      <c r="Y354" s="113">
        <v>1.36017938264605</v>
      </c>
      <c r="Z354" s="113">
        <v>5.7487620961815401E-2</v>
      </c>
    </row>
    <row r="355" spans="1:26" x14ac:dyDescent="0.2">
      <c r="A355">
        <v>233</v>
      </c>
      <c r="B355" t="s">
        <v>33</v>
      </c>
      <c r="C355" t="s">
        <v>36</v>
      </c>
      <c r="D355" t="s">
        <v>37</v>
      </c>
      <c r="E355" s="118">
        <v>43082</v>
      </c>
      <c r="F355">
        <v>21.7</v>
      </c>
      <c r="G355">
        <v>33.700000000000003</v>
      </c>
      <c r="H355" s="113">
        <v>17.510100000000001</v>
      </c>
      <c r="I355" s="113">
        <v>4.7805999999999997</v>
      </c>
      <c r="J355" s="113">
        <v>2.6383000000000001</v>
      </c>
      <c r="K355" s="113">
        <v>997.86793262356105</v>
      </c>
      <c r="L355" s="113">
        <v>0.76449949909038695</v>
      </c>
      <c r="M355" s="113">
        <v>-4.2838755939999997E-3</v>
      </c>
      <c r="N355" s="113">
        <v>1023.34219029474</v>
      </c>
      <c r="O355" s="113">
        <v>10.771101305177799</v>
      </c>
      <c r="P355" s="113">
        <v>23.529879642744401</v>
      </c>
      <c r="Q355" s="113">
        <v>21.013300000000001</v>
      </c>
      <c r="R355">
        <v>27</v>
      </c>
      <c r="S355">
        <v>0.31790000000000002</v>
      </c>
      <c r="T355" s="113">
        <v>7.1234902637416804</v>
      </c>
      <c r="U355" s="114">
        <v>2.6383297273117301</v>
      </c>
      <c r="V355" s="113">
        <v>0.73082900422233998</v>
      </c>
      <c r="W355" s="113">
        <v>7.2789759312881603</v>
      </c>
      <c r="X355" s="114">
        <v>2.6959170115882101</v>
      </c>
      <c r="Y355" s="113">
        <v>1.4050325280042999</v>
      </c>
      <c r="Z355" s="113">
        <v>5.7587284276473798E-2</v>
      </c>
    </row>
    <row r="356" spans="1:26" x14ac:dyDescent="0.2">
      <c r="A356">
        <v>235</v>
      </c>
      <c r="B356" t="s">
        <v>33</v>
      </c>
      <c r="C356" t="s">
        <v>36</v>
      </c>
      <c r="D356" t="s">
        <v>37</v>
      </c>
      <c r="E356" s="118">
        <v>43082</v>
      </c>
      <c r="F356">
        <v>21.7</v>
      </c>
      <c r="G356">
        <v>33.700000000000003</v>
      </c>
      <c r="H356" s="113">
        <v>17.510100000000001</v>
      </c>
      <c r="I356" s="113">
        <v>2.948</v>
      </c>
      <c r="J356" s="113">
        <v>2.6522000000000001</v>
      </c>
      <c r="K356" s="113">
        <v>997.86793262356105</v>
      </c>
      <c r="L356" s="113">
        <v>0.76449949909038695</v>
      </c>
      <c r="M356" s="113">
        <v>-4.2838755939999997E-3</v>
      </c>
      <c r="N356" s="113">
        <v>1023.34219029474</v>
      </c>
      <c r="O356" s="113">
        <v>6.6420965250521196</v>
      </c>
      <c r="P356" s="113">
        <v>23.529879642744401</v>
      </c>
      <c r="Q356" s="113">
        <v>10.933999999999999</v>
      </c>
      <c r="R356">
        <v>27</v>
      </c>
      <c r="S356">
        <v>0.19700000000000001</v>
      </c>
      <c r="T356" s="113">
        <v>7.1610323518720502</v>
      </c>
      <c r="U356" s="114">
        <v>2.6522342043970601</v>
      </c>
      <c r="V356" s="113">
        <v>0.452047023731044</v>
      </c>
      <c r="W356" s="113">
        <v>7.3028014337295497</v>
      </c>
      <c r="X356" s="114">
        <v>2.7047412717516801</v>
      </c>
      <c r="Y356" s="113">
        <v>1.6996581250098</v>
      </c>
      <c r="Z356" s="113">
        <v>5.2507067354628401E-2</v>
      </c>
    </row>
    <row r="357" spans="1:26" x14ac:dyDescent="0.2">
      <c r="A357">
        <v>176</v>
      </c>
      <c r="B357" t="s">
        <v>26</v>
      </c>
      <c r="C357" t="s">
        <v>27</v>
      </c>
      <c r="D357" t="s">
        <v>28</v>
      </c>
      <c r="E357" s="118">
        <v>43116</v>
      </c>
      <c r="F357">
        <v>23.4</v>
      </c>
      <c r="G357">
        <v>34.799999999999997</v>
      </c>
      <c r="H357" s="113">
        <v>17.501000000000001</v>
      </c>
      <c r="I357" s="113">
        <v>1.9903</v>
      </c>
      <c r="K357" s="113">
        <v>997.47287278473402</v>
      </c>
      <c r="L357" s="113">
        <v>0.76168660807426802</v>
      </c>
      <c r="M357" s="113">
        <v>-4.2368747760000002E-3</v>
      </c>
      <c r="N357" s="113">
        <v>1023.69487844319</v>
      </c>
      <c r="O357" s="113">
        <v>4.48625385691044</v>
      </c>
      <c r="P357" s="113">
        <v>23.520437972899401</v>
      </c>
      <c r="Q357" s="113">
        <v>5.6666499999999997</v>
      </c>
      <c r="R357">
        <v>32</v>
      </c>
      <c r="S357">
        <v>0.13020000000000001</v>
      </c>
      <c r="T357" s="113">
        <v>6.9996236761464399</v>
      </c>
      <c r="U357" s="114">
        <v>2.1873823987957599</v>
      </c>
      <c r="V357" s="113">
        <v>0.29776805727809802</v>
      </c>
      <c r="W357" s="113">
        <v>7.1092053673486504</v>
      </c>
      <c r="X357" s="114">
        <v>2.2216266772964501</v>
      </c>
      <c r="Y357" s="113">
        <v>1.8796399975640199</v>
      </c>
      <c r="Z357" s="113">
        <v>3.4244278500691998E-2</v>
      </c>
    </row>
    <row r="358" spans="1:26" x14ac:dyDescent="0.2">
      <c r="A358">
        <v>182</v>
      </c>
      <c r="B358" t="s">
        <v>26</v>
      </c>
      <c r="C358" t="s">
        <v>27</v>
      </c>
      <c r="D358" t="s">
        <v>28</v>
      </c>
      <c r="E358" s="118">
        <v>43116</v>
      </c>
      <c r="F358">
        <v>23.4</v>
      </c>
      <c r="G358">
        <v>34.799999999999997</v>
      </c>
      <c r="H358" s="113">
        <v>17.501000000000001</v>
      </c>
      <c r="I358" s="113">
        <v>4.3956999999999997</v>
      </c>
      <c r="K358" s="113">
        <v>997.47287278473402</v>
      </c>
      <c r="L358" s="113">
        <v>0.76168660807426802</v>
      </c>
      <c r="M358" s="113">
        <v>-4.2368747760000002E-3</v>
      </c>
      <c r="N358" s="113">
        <v>1023.69487844319</v>
      </c>
      <c r="O358" s="113">
        <v>9.9081676525253499</v>
      </c>
      <c r="P358" s="113">
        <v>23.520437972899401</v>
      </c>
      <c r="Q358" s="113">
        <v>18.896350000000002</v>
      </c>
      <c r="R358">
        <v>32</v>
      </c>
      <c r="S358">
        <v>0.62170000000000003</v>
      </c>
      <c r="T358" s="113">
        <v>16.473237943826199</v>
      </c>
      <c r="U358" s="114">
        <v>5.1478868574456804</v>
      </c>
      <c r="V358" s="113">
        <v>1.4100517405784401</v>
      </c>
      <c r="W358" s="113">
        <v>16.592521862359501</v>
      </c>
      <c r="X358" s="114">
        <v>5.1851630819873504</v>
      </c>
      <c r="Y358" s="113">
        <v>2.8470709370728402</v>
      </c>
      <c r="Z358" s="113">
        <v>3.72762245416665E-2</v>
      </c>
    </row>
    <row r="359" spans="1:26" x14ac:dyDescent="0.2">
      <c r="A359">
        <v>189</v>
      </c>
      <c r="B359" t="s">
        <v>26</v>
      </c>
      <c r="C359" t="s">
        <v>27</v>
      </c>
      <c r="D359" t="s">
        <v>28</v>
      </c>
      <c r="E359" s="118">
        <v>43116</v>
      </c>
      <c r="F359">
        <v>23.4</v>
      </c>
      <c r="G359">
        <v>34.799999999999997</v>
      </c>
      <c r="H359" s="113">
        <v>17.501000000000001</v>
      </c>
      <c r="I359" s="113">
        <v>4.0857999999999999</v>
      </c>
      <c r="K359" s="113">
        <v>997.47287278473402</v>
      </c>
      <c r="L359" s="113">
        <v>0.76168660807426802</v>
      </c>
      <c r="M359" s="113">
        <v>-4.2368747760000002E-3</v>
      </c>
      <c r="N359" s="113">
        <v>1023.69487844319</v>
      </c>
      <c r="O359" s="113">
        <v>9.2096347327361006</v>
      </c>
      <c r="P359" s="113">
        <v>23.520437972899401</v>
      </c>
      <c r="Q359" s="113">
        <v>17.1919</v>
      </c>
      <c r="R359">
        <v>32</v>
      </c>
      <c r="S359">
        <v>0.50719999999999998</v>
      </c>
      <c r="T359" s="113">
        <v>14.173140334208901</v>
      </c>
      <c r="U359" s="114">
        <v>4.4291063544402904</v>
      </c>
      <c r="V359" s="113">
        <v>1.15151136164622</v>
      </c>
      <c r="W359" s="113">
        <v>14.2900686501959</v>
      </c>
      <c r="X359" s="114">
        <v>4.4656464531862099</v>
      </c>
      <c r="Y359" s="113">
        <v>2.4985405144625799</v>
      </c>
      <c r="Z359" s="113">
        <v>3.6540098745924801E-2</v>
      </c>
    </row>
    <row r="360" spans="1:26" x14ac:dyDescent="0.2">
      <c r="A360">
        <v>281</v>
      </c>
      <c r="B360" t="s">
        <v>26</v>
      </c>
      <c r="C360" t="s">
        <v>27</v>
      </c>
      <c r="D360" t="s">
        <v>28</v>
      </c>
      <c r="E360" s="118">
        <v>43116</v>
      </c>
      <c r="F360">
        <v>23.4</v>
      </c>
      <c r="G360">
        <v>34.799999999999997</v>
      </c>
      <c r="H360" s="113">
        <v>17.501000000000001</v>
      </c>
      <c r="I360" s="113">
        <v>3.96</v>
      </c>
      <c r="K360" s="113">
        <v>997.47287278473402</v>
      </c>
      <c r="L360" s="113">
        <v>0.76168660807426802</v>
      </c>
      <c r="M360" s="113">
        <v>-4.2368747760000002E-3</v>
      </c>
      <c r="N360" s="113">
        <v>1023.69487844319</v>
      </c>
      <c r="O360" s="113">
        <v>8.9260740960485006</v>
      </c>
      <c r="P360" s="113">
        <v>23.520437972899401</v>
      </c>
      <c r="Q360" s="113">
        <v>16.5</v>
      </c>
      <c r="R360">
        <v>32</v>
      </c>
      <c r="S360">
        <v>0.47560000000000002</v>
      </c>
      <c r="T360" s="113">
        <v>13.6494087934795</v>
      </c>
      <c r="U360" s="114">
        <v>4.2654402479623501</v>
      </c>
      <c r="V360" s="113">
        <v>1.0800658598037201</v>
      </c>
      <c r="W360" s="113">
        <v>13.765800739468199</v>
      </c>
      <c r="X360" s="114">
        <v>4.3018127310837997</v>
      </c>
      <c r="Y360" s="113">
        <v>2.4309688796521298</v>
      </c>
      <c r="Z360" s="113">
        <v>3.6372483121454899E-2</v>
      </c>
    </row>
    <row r="361" spans="1:26" x14ac:dyDescent="0.2">
      <c r="A361">
        <v>287</v>
      </c>
      <c r="B361" t="s">
        <v>26</v>
      </c>
      <c r="C361" t="s">
        <v>27</v>
      </c>
      <c r="D361" t="s">
        <v>28</v>
      </c>
      <c r="E361" s="118">
        <v>43116</v>
      </c>
      <c r="F361">
        <v>23.4</v>
      </c>
      <c r="G361">
        <v>34.799999999999997</v>
      </c>
      <c r="H361" s="113">
        <v>17.501000000000001</v>
      </c>
      <c r="I361" s="113">
        <v>2.6839</v>
      </c>
      <c r="K361" s="113">
        <v>997.47287278473402</v>
      </c>
      <c r="L361" s="113">
        <v>0.76168660807426802</v>
      </c>
      <c r="M361" s="113">
        <v>-4.2368747760000002E-3</v>
      </c>
      <c r="N361" s="113">
        <v>1023.69487844319</v>
      </c>
      <c r="O361" s="113">
        <v>6.0496692591880201</v>
      </c>
      <c r="P361" s="113">
        <v>23.520437972899401</v>
      </c>
      <c r="Q361" s="113">
        <v>9.4814500000000006</v>
      </c>
      <c r="R361">
        <v>32</v>
      </c>
      <c r="S361">
        <v>0.30349999999999999</v>
      </c>
      <c r="T361" s="113">
        <v>12.7499579902537</v>
      </c>
      <c r="U361" s="114">
        <v>3.9843618719542899</v>
      </c>
      <c r="V361" s="113">
        <v>0.68959636125521295</v>
      </c>
      <c r="W361" s="113">
        <v>12.865428780290801</v>
      </c>
      <c r="X361" s="114">
        <v>4.0204464938408702</v>
      </c>
      <c r="Y361" s="113">
        <v>2.7584913710894998</v>
      </c>
      <c r="Z361" s="113">
        <v>3.6084621886571799E-2</v>
      </c>
    </row>
    <row r="362" spans="1:26" x14ac:dyDescent="0.2">
      <c r="A362">
        <v>116</v>
      </c>
      <c r="B362" t="s">
        <v>29</v>
      </c>
      <c r="C362" t="s">
        <v>27</v>
      </c>
      <c r="D362" t="s">
        <v>28</v>
      </c>
      <c r="E362" s="118">
        <v>43116</v>
      </c>
      <c r="F362">
        <v>23.4</v>
      </c>
      <c r="G362">
        <v>34.799999999999997</v>
      </c>
      <c r="H362" s="113">
        <v>17.501000000000001</v>
      </c>
      <c r="I362" s="113">
        <v>5.5103</v>
      </c>
      <c r="K362" s="113">
        <v>997.47287278473402</v>
      </c>
      <c r="L362" s="113">
        <v>0.76168660807426802</v>
      </c>
      <c r="M362" s="113">
        <v>-4.2368747760000002E-3</v>
      </c>
      <c r="N362" s="113">
        <v>1023.69487844319</v>
      </c>
      <c r="O362" s="113">
        <v>12.420541942286899</v>
      </c>
      <c r="P362" s="113">
        <v>23.520437972899401</v>
      </c>
      <c r="Q362" s="113">
        <v>25.02665</v>
      </c>
      <c r="R362">
        <v>32</v>
      </c>
      <c r="S362">
        <v>0.76890000000000003</v>
      </c>
      <c r="T362" s="113">
        <v>16.2167292360906</v>
      </c>
      <c r="U362" s="114">
        <v>5.0677278862783197</v>
      </c>
      <c r="V362" s="113">
        <v>1.74408015508363</v>
      </c>
      <c r="W362" s="113">
        <v>16.335750455961701</v>
      </c>
      <c r="X362" s="114">
        <v>5.1049220174880299</v>
      </c>
      <c r="Y362" s="113">
        <v>2.6206025111605298</v>
      </c>
      <c r="Z362" s="113">
        <v>3.7194131209709297E-2</v>
      </c>
    </row>
    <row r="363" spans="1:26" x14ac:dyDescent="0.2">
      <c r="A363">
        <v>122</v>
      </c>
      <c r="B363" t="s">
        <v>29</v>
      </c>
      <c r="C363" t="s">
        <v>27</v>
      </c>
      <c r="D363" t="s">
        <v>28</v>
      </c>
      <c r="E363" s="118">
        <v>43116</v>
      </c>
      <c r="F363">
        <v>23.4</v>
      </c>
      <c r="G363">
        <v>34.799999999999997</v>
      </c>
      <c r="H363" s="113">
        <v>17.501000000000001</v>
      </c>
      <c r="I363" s="113">
        <v>6.7295999999999996</v>
      </c>
      <c r="K363" s="113">
        <v>997.47287278473402</v>
      </c>
      <c r="L363" s="113">
        <v>0.76168660807426802</v>
      </c>
      <c r="M363" s="113">
        <v>-4.2368747760000002E-3</v>
      </c>
      <c r="N363" s="113">
        <v>1023.69487844319</v>
      </c>
      <c r="O363" s="113">
        <v>15.1689162214061</v>
      </c>
      <c r="P363" s="113">
        <v>23.520437972899401</v>
      </c>
      <c r="Q363" s="113">
        <v>31.732800000000001</v>
      </c>
      <c r="R363">
        <v>32</v>
      </c>
      <c r="S363">
        <v>0.72040000000000004</v>
      </c>
      <c r="T363" s="113">
        <v>11.988284630233601</v>
      </c>
      <c r="U363" s="114">
        <v>3.74633894694801</v>
      </c>
      <c r="V363" s="113">
        <v>1.63768195058693</v>
      </c>
      <c r="W363" s="113">
        <v>12.102975366546501</v>
      </c>
      <c r="X363" s="114">
        <v>3.7821798020457802</v>
      </c>
      <c r="Y363" s="113">
        <v>1.84286839160269</v>
      </c>
      <c r="Z363" s="113">
        <v>3.58408550977658E-2</v>
      </c>
    </row>
    <row r="364" spans="1:26" x14ac:dyDescent="0.2">
      <c r="A364">
        <v>129</v>
      </c>
      <c r="B364" t="s">
        <v>29</v>
      </c>
      <c r="C364" t="s">
        <v>27</v>
      </c>
      <c r="D364" t="s">
        <v>28</v>
      </c>
      <c r="E364" s="118">
        <v>43116</v>
      </c>
      <c r="F364">
        <v>23.4</v>
      </c>
      <c r="G364">
        <v>34.799999999999997</v>
      </c>
      <c r="H364" s="113">
        <v>17.501000000000001</v>
      </c>
      <c r="I364" s="113">
        <v>6.5308000000000002</v>
      </c>
      <c r="K364" s="113">
        <v>997.47287278473402</v>
      </c>
      <c r="L364" s="113">
        <v>0.76168660807426802</v>
      </c>
      <c r="M364" s="113">
        <v>-4.2368747760000002E-3</v>
      </c>
      <c r="N364" s="113">
        <v>1023.69487844319</v>
      </c>
      <c r="O364" s="113">
        <v>14.7208092693115</v>
      </c>
      <c r="P364" s="113">
        <v>23.520437972899401</v>
      </c>
      <c r="Q364" s="113">
        <v>30.639399999999998</v>
      </c>
      <c r="R364">
        <v>32</v>
      </c>
      <c r="S364">
        <v>0.7127</v>
      </c>
      <c r="T364" s="113">
        <v>12.2497035114556</v>
      </c>
      <c r="U364" s="114">
        <v>3.8280323473298798</v>
      </c>
      <c r="V364" s="113">
        <v>1.6198850013469199</v>
      </c>
      <c r="W364" s="113">
        <v>12.3646619750944</v>
      </c>
      <c r="X364" s="114">
        <v>3.8639568672169902</v>
      </c>
      <c r="Y364" s="113">
        <v>1.8945456151803199</v>
      </c>
      <c r="Z364" s="113">
        <v>3.5924519887102303E-2</v>
      </c>
    </row>
    <row r="365" spans="1:26" x14ac:dyDescent="0.2">
      <c r="A365">
        <v>220</v>
      </c>
      <c r="B365" t="s">
        <v>29</v>
      </c>
      <c r="C365" t="s">
        <v>27</v>
      </c>
      <c r="D365" t="s">
        <v>28</v>
      </c>
      <c r="E365" s="118">
        <v>43116</v>
      </c>
      <c r="F365">
        <v>23.4</v>
      </c>
      <c r="G365">
        <v>34.799999999999997</v>
      </c>
      <c r="H365" s="113">
        <v>17.501000000000001</v>
      </c>
      <c r="I365" s="113">
        <v>4.3624999999999998</v>
      </c>
      <c r="K365" s="113">
        <v>997.47287278473402</v>
      </c>
      <c r="L365" s="113">
        <v>0.76168660807426802</v>
      </c>
      <c r="M365" s="113">
        <v>-4.2368747760000002E-3</v>
      </c>
      <c r="N365" s="113">
        <v>1023.69487844319</v>
      </c>
      <c r="O365" s="113">
        <v>9.8333328899019108</v>
      </c>
      <c r="P365" s="113">
        <v>23.520437972899401</v>
      </c>
      <c r="Q365" s="113">
        <v>18.713750000000001</v>
      </c>
      <c r="R365">
        <v>32</v>
      </c>
      <c r="S365">
        <v>0.55869999999999997</v>
      </c>
      <c r="T365" s="113">
        <v>14.6879436353121</v>
      </c>
      <c r="U365" s="114">
        <v>4.58998238603502</v>
      </c>
      <c r="V365" s="113">
        <v>1.2681147378447699</v>
      </c>
      <c r="W365" s="113">
        <v>14.8053991776054</v>
      </c>
      <c r="X365" s="114">
        <v>4.6266872430016699</v>
      </c>
      <c r="Y365" s="113">
        <v>2.5336512321956599</v>
      </c>
      <c r="Z365" s="113">
        <v>3.6704856966656998E-2</v>
      </c>
    </row>
    <row r="366" spans="1:26" x14ac:dyDescent="0.2">
      <c r="A366">
        <v>226</v>
      </c>
      <c r="B366" t="s">
        <v>29</v>
      </c>
      <c r="C366" t="s">
        <v>27</v>
      </c>
      <c r="D366" t="s">
        <v>28</v>
      </c>
      <c r="E366" s="118">
        <v>43116</v>
      </c>
      <c r="F366">
        <v>23.4</v>
      </c>
      <c r="G366">
        <v>34.799999999999997</v>
      </c>
      <c r="H366" s="113">
        <v>17.501000000000001</v>
      </c>
      <c r="I366" s="113">
        <v>4.2</v>
      </c>
      <c r="K366" s="113">
        <v>997.47287278473402</v>
      </c>
      <c r="L366" s="113">
        <v>0.76168660807426802</v>
      </c>
      <c r="M366" s="113">
        <v>-4.2368747760000002E-3</v>
      </c>
      <c r="N366" s="113">
        <v>1023.69487844319</v>
      </c>
      <c r="O366" s="113">
        <v>9.4670482836878005</v>
      </c>
      <c r="P366" s="113">
        <v>23.520437972899401</v>
      </c>
      <c r="Q366" s="113">
        <v>17.82</v>
      </c>
      <c r="R366">
        <v>32</v>
      </c>
      <c r="S366">
        <v>0.4945</v>
      </c>
      <c r="T366" s="113">
        <v>13.345027661584099</v>
      </c>
      <c r="U366" s="114">
        <v>4.1703211442450501</v>
      </c>
      <c r="V366" s="113">
        <v>1.12317745387348</v>
      </c>
      <c r="W366" s="113">
        <v>13.4611078812502</v>
      </c>
      <c r="X366" s="114">
        <v>4.2065962128907</v>
      </c>
      <c r="Y366" s="113">
        <v>2.3244181674837301</v>
      </c>
      <c r="Z366" s="113">
        <v>3.6275068645654301E-2</v>
      </c>
    </row>
    <row r="367" spans="1:26" x14ac:dyDescent="0.2">
      <c r="A367">
        <v>149</v>
      </c>
      <c r="B367" t="s">
        <v>30</v>
      </c>
      <c r="C367" t="s">
        <v>27</v>
      </c>
      <c r="D367" t="s">
        <v>28</v>
      </c>
      <c r="E367" s="118">
        <v>43116</v>
      </c>
      <c r="F367">
        <v>23.4</v>
      </c>
      <c r="G367">
        <v>34.799999999999997</v>
      </c>
      <c r="H367" s="113">
        <v>17.501000000000001</v>
      </c>
      <c r="I367" s="113">
        <v>2.6389</v>
      </c>
      <c r="K367" s="113">
        <v>997.47287278473402</v>
      </c>
      <c r="L367" s="113">
        <v>0.76168660807426802</v>
      </c>
      <c r="M367" s="113">
        <v>-4.2368747760000002E-3</v>
      </c>
      <c r="N367" s="113">
        <v>1023.69487844319</v>
      </c>
      <c r="O367" s="113">
        <v>5.94823659900565</v>
      </c>
      <c r="P367" s="113">
        <v>23.520437972899401</v>
      </c>
      <c r="Q367" s="113">
        <v>9.2339500000000001</v>
      </c>
      <c r="R367">
        <v>32</v>
      </c>
      <c r="S367">
        <v>0.44490000000000002</v>
      </c>
      <c r="T367" s="113">
        <v>20.278030993619002</v>
      </c>
      <c r="U367" s="114">
        <v>6.3368846855059298</v>
      </c>
      <c r="V367" s="113">
        <v>1.0078904647153699</v>
      </c>
      <c r="W367" s="113">
        <v>20.401211520782699</v>
      </c>
      <c r="X367" s="114">
        <v>6.3753786002446002</v>
      </c>
      <c r="Y367" s="113">
        <v>4.6407215297414801</v>
      </c>
      <c r="Z367" s="113">
        <v>3.8493914738674903E-2</v>
      </c>
    </row>
    <row r="368" spans="1:26" x14ac:dyDescent="0.2">
      <c r="A368">
        <v>157</v>
      </c>
      <c r="B368" t="s">
        <v>30</v>
      </c>
      <c r="C368" t="s">
        <v>27</v>
      </c>
      <c r="D368" t="s">
        <v>28</v>
      </c>
      <c r="E368" s="118">
        <v>43116</v>
      </c>
      <c r="F368">
        <v>23.4</v>
      </c>
      <c r="G368">
        <v>34.799999999999997</v>
      </c>
      <c r="H368" s="113">
        <v>17.501000000000001</v>
      </c>
      <c r="I368" s="113">
        <v>2.4005000000000001</v>
      </c>
      <c r="K368" s="113">
        <v>997.47287278473402</v>
      </c>
      <c r="L368" s="113">
        <v>0.76168660807426802</v>
      </c>
      <c r="M368" s="113">
        <v>-4.2368747760000002E-3</v>
      </c>
      <c r="N368" s="113">
        <v>1023.69487844319</v>
      </c>
      <c r="O368" s="113">
        <v>5.4108689059506103</v>
      </c>
      <c r="P368" s="113">
        <v>23.520437972899401</v>
      </c>
      <c r="Q368" s="113">
        <v>7.9227499999999997</v>
      </c>
      <c r="R368">
        <v>32</v>
      </c>
      <c r="S368">
        <v>0.31159999999999999</v>
      </c>
      <c r="T368" s="113">
        <v>14.916941931159901</v>
      </c>
      <c r="U368" s="114">
        <v>4.6615443534874803</v>
      </c>
      <c r="V368" s="113">
        <v>0.707182014465213</v>
      </c>
      <c r="W368" s="113">
        <v>15.0346319978345</v>
      </c>
      <c r="X368" s="114">
        <v>4.6983224993232904</v>
      </c>
      <c r="Y368" s="113">
        <v>3.5592874724450798</v>
      </c>
      <c r="Z368" s="113">
        <v>3.6778145835814499E-2</v>
      </c>
    </row>
    <row r="369" spans="1:26" x14ac:dyDescent="0.2">
      <c r="A369">
        <v>248</v>
      </c>
      <c r="B369" t="s">
        <v>30</v>
      </c>
      <c r="C369" t="s">
        <v>27</v>
      </c>
      <c r="D369" t="s">
        <v>28</v>
      </c>
      <c r="E369" s="118">
        <v>43116</v>
      </c>
      <c r="F369">
        <v>23.4</v>
      </c>
      <c r="G369">
        <v>34.799999999999997</v>
      </c>
      <c r="H369" s="113">
        <v>17.501000000000001</v>
      </c>
      <c r="I369" s="113">
        <v>4.0637999999999996</v>
      </c>
      <c r="K369" s="113">
        <v>997.47287278473402</v>
      </c>
      <c r="L369" s="113">
        <v>0.76168660807426802</v>
      </c>
      <c r="M369" s="113">
        <v>-4.2368747760000002E-3</v>
      </c>
      <c r="N369" s="113">
        <v>1023.69487844319</v>
      </c>
      <c r="O369" s="113">
        <v>9.1600454322024998</v>
      </c>
      <c r="P369" s="113">
        <v>23.520437972899401</v>
      </c>
      <c r="Q369" s="113">
        <v>17.070900000000002</v>
      </c>
      <c r="R369">
        <v>32</v>
      </c>
      <c r="S369">
        <v>0.5554</v>
      </c>
      <c r="T369" s="113">
        <v>15.8305780412724</v>
      </c>
      <c r="U369" s="114">
        <v>4.94705563789761</v>
      </c>
      <c r="V369" s="113">
        <v>1.2599951233857201</v>
      </c>
      <c r="W369" s="113">
        <v>15.949203791519</v>
      </c>
      <c r="X369" s="114">
        <v>4.9841261848496901</v>
      </c>
      <c r="Y369" s="113">
        <v>2.80923842452331</v>
      </c>
      <c r="Z369" s="113">
        <v>3.70705469520747E-2</v>
      </c>
    </row>
    <row r="370" spans="1:26" x14ac:dyDescent="0.2">
      <c r="A370">
        <v>162</v>
      </c>
      <c r="B370" t="s">
        <v>31</v>
      </c>
      <c r="C370" t="s">
        <v>27</v>
      </c>
      <c r="D370" t="s">
        <v>28</v>
      </c>
      <c r="E370" s="118">
        <v>43116</v>
      </c>
      <c r="F370">
        <v>23.4</v>
      </c>
      <c r="G370">
        <v>34.799999999999997</v>
      </c>
      <c r="H370" s="113">
        <v>17.501000000000001</v>
      </c>
      <c r="I370" s="113">
        <v>7.1952999999999996</v>
      </c>
      <c r="K370" s="113">
        <v>997.47287278473402</v>
      </c>
      <c r="L370" s="113">
        <v>0.76168660807426802</v>
      </c>
      <c r="M370" s="113">
        <v>-4.2368747760000002E-3</v>
      </c>
      <c r="N370" s="113">
        <v>1023.69487844319</v>
      </c>
      <c r="O370" s="113">
        <v>16.218631551337801</v>
      </c>
      <c r="P370" s="113">
        <v>23.520437972899401</v>
      </c>
      <c r="Q370" s="113">
        <v>34.294150000000002</v>
      </c>
      <c r="R370">
        <v>32</v>
      </c>
      <c r="S370">
        <v>0.60929999999999895</v>
      </c>
      <c r="T370" s="113">
        <v>9.2514424536896307</v>
      </c>
      <c r="U370" s="114">
        <v>2.8910757667780098</v>
      </c>
      <c r="V370" s="113">
        <v>1.3885861363716401</v>
      </c>
      <c r="W370" s="113">
        <v>9.3633303035627407</v>
      </c>
      <c r="X370" s="114">
        <v>2.92604071986336</v>
      </c>
      <c r="Y370" s="113">
        <v>1.40236294999237</v>
      </c>
      <c r="Z370" s="113">
        <v>3.4964953085346598E-2</v>
      </c>
    </row>
    <row r="371" spans="1:26" x14ac:dyDescent="0.2">
      <c r="A371">
        <v>169</v>
      </c>
      <c r="B371" t="s">
        <v>31</v>
      </c>
      <c r="C371" t="s">
        <v>27</v>
      </c>
      <c r="D371" t="s">
        <v>28</v>
      </c>
      <c r="E371" s="118">
        <v>43116</v>
      </c>
      <c r="F371">
        <v>23.4</v>
      </c>
      <c r="G371">
        <v>34.799999999999997</v>
      </c>
      <c r="H371" s="113">
        <v>17.501000000000001</v>
      </c>
      <c r="I371" s="113">
        <v>4.4249999999999998</v>
      </c>
      <c r="K371" s="113">
        <v>997.47287278473402</v>
      </c>
      <c r="L371" s="113">
        <v>0.76168660807426802</v>
      </c>
      <c r="M371" s="113">
        <v>-4.2368747760000002E-3</v>
      </c>
      <c r="N371" s="113">
        <v>1023.69487844319</v>
      </c>
      <c r="O371" s="113">
        <v>9.9742115845996508</v>
      </c>
      <c r="P371" s="113">
        <v>23.520437972899401</v>
      </c>
      <c r="Q371" s="113">
        <v>19.057500000000001</v>
      </c>
      <c r="R371">
        <v>32</v>
      </c>
      <c r="S371">
        <v>0.26919999999999999</v>
      </c>
      <c r="T371" s="113">
        <v>6.4776938254968899</v>
      </c>
      <c r="U371" s="114">
        <v>2.0242793204677798</v>
      </c>
      <c r="V371" s="113">
        <v>0.61637636815318197</v>
      </c>
      <c r="W371" s="113">
        <v>6.5867409918684601</v>
      </c>
      <c r="X371" s="114">
        <v>2.0583565599588902</v>
      </c>
      <c r="Y371" s="113">
        <v>1.0958565790774799</v>
      </c>
      <c r="Z371" s="113">
        <v>3.4077239491114901E-2</v>
      </c>
    </row>
    <row r="372" spans="1:26" x14ac:dyDescent="0.2">
      <c r="A372">
        <v>267</v>
      </c>
      <c r="B372" t="s">
        <v>31</v>
      </c>
      <c r="C372" t="s">
        <v>27</v>
      </c>
      <c r="D372" t="s">
        <v>28</v>
      </c>
      <c r="E372" s="118">
        <v>43116</v>
      </c>
      <c r="F372">
        <v>23.4</v>
      </c>
      <c r="G372">
        <v>34.799999999999997</v>
      </c>
      <c r="H372" s="113">
        <v>17.501000000000001</v>
      </c>
      <c r="I372" s="113">
        <v>5.8025000000000002</v>
      </c>
      <c r="K372" s="113">
        <v>997.47287278473402</v>
      </c>
      <c r="L372" s="113">
        <v>0.76168660807426802</v>
      </c>
      <c r="M372" s="113">
        <v>-4.2368747760000002E-3</v>
      </c>
      <c r="N372" s="113">
        <v>1023.69487844319</v>
      </c>
      <c r="O372" s="113">
        <v>13.0791780157377</v>
      </c>
      <c r="P372" s="113">
        <v>23.520437972899401</v>
      </c>
      <c r="Q372" s="113">
        <v>26.633749999999999</v>
      </c>
      <c r="R372">
        <v>32</v>
      </c>
      <c r="S372">
        <v>0.3972</v>
      </c>
      <c r="T372" s="113">
        <v>7.3483432926942003</v>
      </c>
      <c r="U372" s="114">
        <v>2.2963572789669402</v>
      </c>
      <c r="V372" s="113">
        <v>0.90777739601154595</v>
      </c>
      <c r="W372" s="113">
        <v>7.4582821186602999</v>
      </c>
      <c r="X372" s="114">
        <v>2.3307131620813402</v>
      </c>
      <c r="Y372" s="113">
        <v>1.1602875202353</v>
      </c>
      <c r="Z372" s="113">
        <v>3.4355883114403997E-2</v>
      </c>
    </row>
    <row r="373" spans="1:26" x14ac:dyDescent="0.2">
      <c r="A373">
        <v>273</v>
      </c>
      <c r="B373" t="s">
        <v>31</v>
      </c>
      <c r="C373" t="s">
        <v>27</v>
      </c>
      <c r="D373" t="s">
        <v>28</v>
      </c>
      <c r="E373" s="118">
        <v>43116</v>
      </c>
      <c r="F373">
        <v>23.4</v>
      </c>
      <c r="G373">
        <v>34.799999999999997</v>
      </c>
      <c r="H373" s="113">
        <v>17.501000000000001</v>
      </c>
      <c r="I373" s="113">
        <v>5.7717000000000001</v>
      </c>
      <c r="K373" s="113">
        <v>997.47287278473402</v>
      </c>
      <c r="L373" s="113">
        <v>0.76168660807426802</v>
      </c>
      <c r="M373" s="113">
        <v>-4.2368747760000002E-3</v>
      </c>
      <c r="N373" s="113">
        <v>1023.69487844319</v>
      </c>
      <c r="O373" s="113">
        <v>13.0097529949907</v>
      </c>
      <c r="P373" s="113">
        <v>23.520437972899401</v>
      </c>
      <c r="Q373" s="113">
        <v>26.46435</v>
      </c>
      <c r="R373">
        <v>32</v>
      </c>
      <c r="S373">
        <v>0.4955</v>
      </c>
      <c r="T373" s="113">
        <v>9.3912285356885601</v>
      </c>
      <c r="U373" s="114">
        <v>2.93475891740268</v>
      </c>
      <c r="V373" s="113">
        <v>1.1290536906413799</v>
      </c>
      <c r="W373" s="113">
        <v>9.5032595448994908</v>
      </c>
      <c r="X373" s="114">
        <v>2.9697686077810901</v>
      </c>
      <c r="Y373" s="113">
        <v>1.48627908524515</v>
      </c>
      <c r="Z373" s="113">
        <v>3.5009690378416697E-2</v>
      </c>
    </row>
    <row r="374" spans="1:26" x14ac:dyDescent="0.2">
      <c r="A374">
        <v>105</v>
      </c>
      <c r="B374" t="s">
        <v>32</v>
      </c>
      <c r="C374" t="s">
        <v>27</v>
      </c>
      <c r="D374" t="s">
        <v>28</v>
      </c>
      <c r="E374" s="118">
        <v>43116</v>
      </c>
      <c r="F374">
        <v>22.6</v>
      </c>
      <c r="G374">
        <v>34.799999999999997</v>
      </c>
      <c r="H374" s="113">
        <v>17.5106</v>
      </c>
      <c r="I374" s="113">
        <v>4.319</v>
      </c>
      <c r="K374" s="113">
        <v>997.66237588894398</v>
      </c>
      <c r="L374" s="113">
        <v>0.76298367266434797</v>
      </c>
      <c r="M374" s="113">
        <v>-4.257801496E-3</v>
      </c>
      <c r="N374" s="113">
        <v>1023.92522333819</v>
      </c>
      <c r="O374" s="113">
        <v>9.7380291944659092</v>
      </c>
      <c r="P374" s="113">
        <v>23.5351613303765</v>
      </c>
      <c r="Q374" s="113">
        <v>18.474499999999999</v>
      </c>
      <c r="R374">
        <v>32</v>
      </c>
      <c r="S374">
        <v>0.36299999999999999</v>
      </c>
      <c r="T374" s="113">
        <v>9.1759352881698693</v>
      </c>
      <c r="U374" s="114">
        <v>2.86747977755308</v>
      </c>
      <c r="V374" s="113">
        <v>0.82477496566919795</v>
      </c>
      <c r="W374" s="113">
        <v>9.2533539883170395</v>
      </c>
      <c r="X374" s="114">
        <v>2.8916731213490698</v>
      </c>
      <c r="Y374" s="113">
        <v>1.5641593444084501</v>
      </c>
      <c r="Z374" s="113">
        <v>2.41933437959907E-2</v>
      </c>
    </row>
    <row r="375" spans="1:26" x14ac:dyDescent="0.2">
      <c r="A375">
        <v>204</v>
      </c>
      <c r="B375" t="s">
        <v>32</v>
      </c>
      <c r="C375" t="s">
        <v>27</v>
      </c>
      <c r="D375" t="s">
        <v>28</v>
      </c>
      <c r="E375" s="118">
        <v>43116</v>
      </c>
      <c r="F375">
        <v>22.6</v>
      </c>
      <c r="G375">
        <v>34.799999999999997</v>
      </c>
      <c r="H375" s="113">
        <v>17.5106</v>
      </c>
      <c r="I375" s="113">
        <v>4.9432</v>
      </c>
      <c r="K375" s="113">
        <v>997.66237588894398</v>
      </c>
      <c r="L375" s="113">
        <v>0.76298367266434797</v>
      </c>
      <c r="M375" s="113">
        <v>-4.257801496E-3</v>
      </c>
      <c r="N375" s="113">
        <v>1023.92522333819</v>
      </c>
      <c r="O375" s="113">
        <v>11.145410028729801</v>
      </c>
      <c r="P375" s="113">
        <v>23.5351613303765</v>
      </c>
      <c r="Q375" s="113">
        <v>21.907599999999999</v>
      </c>
      <c r="R375">
        <v>32</v>
      </c>
      <c r="S375">
        <v>0.45490000000000003</v>
      </c>
      <c r="T375" s="113">
        <v>10.135240514225901</v>
      </c>
      <c r="U375" s="114">
        <v>3.1672626606955898</v>
      </c>
      <c r="V375" s="113">
        <v>1.0328319308763101</v>
      </c>
      <c r="W375" s="113">
        <v>10.2133394756728</v>
      </c>
      <c r="X375" s="114">
        <v>3.1916685861477601</v>
      </c>
      <c r="Y375" s="113">
        <v>1.6632268354775399</v>
      </c>
      <c r="Z375" s="113">
        <v>2.44059254521738E-2</v>
      </c>
    </row>
    <row r="376" spans="1:26" x14ac:dyDescent="0.2">
      <c r="A376">
        <v>143</v>
      </c>
      <c r="B376" t="s">
        <v>33</v>
      </c>
      <c r="C376" t="s">
        <v>27</v>
      </c>
      <c r="D376" t="s">
        <v>28</v>
      </c>
      <c r="E376" s="118">
        <v>43116</v>
      </c>
      <c r="F376">
        <v>22.6</v>
      </c>
      <c r="G376">
        <v>34.799999999999997</v>
      </c>
      <c r="H376" s="113">
        <v>17.5106</v>
      </c>
      <c r="I376" s="113">
        <v>5.2202000000000002</v>
      </c>
      <c r="K376" s="113">
        <v>997.66237588894398</v>
      </c>
      <c r="L376" s="113">
        <v>0.76298367266434797</v>
      </c>
      <c r="M376" s="113">
        <v>-4.257801496E-3</v>
      </c>
      <c r="N376" s="113">
        <v>1023.92522333819</v>
      </c>
      <c r="O376" s="113">
        <v>11.769960639257</v>
      </c>
      <c r="P376" s="113">
        <v>23.5351613303765</v>
      </c>
      <c r="Q376" s="113">
        <v>23.431100000000001</v>
      </c>
      <c r="R376">
        <v>32</v>
      </c>
      <c r="S376">
        <v>0.33500000000000002</v>
      </c>
      <c r="T376" s="113">
        <v>6.8574469827233298</v>
      </c>
      <c r="U376" s="114">
        <v>2.1429521821010402</v>
      </c>
      <c r="V376" s="113">
        <v>0.76312809160337602</v>
      </c>
      <c r="W376" s="113">
        <v>6.9332215993969601</v>
      </c>
      <c r="X376" s="114">
        <v>2.1666317498115499</v>
      </c>
      <c r="Y376" s="113">
        <v>1.10464563994912</v>
      </c>
      <c r="Z376" s="113">
        <v>2.3679567710511499E-2</v>
      </c>
    </row>
    <row r="377" spans="1:26" x14ac:dyDescent="0.2">
      <c r="A377">
        <v>177</v>
      </c>
      <c r="B377" t="s">
        <v>26</v>
      </c>
      <c r="C377" t="s">
        <v>34</v>
      </c>
      <c r="D377" t="s">
        <v>28</v>
      </c>
      <c r="E377" s="118">
        <v>43116</v>
      </c>
      <c r="F377">
        <v>23.1</v>
      </c>
      <c r="G377">
        <v>34.799999999999997</v>
      </c>
      <c r="H377" s="113">
        <v>17.513100000000001</v>
      </c>
      <c r="I377" s="113">
        <v>5.8856999999999999</v>
      </c>
      <c r="K377" s="113">
        <v>997.54467794270204</v>
      </c>
      <c r="L377" s="113">
        <v>0.76216752628932705</v>
      </c>
      <c r="M377" s="113">
        <v>-4.2444741060000003E-3</v>
      </c>
      <c r="N377" s="113">
        <v>1023.78185948473</v>
      </c>
      <c r="O377" s="113">
        <v>13.268129513959799</v>
      </c>
      <c r="P377" s="113">
        <v>23.537387614965599</v>
      </c>
      <c r="Q377" s="113">
        <v>27.091349999999998</v>
      </c>
      <c r="R377">
        <v>32</v>
      </c>
      <c r="S377">
        <v>0.52769999999999995</v>
      </c>
      <c r="T377" s="113">
        <v>9.8488241881299103</v>
      </c>
      <c r="U377" s="114">
        <v>3.0777575587906001</v>
      </c>
      <c r="V377" s="113">
        <v>1.19324689296387</v>
      </c>
      <c r="W377" s="113">
        <v>9.8820579082817606</v>
      </c>
      <c r="X377" s="114">
        <v>3.0881430963380501</v>
      </c>
      <c r="Y377" s="113">
        <v>1.5415670513506501</v>
      </c>
      <c r="Z377" s="113">
        <v>1.0385537547456599E-2</v>
      </c>
    </row>
    <row r="378" spans="1:26" x14ac:dyDescent="0.2">
      <c r="A378">
        <v>183</v>
      </c>
      <c r="B378" t="s">
        <v>26</v>
      </c>
      <c r="C378" t="s">
        <v>34</v>
      </c>
      <c r="D378" t="s">
        <v>28</v>
      </c>
      <c r="E378" s="118">
        <v>43116</v>
      </c>
      <c r="F378">
        <v>23.1</v>
      </c>
      <c r="G378">
        <v>34.799999999999997</v>
      </c>
      <c r="H378" s="113">
        <v>17.513100000000001</v>
      </c>
      <c r="I378" s="113">
        <v>4.4763000000000002</v>
      </c>
      <c r="K378" s="113">
        <v>997.54467794270204</v>
      </c>
      <c r="L378" s="113">
        <v>0.76216752628932705</v>
      </c>
      <c r="M378" s="113">
        <v>-4.2444741060000003E-3</v>
      </c>
      <c r="N378" s="113">
        <v>1023.78185948473</v>
      </c>
      <c r="O378" s="113">
        <v>10.0909200508586</v>
      </c>
      <c r="P378" s="113">
        <v>23.537387614965599</v>
      </c>
      <c r="Q378" s="113">
        <v>19.339649999999999</v>
      </c>
      <c r="R378">
        <v>32</v>
      </c>
      <c r="S378">
        <v>0.3982</v>
      </c>
      <c r="T378" s="113">
        <v>9.7643510458301694</v>
      </c>
      <c r="U378" s="114">
        <v>3.0513597018219301</v>
      </c>
      <c r="V378" s="113">
        <v>0.90044248148874395</v>
      </c>
      <c r="W378" s="113">
        <v>9.7975592094338193</v>
      </c>
      <c r="X378" s="114">
        <v>3.06173725294807</v>
      </c>
      <c r="Y378" s="113">
        <v>1.6407910147218601</v>
      </c>
      <c r="Z378" s="113">
        <v>1.03775511261426E-2</v>
      </c>
    </row>
    <row r="379" spans="1:26" x14ac:dyDescent="0.2">
      <c r="A379">
        <v>190</v>
      </c>
      <c r="B379" t="s">
        <v>26</v>
      </c>
      <c r="C379" t="s">
        <v>34</v>
      </c>
      <c r="D379" t="s">
        <v>28</v>
      </c>
      <c r="E379" s="118">
        <v>43116</v>
      </c>
      <c r="F379">
        <v>23.1</v>
      </c>
      <c r="G379">
        <v>34.799999999999997</v>
      </c>
      <c r="H379" s="113">
        <v>17.513100000000001</v>
      </c>
      <c r="I379" s="113">
        <v>4.6111000000000004</v>
      </c>
      <c r="K379" s="113">
        <v>997.54467794270204</v>
      </c>
      <c r="L379" s="113">
        <v>0.76216752628932705</v>
      </c>
      <c r="M379" s="113">
        <v>-4.2444741060000003E-3</v>
      </c>
      <c r="N379" s="113">
        <v>1023.78185948473</v>
      </c>
      <c r="O379" s="113">
        <v>10.3947995993374</v>
      </c>
      <c r="P379" s="113">
        <v>23.537387614965599</v>
      </c>
      <c r="Q379" s="113">
        <v>20.081050000000001</v>
      </c>
      <c r="R379">
        <v>32</v>
      </c>
      <c r="S379">
        <v>0.36250000000000099</v>
      </c>
      <c r="T379" s="113">
        <v>8.5322223791366696</v>
      </c>
      <c r="U379" s="114">
        <v>2.6663194934802101</v>
      </c>
      <c r="V379" s="113">
        <v>0.82008024443568295</v>
      </c>
      <c r="W379" s="113">
        <v>8.5650577738954699</v>
      </c>
      <c r="X379" s="114">
        <v>2.6765805543423302</v>
      </c>
      <c r="Y379" s="113">
        <v>1.41687856333533</v>
      </c>
      <c r="Z379" s="113">
        <v>1.0261060862123601E-2</v>
      </c>
    </row>
    <row r="380" spans="1:26" x14ac:dyDescent="0.2">
      <c r="A380">
        <v>282</v>
      </c>
      <c r="B380" t="s">
        <v>26</v>
      </c>
      <c r="C380" t="s">
        <v>34</v>
      </c>
      <c r="D380" t="s">
        <v>28</v>
      </c>
      <c r="E380" s="118">
        <v>43116</v>
      </c>
      <c r="F380">
        <v>23.1</v>
      </c>
      <c r="G380">
        <v>34.799999999999997</v>
      </c>
      <c r="H380" s="113">
        <v>17.513100000000001</v>
      </c>
      <c r="I380" s="113">
        <v>2.1135000000000002</v>
      </c>
      <c r="K380" s="113">
        <v>997.54467794270204</v>
      </c>
      <c r="L380" s="113">
        <v>0.76216752628932705</v>
      </c>
      <c r="M380" s="113">
        <v>-4.2444741060000003E-3</v>
      </c>
      <c r="N380" s="113">
        <v>1023.78185948473</v>
      </c>
      <c r="O380" s="113">
        <v>4.76446161505923</v>
      </c>
      <c r="P380" s="113">
        <v>23.537387614965599</v>
      </c>
      <c r="Q380" s="113">
        <v>6.3442499999999997</v>
      </c>
      <c r="R380">
        <v>32</v>
      </c>
      <c r="S380">
        <v>0.20519999999999999</v>
      </c>
      <c r="T380" s="113">
        <v>10.753026253733699</v>
      </c>
      <c r="U380" s="114">
        <v>3.3603207042917802</v>
      </c>
      <c r="V380" s="113">
        <v>0.46388331986576198</v>
      </c>
      <c r="W380" s="113">
        <v>10.7865335316467</v>
      </c>
      <c r="X380" s="114">
        <v>3.3707917286395901</v>
      </c>
      <c r="Y380" s="113">
        <v>2.7793954245022299</v>
      </c>
      <c r="Z380" s="113">
        <v>1.0471024347812601E-2</v>
      </c>
    </row>
    <row r="381" spans="1:26" x14ac:dyDescent="0.2">
      <c r="A381">
        <v>288</v>
      </c>
      <c r="B381" t="s">
        <v>26</v>
      </c>
      <c r="C381" t="s">
        <v>34</v>
      </c>
      <c r="D381" t="s">
        <v>28</v>
      </c>
      <c r="E381" s="118">
        <v>43116</v>
      </c>
      <c r="F381">
        <v>23.1</v>
      </c>
      <c r="G381">
        <v>34.799999999999997</v>
      </c>
      <c r="H381" s="113">
        <v>17.513100000000001</v>
      </c>
      <c r="I381" s="113">
        <v>7.2603999999999997</v>
      </c>
      <c r="K381" s="113">
        <v>997.54467794270204</v>
      </c>
      <c r="L381" s="113">
        <v>0.76216752628932705</v>
      </c>
      <c r="M381" s="113">
        <v>-4.2444741060000003E-3</v>
      </c>
      <c r="N381" s="113">
        <v>1023.78185948473</v>
      </c>
      <c r="O381" s="113">
        <v>16.367114790620299</v>
      </c>
      <c r="P381" s="113">
        <v>23.537387614965599</v>
      </c>
      <c r="Q381" s="113">
        <v>34.652200000000001</v>
      </c>
      <c r="R381">
        <v>32</v>
      </c>
      <c r="S381">
        <v>0.549399999999999</v>
      </c>
      <c r="T381" s="113">
        <v>8.1865593801221799</v>
      </c>
      <c r="U381" s="114">
        <v>2.5582998062881801</v>
      </c>
      <c r="V381" s="113">
        <v>1.2430876779842699</v>
      </c>
      <c r="W381" s="113">
        <v>8.2192901978182604</v>
      </c>
      <c r="X381" s="114">
        <v>2.5685281868182099</v>
      </c>
      <c r="Y381" s="113">
        <v>1.2281339193818801</v>
      </c>
      <c r="Z381" s="113">
        <v>1.02283805300267E-2</v>
      </c>
    </row>
    <row r="382" spans="1:26" x14ac:dyDescent="0.2">
      <c r="A382">
        <v>117</v>
      </c>
      <c r="B382" t="s">
        <v>29</v>
      </c>
      <c r="C382" t="s">
        <v>34</v>
      </c>
      <c r="D382" t="s">
        <v>28</v>
      </c>
      <c r="E382" s="118">
        <v>43116</v>
      </c>
      <c r="F382">
        <v>23.1</v>
      </c>
      <c r="G382">
        <v>34.799999999999997</v>
      </c>
      <c r="H382" s="113">
        <v>17.513100000000001</v>
      </c>
      <c r="I382" s="113">
        <v>3.3369</v>
      </c>
      <c r="K382" s="113">
        <v>997.54467794270204</v>
      </c>
      <c r="L382" s="113">
        <v>0.76216752628932705</v>
      </c>
      <c r="M382" s="113">
        <v>-4.2444741060000003E-3</v>
      </c>
      <c r="N382" s="113">
        <v>1023.78185948473</v>
      </c>
      <c r="O382" s="113">
        <v>7.5223714044434002</v>
      </c>
      <c r="P382" s="113">
        <v>23.537387614965599</v>
      </c>
      <c r="Q382" s="113">
        <v>13.072950000000001</v>
      </c>
      <c r="R382">
        <v>32</v>
      </c>
      <c r="S382">
        <v>0.25879999999999997</v>
      </c>
      <c r="T382" s="113">
        <v>8.4077840226113505</v>
      </c>
      <c r="U382" s="114">
        <v>2.6274325070660498</v>
      </c>
      <c r="V382" s="113">
        <v>0.58551134552446904</v>
      </c>
      <c r="W382" s="113">
        <v>8.4405817697253305</v>
      </c>
      <c r="X382" s="114">
        <v>2.63768180303917</v>
      </c>
      <c r="Y382" s="113">
        <v>1.5706383120068701</v>
      </c>
      <c r="Z382" s="113">
        <v>1.02492959731189E-2</v>
      </c>
    </row>
    <row r="383" spans="1:26" x14ac:dyDescent="0.2">
      <c r="A383">
        <v>123</v>
      </c>
      <c r="B383" t="s">
        <v>29</v>
      </c>
      <c r="C383" t="s">
        <v>34</v>
      </c>
      <c r="D383" t="s">
        <v>28</v>
      </c>
      <c r="E383" s="118">
        <v>43116</v>
      </c>
      <c r="F383">
        <v>23.1</v>
      </c>
      <c r="G383">
        <v>34.799999999999997</v>
      </c>
      <c r="H383" s="113">
        <v>17.513100000000001</v>
      </c>
      <c r="I383" s="113">
        <v>5.9511000000000003</v>
      </c>
      <c r="K383" s="113">
        <v>997.54467794270204</v>
      </c>
      <c r="L383" s="113">
        <v>0.76216752628932705</v>
      </c>
      <c r="M383" s="113">
        <v>-4.2444741060000003E-3</v>
      </c>
      <c r="N383" s="113">
        <v>1023.78185948473</v>
      </c>
      <c r="O383" s="113">
        <v>13.4155606895571</v>
      </c>
      <c r="P383" s="113">
        <v>23.537387614965599</v>
      </c>
      <c r="Q383" s="113">
        <v>27.451049999999999</v>
      </c>
      <c r="R383">
        <v>32</v>
      </c>
      <c r="S383">
        <v>0.51849999999999996</v>
      </c>
      <c r="T383" s="113">
        <v>9.5442329639583292</v>
      </c>
      <c r="U383" s="114">
        <v>2.9825728012369801</v>
      </c>
      <c r="V383" s="113">
        <v>1.17255820228152</v>
      </c>
      <c r="W383" s="113">
        <v>9.5773745329235105</v>
      </c>
      <c r="X383" s="114">
        <v>2.9929295415385999</v>
      </c>
      <c r="Y383" s="113">
        <v>1.48957262285096</v>
      </c>
      <c r="Z383" s="113">
        <v>1.03567403016176E-2</v>
      </c>
    </row>
    <row r="384" spans="1:26" x14ac:dyDescent="0.2">
      <c r="A384">
        <v>130</v>
      </c>
      <c r="B384" t="s">
        <v>29</v>
      </c>
      <c r="C384" t="s">
        <v>34</v>
      </c>
      <c r="D384" t="s">
        <v>28</v>
      </c>
      <c r="E384" s="118">
        <v>43116</v>
      </c>
      <c r="F384">
        <v>23.1</v>
      </c>
      <c r="G384">
        <v>34.799999999999997</v>
      </c>
      <c r="H384" s="113">
        <v>17.513100000000001</v>
      </c>
      <c r="I384" s="113">
        <v>5.0730000000000004</v>
      </c>
      <c r="K384" s="113">
        <v>997.54467794270204</v>
      </c>
      <c r="L384" s="113">
        <v>0.76216752628932705</v>
      </c>
      <c r="M384" s="113">
        <v>-4.2444741060000003E-3</v>
      </c>
      <c r="N384" s="113">
        <v>1023.78185948473</v>
      </c>
      <c r="O384" s="113">
        <v>11.4360604557348</v>
      </c>
      <c r="P384" s="113">
        <v>23.537387614965599</v>
      </c>
      <c r="Q384" s="113">
        <v>22.621500000000001</v>
      </c>
      <c r="R384">
        <v>32</v>
      </c>
      <c r="S384">
        <v>0.31380000000000102</v>
      </c>
      <c r="T384" s="113">
        <v>6.5935451336359199</v>
      </c>
      <c r="U384" s="114">
        <v>2.0604828542612199</v>
      </c>
      <c r="V384" s="113">
        <v>0.71064399999682804</v>
      </c>
      <c r="W384" s="113">
        <v>6.6257939999769704</v>
      </c>
      <c r="X384" s="114">
        <v>2.0705606249928001</v>
      </c>
      <c r="Y384" s="113">
        <v>1.0627895346341301</v>
      </c>
      <c r="Z384" s="113">
        <v>1.0077770731580201E-2</v>
      </c>
    </row>
    <row r="385" spans="1:26" x14ac:dyDescent="0.2">
      <c r="A385">
        <v>221</v>
      </c>
      <c r="B385" t="s">
        <v>29</v>
      </c>
      <c r="C385" t="s">
        <v>34</v>
      </c>
      <c r="D385" t="s">
        <v>28</v>
      </c>
      <c r="E385" s="118">
        <v>43116</v>
      </c>
      <c r="F385">
        <v>23.1</v>
      </c>
      <c r="G385">
        <v>34.799999999999997</v>
      </c>
      <c r="H385" s="113">
        <v>17.513100000000001</v>
      </c>
      <c r="I385" s="113">
        <v>5.1498999999999997</v>
      </c>
      <c r="K385" s="113">
        <v>997.54467794270204</v>
      </c>
      <c r="L385" s="113">
        <v>0.76216752628932705</v>
      </c>
      <c r="M385" s="113">
        <v>-4.2444741060000003E-3</v>
      </c>
      <c r="N385" s="113">
        <v>1023.78185948473</v>
      </c>
      <c r="O385" s="113">
        <v>11.609416073524301</v>
      </c>
      <c r="P385" s="113">
        <v>23.537387614965599</v>
      </c>
      <c r="Q385" s="113">
        <v>23.044450000000001</v>
      </c>
      <c r="R385">
        <v>32</v>
      </c>
      <c r="S385">
        <v>0.4108</v>
      </c>
      <c r="T385" s="113">
        <v>8.6683125487961892</v>
      </c>
      <c r="U385" s="114">
        <v>2.7088476714988099</v>
      </c>
      <c r="V385" s="113">
        <v>0.92929732974636403</v>
      </c>
      <c r="W385" s="113">
        <v>8.7011891163453807</v>
      </c>
      <c r="X385" s="114">
        <v>2.7191215988579298</v>
      </c>
      <c r="Y385" s="113">
        <v>1.3971841085094301</v>
      </c>
      <c r="Z385" s="113">
        <v>1.02739273591226E-2</v>
      </c>
    </row>
    <row r="386" spans="1:26" x14ac:dyDescent="0.2">
      <c r="A386">
        <v>227</v>
      </c>
      <c r="B386" t="s">
        <v>29</v>
      </c>
      <c r="C386" t="s">
        <v>34</v>
      </c>
      <c r="D386" t="s">
        <v>28</v>
      </c>
      <c r="E386" s="118">
        <v>43116</v>
      </c>
      <c r="F386">
        <v>23.1</v>
      </c>
      <c r="G386">
        <v>34.799999999999997</v>
      </c>
      <c r="H386" s="113">
        <v>17.513100000000001</v>
      </c>
      <c r="I386" s="113">
        <v>5.6105</v>
      </c>
      <c r="K386" s="113">
        <v>997.54467794270204</v>
      </c>
      <c r="L386" s="113">
        <v>0.76216752628932705</v>
      </c>
      <c r="M386" s="113">
        <v>-4.2444741060000003E-3</v>
      </c>
      <c r="N386" s="113">
        <v>1023.78185948473</v>
      </c>
      <c r="O386" s="113">
        <v>12.6477463408043</v>
      </c>
      <c r="P386" s="113">
        <v>23.537387614965599</v>
      </c>
      <c r="Q386" s="113">
        <v>25.577750000000002</v>
      </c>
      <c r="R386">
        <v>32</v>
      </c>
      <c r="S386">
        <v>0.39690000000000097</v>
      </c>
      <c r="T386" s="113">
        <v>7.6127819548872298</v>
      </c>
      <c r="U386" s="114">
        <v>2.3789943609022601</v>
      </c>
      <c r="V386" s="113">
        <v>0.89828608831741097</v>
      </c>
      <c r="W386" s="113">
        <v>7.64533918166397</v>
      </c>
      <c r="X386" s="114">
        <v>2.38916849426999</v>
      </c>
      <c r="Y386" s="113">
        <v>1.1999008437737899</v>
      </c>
      <c r="Z386" s="113">
        <v>1.0174133367733399E-2</v>
      </c>
    </row>
    <row r="387" spans="1:26" x14ac:dyDescent="0.2">
      <c r="A387">
        <v>150</v>
      </c>
      <c r="B387" t="s">
        <v>30</v>
      </c>
      <c r="C387" t="s">
        <v>34</v>
      </c>
      <c r="D387" t="s">
        <v>28</v>
      </c>
      <c r="E387" s="118">
        <v>43116</v>
      </c>
      <c r="F387">
        <v>23.1</v>
      </c>
      <c r="G387">
        <v>34.799999999999997</v>
      </c>
      <c r="H387" s="113">
        <v>17.513100000000001</v>
      </c>
      <c r="I387" s="113">
        <v>1.9255</v>
      </c>
      <c r="K387" s="113">
        <v>997.54467794270204</v>
      </c>
      <c r="L387" s="113">
        <v>0.76216752628932705</v>
      </c>
      <c r="M387" s="113">
        <v>-4.2444741060000003E-3</v>
      </c>
      <c r="N387" s="113">
        <v>1023.78185948473</v>
      </c>
      <c r="O387" s="113">
        <v>4.3406533427000404</v>
      </c>
      <c r="P387" s="113">
        <v>23.537387614965599</v>
      </c>
      <c r="Q387" s="113">
        <v>5.3102499999999999</v>
      </c>
      <c r="R387">
        <v>32</v>
      </c>
      <c r="S387">
        <v>0.16089999999999999</v>
      </c>
      <c r="T387" s="113">
        <v>9.1182137594922406</v>
      </c>
      <c r="U387" s="114">
        <v>2.84944179984132</v>
      </c>
      <c r="V387" s="113">
        <v>0.36391988375837397</v>
      </c>
      <c r="W387" s="113">
        <v>9.1512264403866901</v>
      </c>
      <c r="X387" s="114">
        <v>2.85975826262084</v>
      </c>
      <c r="Y387" s="113">
        <v>2.5698814470090601</v>
      </c>
      <c r="Z387" s="113">
        <v>1.03164627795147E-2</v>
      </c>
    </row>
    <row r="388" spans="1:26" x14ac:dyDescent="0.2">
      <c r="A388">
        <v>158</v>
      </c>
      <c r="B388" t="s">
        <v>30</v>
      </c>
      <c r="C388" t="s">
        <v>34</v>
      </c>
      <c r="D388" t="s">
        <v>28</v>
      </c>
      <c r="E388" s="118">
        <v>43116</v>
      </c>
      <c r="F388">
        <v>23.1</v>
      </c>
      <c r="G388">
        <v>34.799999999999997</v>
      </c>
      <c r="H388" s="113">
        <v>17.513100000000001</v>
      </c>
      <c r="I388" s="113">
        <v>5.8440000000000003</v>
      </c>
      <c r="K388" s="113">
        <v>997.54467794270204</v>
      </c>
      <c r="L388" s="113">
        <v>0.76216752628932705</v>
      </c>
      <c r="M388" s="113">
        <v>-4.2444741060000003E-3</v>
      </c>
      <c r="N388" s="113">
        <v>1023.78185948473</v>
      </c>
      <c r="O388" s="113">
        <v>13.174125232271599</v>
      </c>
      <c r="P388" s="113">
        <v>23.537387614965599</v>
      </c>
      <c r="Q388" s="113">
        <v>26.861999999999998</v>
      </c>
      <c r="R388">
        <v>32</v>
      </c>
      <c r="S388">
        <v>0.355300000000001</v>
      </c>
      <c r="T388" s="113">
        <v>6.4732996884508296</v>
      </c>
      <c r="U388" s="114">
        <v>2.0229061526408798</v>
      </c>
      <c r="V388" s="113">
        <v>0.80469480265975701</v>
      </c>
      <c r="W388" s="113">
        <v>6.5055121756726404</v>
      </c>
      <c r="X388" s="114">
        <v>2.0329725548976998</v>
      </c>
      <c r="Y388" s="113">
        <v>1.00958985151739</v>
      </c>
      <c r="Z388" s="113">
        <v>1.0066402256815101E-2</v>
      </c>
    </row>
    <row r="389" spans="1:26" x14ac:dyDescent="0.2">
      <c r="A389">
        <v>249</v>
      </c>
      <c r="B389" t="s">
        <v>30</v>
      </c>
      <c r="C389" t="s">
        <v>34</v>
      </c>
      <c r="D389" t="s">
        <v>28</v>
      </c>
      <c r="E389" s="118">
        <v>43116</v>
      </c>
      <c r="F389">
        <v>23.1</v>
      </c>
      <c r="G389">
        <v>34.799999999999997</v>
      </c>
      <c r="H389" s="113">
        <v>17.513100000000001</v>
      </c>
      <c r="I389" s="113">
        <v>3.4279000000000002</v>
      </c>
      <c r="K389" s="113">
        <v>997.54467794270204</v>
      </c>
      <c r="L389" s="113">
        <v>0.76216752628932705</v>
      </c>
      <c r="M389" s="113">
        <v>-4.2444741060000003E-3</v>
      </c>
      <c r="N389" s="113">
        <v>1023.78185948473</v>
      </c>
      <c r="O389" s="113">
        <v>7.7275126426598097</v>
      </c>
      <c r="P389" s="113">
        <v>23.537387614965599</v>
      </c>
      <c r="Q389" s="113">
        <v>13.573449999999999</v>
      </c>
      <c r="R389">
        <v>32</v>
      </c>
      <c r="S389">
        <v>0.24210000000000001</v>
      </c>
      <c r="T389" s="113">
        <v>7.5993471027685402</v>
      </c>
      <c r="U389" s="114">
        <v>2.3747959696151701</v>
      </c>
      <c r="V389" s="113">
        <v>0.54793797786531995</v>
      </c>
      <c r="W389" s="113">
        <v>7.63190026495817</v>
      </c>
      <c r="X389" s="114">
        <v>2.3849688327994301</v>
      </c>
      <c r="Y389" s="113">
        <v>1.39872583571923</v>
      </c>
      <c r="Z389" s="113">
        <v>1.01728631842586E-2</v>
      </c>
    </row>
    <row r="390" spans="1:26" x14ac:dyDescent="0.2">
      <c r="A390">
        <v>164</v>
      </c>
      <c r="B390" t="s">
        <v>31</v>
      </c>
      <c r="C390" t="s">
        <v>34</v>
      </c>
      <c r="D390" t="s">
        <v>28</v>
      </c>
      <c r="E390" s="118">
        <v>43116</v>
      </c>
      <c r="F390">
        <v>23.1</v>
      </c>
      <c r="G390">
        <v>34.799999999999997</v>
      </c>
      <c r="H390" s="113">
        <v>17.513100000000001</v>
      </c>
      <c r="I390" s="113">
        <v>2.0916999999999999</v>
      </c>
      <c r="K390" s="113">
        <v>997.54467794270204</v>
      </c>
      <c r="L390" s="113">
        <v>0.76216752628932705</v>
      </c>
      <c r="M390" s="113">
        <v>-4.2444741060000003E-3</v>
      </c>
      <c r="N390" s="113">
        <v>1023.78185948473</v>
      </c>
      <c r="O390" s="113">
        <v>4.7153178898601302</v>
      </c>
      <c r="P390" s="113">
        <v>23.537387614965599</v>
      </c>
      <c r="Q390" s="113">
        <v>6.2243500000000003</v>
      </c>
      <c r="R390">
        <v>32</v>
      </c>
      <c r="S390">
        <v>5.58000000000001E-2</v>
      </c>
      <c r="T390" s="113">
        <v>2.7408025934476199</v>
      </c>
      <c r="U390" s="114">
        <v>0.85650081045238102</v>
      </c>
      <c r="V390" s="113">
        <v>0.12717800033313001</v>
      </c>
      <c r="W390" s="113">
        <v>2.77188584906553</v>
      </c>
      <c r="X390" s="114">
        <v>0.86621432783297903</v>
      </c>
      <c r="Y390" s="113">
        <v>0.67162587101036897</v>
      </c>
      <c r="Z390" s="113">
        <v>9.7135173805978896E-3</v>
      </c>
    </row>
    <row r="391" spans="1:26" x14ac:dyDescent="0.2">
      <c r="A391">
        <v>170</v>
      </c>
      <c r="B391" t="s">
        <v>31</v>
      </c>
      <c r="C391" t="s">
        <v>34</v>
      </c>
      <c r="D391" t="s">
        <v>28</v>
      </c>
      <c r="E391" s="118">
        <v>43116</v>
      </c>
      <c r="F391">
        <v>23.1</v>
      </c>
      <c r="G391">
        <v>34.799999999999997</v>
      </c>
      <c r="H391" s="113">
        <v>17.513100000000001</v>
      </c>
      <c r="I391" s="113">
        <v>4.617</v>
      </c>
      <c r="K391" s="113">
        <v>997.54467794270204</v>
      </c>
      <c r="L391" s="113">
        <v>0.76216752628932705</v>
      </c>
      <c r="M391" s="113">
        <v>-4.2444741060000003E-3</v>
      </c>
      <c r="N391" s="113">
        <v>1023.78185948473</v>
      </c>
      <c r="O391" s="113">
        <v>10.408099965331701</v>
      </c>
      <c r="P391" s="113">
        <v>23.537387614965599</v>
      </c>
      <c r="Q391" s="113">
        <v>20.113499999999998</v>
      </c>
      <c r="R391">
        <v>32</v>
      </c>
      <c r="S391">
        <v>0.1903</v>
      </c>
      <c r="T391" s="113">
        <v>4.2989134117965904</v>
      </c>
      <c r="U391" s="114">
        <v>1.34341044118643</v>
      </c>
      <c r="V391" s="113">
        <v>0.432011331818627</v>
      </c>
      <c r="W391" s="113">
        <v>4.3304680590683198</v>
      </c>
      <c r="X391" s="114">
        <v>1.3532712684588499</v>
      </c>
      <c r="Y391" s="113">
        <v>0.70805372252533005</v>
      </c>
      <c r="Z391" s="113">
        <v>9.8608272724169908E-3</v>
      </c>
    </row>
    <row r="392" spans="1:26" x14ac:dyDescent="0.2">
      <c r="A392">
        <v>262</v>
      </c>
      <c r="B392" t="s">
        <v>31</v>
      </c>
      <c r="C392" t="s">
        <v>34</v>
      </c>
      <c r="D392" t="s">
        <v>28</v>
      </c>
      <c r="E392" s="118">
        <v>43116</v>
      </c>
      <c r="F392">
        <v>23.1</v>
      </c>
      <c r="G392">
        <v>34.799999999999997</v>
      </c>
      <c r="H392" s="113">
        <v>17.513100000000001</v>
      </c>
      <c r="I392" s="113">
        <v>4.6654999999999998</v>
      </c>
      <c r="K392" s="113">
        <v>997.54467794270204</v>
      </c>
      <c r="L392" s="113">
        <v>0.76216752628932705</v>
      </c>
      <c r="M392" s="113">
        <v>-4.2444741060000003E-3</v>
      </c>
      <c r="N392" s="113">
        <v>1023.78185948473</v>
      </c>
      <c r="O392" s="113">
        <v>10.517433482403</v>
      </c>
      <c r="P392" s="113">
        <v>23.537387614965599</v>
      </c>
      <c r="Q392" s="113">
        <v>20.38025</v>
      </c>
      <c r="R392">
        <v>32</v>
      </c>
      <c r="S392">
        <v>0.15459999999999899</v>
      </c>
      <c r="T392" s="113">
        <v>3.42725398479238</v>
      </c>
      <c r="U392" s="114">
        <v>1.0710168702476199</v>
      </c>
      <c r="V392" s="113">
        <v>0.351590254510045</v>
      </c>
      <c r="W392" s="113">
        <v>3.4585449197696998</v>
      </c>
      <c r="X392" s="114">
        <v>1.08079528742803</v>
      </c>
      <c r="Y392" s="113">
        <v>0.56258185266418503</v>
      </c>
      <c r="Z392" s="113">
        <v>9.7784171804129495E-3</v>
      </c>
    </row>
    <row r="393" spans="1:26" x14ac:dyDescent="0.2">
      <c r="A393">
        <v>268</v>
      </c>
      <c r="B393" t="s">
        <v>31</v>
      </c>
      <c r="C393" t="s">
        <v>34</v>
      </c>
      <c r="D393" t="s">
        <v>28</v>
      </c>
      <c r="E393" s="118">
        <v>43116</v>
      </c>
      <c r="F393">
        <v>23.1</v>
      </c>
      <c r="G393">
        <v>34.799999999999997</v>
      </c>
      <c r="H393" s="113">
        <v>17.513100000000001</v>
      </c>
      <c r="I393" s="113">
        <v>10.1036</v>
      </c>
      <c r="K393" s="113">
        <v>997.54467794270204</v>
      </c>
      <c r="L393" s="113">
        <v>0.76216752628932705</v>
      </c>
      <c r="M393" s="113">
        <v>-4.2444741060000003E-3</v>
      </c>
      <c r="N393" s="113">
        <v>1023.78185948473</v>
      </c>
      <c r="O393" s="113">
        <v>22.776538620256598</v>
      </c>
      <c r="P393" s="113">
        <v>23.537387614965599</v>
      </c>
      <c r="Q393" s="113">
        <v>50.2898</v>
      </c>
      <c r="R393">
        <v>32</v>
      </c>
      <c r="S393">
        <v>0.392100000000001</v>
      </c>
      <c r="T393" s="113">
        <v>4.0374813365597602</v>
      </c>
      <c r="U393" s="114">
        <v>1.26171291767492</v>
      </c>
      <c r="V393" s="113">
        <v>0.89053216751266395</v>
      </c>
      <c r="W393" s="113">
        <v>4.0689568900360698</v>
      </c>
      <c r="X393" s="114">
        <v>1.27154902813627</v>
      </c>
      <c r="Y393" s="113">
        <v>0.57816852663742302</v>
      </c>
      <c r="Z393" s="113">
        <v>9.8361104613462497E-3</v>
      </c>
    </row>
    <row r="394" spans="1:26" x14ac:dyDescent="0.2">
      <c r="A394">
        <v>274</v>
      </c>
      <c r="B394" t="s">
        <v>31</v>
      </c>
      <c r="C394" t="s">
        <v>34</v>
      </c>
      <c r="D394" t="s">
        <v>28</v>
      </c>
      <c r="E394" s="118">
        <v>43116</v>
      </c>
      <c r="F394">
        <v>23.1</v>
      </c>
      <c r="G394">
        <v>34.799999999999997</v>
      </c>
      <c r="H394" s="113">
        <v>17.513100000000001</v>
      </c>
      <c r="I394" s="113">
        <v>2.2422</v>
      </c>
      <c r="K394" s="113">
        <v>997.54467794270204</v>
      </c>
      <c r="L394" s="113">
        <v>0.76216752628932705</v>
      </c>
      <c r="M394" s="113">
        <v>-4.2444741060000003E-3</v>
      </c>
      <c r="N394" s="113">
        <v>1023.78185948473</v>
      </c>
      <c r="O394" s="113">
        <v>5.0545899376795802</v>
      </c>
      <c r="P394" s="113">
        <v>23.537387614965599</v>
      </c>
      <c r="Q394" s="113">
        <v>7.0521000000000003</v>
      </c>
      <c r="R394">
        <v>32</v>
      </c>
      <c r="S394">
        <v>0.1176</v>
      </c>
      <c r="T394" s="113">
        <v>5.5351595594464804</v>
      </c>
      <c r="U394" s="114">
        <v>1.72973736232703</v>
      </c>
      <c r="V394" s="113">
        <v>0.26655417497558698</v>
      </c>
      <c r="W394" s="113">
        <v>5.5670882212678698</v>
      </c>
      <c r="X394" s="114">
        <v>1.73971506914621</v>
      </c>
      <c r="Y394" s="113">
        <v>1.30045711644843</v>
      </c>
      <c r="Z394" s="113">
        <v>9.9777068191842008E-3</v>
      </c>
    </row>
    <row r="395" spans="1:26" x14ac:dyDescent="0.2">
      <c r="A395">
        <v>106</v>
      </c>
      <c r="B395" t="s">
        <v>32</v>
      </c>
      <c r="C395" t="s">
        <v>34</v>
      </c>
      <c r="D395" t="s">
        <v>28</v>
      </c>
      <c r="E395" s="118">
        <v>43116</v>
      </c>
      <c r="F395">
        <v>23.1</v>
      </c>
      <c r="G395">
        <v>34.799999999999997</v>
      </c>
      <c r="H395" s="113">
        <v>17.513100000000001</v>
      </c>
      <c r="I395" s="113">
        <v>3.1993</v>
      </c>
      <c r="K395" s="113">
        <v>997.54467794270204</v>
      </c>
      <c r="L395" s="113">
        <v>0.76216752628932705</v>
      </c>
      <c r="M395" s="113">
        <v>-4.2444741060000003E-3</v>
      </c>
      <c r="N395" s="113">
        <v>1023.78185948473</v>
      </c>
      <c r="O395" s="113">
        <v>7.2121798178656196</v>
      </c>
      <c r="P395" s="113">
        <v>23.537387614965599</v>
      </c>
      <c r="Q395" s="113">
        <v>12.31615</v>
      </c>
      <c r="R395">
        <v>32</v>
      </c>
      <c r="S395">
        <v>7.4199999999999794E-2</v>
      </c>
      <c r="T395" s="113">
        <v>2.3743240216313</v>
      </c>
      <c r="U395" s="114">
        <v>0.74197625675978196</v>
      </c>
      <c r="V395" s="113">
        <v>0.17102441078457001</v>
      </c>
      <c r="W395" s="113">
        <v>2.4289253808057798</v>
      </c>
      <c r="X395" s="114">
        <v>0.75903918150180605</v>
      </c>
      <c r="Y395" s="113">
        <v>0.44881511557457399</v>
      </c>
      <c r="Z395" s="113">
        <v>1.70629247420243E-2</v>
      </c>
    </row>
    <row r="396" spans="1:26" x14ac:dyDescent="0.2">
      <c r="A396">
        <v>206</v>
      </c>
      <c r="B396" t="s">
        <v>32</v>
      </c>
      <c r="C396" t="s">
        <v>34</v>
      </c>
      <c r="D396" t="s">
        <v>28</v>
      </c>
      <c r="E396" s="118">
        <v>43116</v>
      </c>
      <c r="F396">
        <v>22.6</v>
      </c>
      <c r="G396">
        <v>34.799999999999997</v>
      </c>
      <c r="H396" s="113">
        <v>17.5106</v>
      </c>
      <c r="I396" s="113">
        <v>2.3814000000000002</v>
      </c>
      <c r="K396" s="113">
        <v>997.66237588894398</v>
      </c>
      <c r="L396" s="113">
        <v>0.76298367266434797</v>
      </c>
      <c r="M396" s="113">
        <v>-4.257801496E-3</v>
      </c>
      <c r="N396" s="113">
        <v>1023.92522333819</v>
      </c>
      <c r="O396" s="113">
        <v>5.3693314942581898</v>
      </c>
      <c r="P396" s="113">
        <v>23.5351613303765</v>
      </c>
      <c r="Q396" s="113">
        <v>7.8177000000000003</v>
      </c>
      <c r="R396">
        <v>32</v>
      </c>
      <c r="S396">
        <v>1.7700000000000101E-2</v>
      </c>
      <c r="T396" s="113">
        <v>0.74882599314634102</v>
      </c>
      <c r="U396" s="114">
        <v>0.234008122858231</v>
      </c>
      <c r="V396" s="113">
        <v>4.3684623528465097E-2</v>
      </c>
      <c r="W396" s="113">
        <v>0.82026887228592105</v>
      </c>
      <c r="X396" s="114">
        <v>0.25633402258935001</v>
      </c>
      <c r="Y396" s="113">
        <v>0.17682417057057501</v>
      </c>
      <c r="Z396" s="113">
        <v>2.2325899731118901E-2</v>
      </c>
    </row>
    <row r="397" spans="1:26" x14ac:dyDescent="0.2">
      <c r="A397">
        <v>144</v>
      </c>
      <c r="B397" t="s">
        <v>33</v>
      </c>
      <c r="C397" t="s">
        <v>34</v>
      </c>
      <c r="D397" t="s">
        <v>28</v>
      </c>
      <c r="E397" s="118">
        <v>43116</v>
      </c>
      <c r="F397">
        <v>22.6</v>
      </c>
      <c r="G397">
        <v>34.799999999999997</v>
      </c>
      <c r="H397" s="113">
        <v>17.5106</v>
      </c>
      <c r="I397" s="113">
        <v>4.8493000000000004</v>
      </c>
      <c r="K397" s="113">
        <v>997.66237588894398</v>
      </c>
      <c r="L397" s="113">
        <v>0.76298367266434797</v>
      </c>
      <c r="M397" s="113">
        <v>-4.257801496E-3</v>
      </c>
      <c r="N397" s="113">
        <v>1023.92522333819</v>
      </c>
      <c r="O397" s="113">
        <v>10.9336941358471</v>
      </c>
      <c r="P397" s="113">
        <v>23.5351613303765</v>
      </c>
      <c r="Q397" s="113">
        <v>21.39115</v>
      </c>
      <c r="R397">
        <v>32</v>
      </c>
      <c r="S397">
        <v>4.8900000000000603E-2</v>
      </c>
      <c r="T397" s="113">
        <v>1.0186651112407401</v>
      </c>
      <c r="U397" s="114">
        <v>0.31833284726273198</v>
      </c>
      <c r="V397" s="113">
        <v>0.115799715339882</v>
      </c>
      <c r="W397" s="113">
        <v>1.0704459744066599</v>
      </c>
      <c r="X397" s="114">
        <v>0.33451436700208298</v>
      </c>
      <c r="Y397" s="113">
        <v>0.171324062094447</v>
      </c>
      <c r="Z397" s="113">
        <v>1.6181519739350499E-2</v>
      </c>
    </row>
    <row r="398" spans="1:26" x14ac:dyDescent="0.2">
      <c r="A398">
        <v>178</v>
      </c>
      <c r="B398" t="s">
        <v>26</v>
      </c>
      <c r="C398" t="s">
        <v>36</v>
      </c>
      <c r="D398" t="s">
        <v>28</v>
      </c>
      <c r="E398" s="118">
        <v>43116</v>
      </c>
      <c r="F398">
        <v>23</v>
      </c>
      <c r="G398">
        <v>34.9</v>
      </c>
      <c r="H398" s="113">
        <v>17.513500000000001</v>
      </c>
      <c r="I398" s="113">
        <v>6.1261999999999999</v>
      </c>
      <c r="K398" s="113">
        <v>997.568415786581</v>
      </c>
      <c r="L398" s="113">
        <v>0.76232928867750005</v>
      </c>
      <c r="M398" s="113">
        <v>-4.2470733999999998E-3</v>
      </c>
      <c r="N398" s="113">
        <v>1023.88653264546</v>
      </c>
      <c r="O398" s="113">
        <v>13.812059782004701</v>
      </c>
      <c r="P398" s="113">
        <v>23.538753064502899</v>
      </c>
      <c r="Q398" s="113">
        <v>28.414100000000001</v>
      </c>
      <c r="R398">
        <v>32</v>
      </c>
      <c r="S398">
        <v>0.52890000000000004</v>
      </c>
      <c r="T398" s="113">
        <v>9.44919872081182</v>
      </c>
      <c r="U398" s="114">
        <v>2.9528746002536899</v>
      </c>
      <c r="V398" s="113">
        <v>1.1983191687422601</v>
      </c>
      <c r="W398" s="113">
        <v>9.5001094876036891</v>
      </c>
      <c r="X398" s="114">
        <v>2.9687842148761501</v>
      </c>
      <c r="Y398" s="113">
        <v>1.4682318678069199</v>
      </c>
      <c r="Z398" s="113">
        <v>1.59096146224567E-2</v>
      </c>
    </row>
    <row r="399" spans="1:26" x14ac:dyDescent="0.2">
      <c r="A399">
        <v>184</v>
      </c>
      <c r="B399" t="s">
        <v>26</v>
      </c>
      <c r="C399" t="s">
        <v>36</v>
      </c>
      <c r="D399" t="s">
        <v>28</v>
      </c>
      <c r="E399" s="118">
        <v>43116</v>
      </c>
      <c r="F399">
        <v>23</v>
      </c>
      <c r="G399">
        <v>34.9</v>
      </c>
      <c r="H399" s="113">
        <v>17.513500000000001</v>
      </c>
      <c r="I399" s="113">
        <v>3.0876999999999999</v>
      </c>
      <c r="K399" s="113">
        <v>997.568415786581</v>
      </c>
      <c r="L399" s="113">
        <v>0.76232928867750005</v>
      </c>
      <c r="M399" s="113">
        <v>-4.2470733999999998E-3</v>
      </c>
      <c r="N399" s="113">
        <v>1023.88653264546</v>
      </c>
      <c r="O399" s="113">
        <v>6.9614927669511104</v>
      </c>
      <c r="P399" s="113">
        <v>23.538753064502899</v>
      </c>
      <c r="Q399" s="113">
        <v>11.702349999999999</v>
      </c>
      <c r="R399">
        <v>32</v>
      </c>
      <c r="S399">
        <v>0.1754</v>
      </c>
      <c r="T399" s="113">
        <v>6.0227311746729297</v>
      </c>
      <c r="U399" s="114">
        <v>1.8821034920852899</v>
      </c>
      <c r="V399" s="113">
        <v>0.39850761553807501</v>
      </c>
      <c r="W399" s="113">
        <v>6.0720481053088404</v>
      </c>
      <c r="X399" s="114">
        <v>1.89751503290901</v>
      </c>
      <c r="Y399" s="113">
        <v>1.1597847746541201</v>
      </c>
      <c r="Z399" s="113">
        <v>1.54115408237201E-2</v>
      </c>
    </row>
    <row r="400" spans="1:26" x14ac:dyDescent="0.2">
      <c r="A400">
        <v>276</v>
      </c>
      <c r="B400" t="s">
        <v>26</v>
      </c>
      <c r="C400" t="s">
        <v>36</v>
      </c>
      <c r="D400" t="s">
        <v>28</v>
      </c>
      <c r="E400" s="118">
        <v>43116</v>
      </c>
      <c r="F400">
        <v>23</v>
      </c>
      <c r="G400">
        <v>34.9</v>
      </c>
      <c r="H400" s="113">
        <v>17.513500000000001</v>
      </c>
      <c r="I400" s="113">
        <v>4.8794000000000004</v>
      </c>
      <c r="K400" s="113">
        <v>997.568415786581</v>
      </c>
      <c r="L400" s="113">
        <v>0.76232928867750005</v>
      </c>
      <c r="M400" s="113">
        <v>-4.2470733999999998E-3</v>
      </c>
      <c r="N400" s="113">
        <v>1023.88653264546</v>
      </c>
      <c r="O400" s="113">
        <v>11.0010388985527</v>
      </c>
      <c r="P400" s="113">
        <v>23.538753064502899</v>
      </c>
      <c r="Q400" s="113">
        <v>21.556699999999999</v>
      </c>
      <c r="R400">
        <v>32</v>
      </c>
      <c r="S400">
        <v>0.36</v>
      </c>
      <c r="T400" s="113">
        <v>7.9656591582953604</v>
      </c>
      <c r="U400" s="114">
        <v>2.4892684869672999</v>
      </c>
      <c r="V400" s="113">
        <v>0.81638927684614704</v>
      </c>
      <c r="W400" s="113">
        <v>8.0158798502618502</v>
      </c>
      <c r="X400" s="114">
        <v>2.5049624532068302</v>
      </c>
      <c r="Y400" s="113">
        <v>1.3031902670747399</v>
      </c>
      <c r="Z400" s="113">
        <v>1.5693966239529501E-2</v>
      </c>
    </row>
    <row r="401" spans="1:26" x14ac:dyDescent="0.2">
      <c r="A401">
        <v>283</v>
      </c>
      <c r="B401" t="s">
        <v>26</v>
      </c>
      <c r="C401" t="s">
        <v>36</v>
      </c>
      <c r="D401" t="s">
        <v>28</v>
      </c>
      <c r="E401" s="118">
        <v>43116</v>
      </c>
      <c r="F401">
        <v>23</v>
      </c>
      <c r="G401">
        <v>34.9</v>
      </c>
      <c r="H401" s="113">
        <v>17.513500000000001</v>
      </c>
      <c r="I401" s="113">
        <v>5.5247999999999999</v>
      </c>
      <c r="K401" s="113">
        <v>997.568415786581</v>
      </c>
      <c r="L401" s="113">
        <v>0.76232928867750005</v>
      </c>
      <c r="M401" s="113">
        <v>-4.2470733999999998E-3</v>
      </c>
      <c r="N401" s="113">
        <v>1023.88653264546</v>
      </c>
      <c r="O401" s="113">
        <v>12.4561502862491</v>
      </c>
      <c r="P401" s="113">
        <v>23.538753064502899</v>
      </c>
      <c r="Q401" s="113">
        <v>25.106400000000001</v>
      </c>
      <c r="R401">
        <v>32</v>
      </c>
      <c r="S401">
        <v>0.50219999999999998</v>
      </c>
      <c r="T401" s="113">
        <v>9.9988053995938397</v>
      </c>
      <c r="U401" s="114">
        <v>3.1246266873730799</v>
      </c>
      <c r="V401" s="113">
        <v>1.13751923124551</v>
      </c>
      <c r="W401" s="113">
        <v>10.0499718183026</v>
      </c>
      <c r="X401" s="114">
        <v>3.1406161932195502</v>
      </c>
      <c r="Y401" s="113">
        <v>1.5908968272186701</v>
      </c>
      <c r="Z401" s="113">
        <v>1.5989505846476099E-2</v>
      </c>
    </row>
    <row r="402" spans="1:26" x14ac:dyDescent="0.2">
      <c r="A402">
        <v>289</v>
      </c>
      <c r="B402" t="s">
        <v>26</v>
      </c>
      <c r="C402" t="s">
        <v>36</v>
      </c>
      <c r="D402" t="s">
        <v>28</v>
      </c>
      <c r="E402" s="118">
        <v>43116</v>
      </c>
      <c r="F402">
        <v>23</v>
      </c>
      <c r="G402">
        <v>34.9</v>
      </c>
      <c r="H402" s="113">
        <v>17.513500000000001</v>
      </c>
      <c r="I402" s="113">
        <v>5.3198999999999996</v>
      </c>
      <c r="K402" s="113">
        <v>997.568415786581</v>
      </c>
      <c r="L402" s="113">
        <v>0.76232928867750005</v>
      </c>
      <c r="M402" s="113">
        <v>-4.2470733999999998E-3</v>
      </c>
      <c r="N402" s="113">
        <v>1023.88653264546</v>
      </c>
      <c r="O402" s="113">
        <v>11.9941851121881</v>
      </c>
      <c r="P402" s="113">
        <v>23.538753064502899</v>
      </c>
      <c r="Q402" s="113">
        <v>23.97945</v>
      </c>
      <c r="R402">
        <v>32</v>
      </c>
      <c r="S402">
        <v>0.43120000000000003</v>
      </c>
      <c r="T402" s="113">
        <v>8.8203407858939897</v>
      </c>
      <c r="U402" s="114">
        <v>2.75635649559187</v>
      </c>
      <c r="V402" s="113">
        <v>0.97730309120369296</v>
      </c>
      <c r="W402" s="113">
        <v>8.8709590367054396</v>
      </c>
      <c r="X402" s="114">
        <v>2.7721746989704501</v>
      </c>
      <c r="Y402" s="113">
        <v>1.41340862696267</v>
      </c>
      <c r="Z402" s="113">
        <v>1.5818203378576999E-2</v>
      </c>
    </row>
    <row r="403" spans="1:26" x14ac:dyDescent="0.2">
      <c r="A403">
        <v>118</v>
      </c>
      <c r="B403" t="s">
        <v>29</v>
      </c>
      <c r="C403" t="s">
        <v>36</v>
      </c>
      <c r="D403" t="s">
        <v>28</v>
      </c>
      <c r="E403" s="118">
        <v>43116</v>
      </c>
      <c r="F403">
        <v>23</v>
      </c>
      <c r="G403">
        <v>34.9</v>
      </c>
      <c r="H403" s="113">
        <v>17.513500000000001</v>
      </c>
      <c r="I403" s="113">
        <v>5.6007999999999996</v>
      </c>
      <c r="K403" s="113">
        <v>997.568415786581</v>
      </c>
      <c r="L403" s="113">
        <v>0.76232928867750005</v>
      </c>
      <c r="M403" s="113">
        <v>-4.2470733999999998E-3</v>
      </c>
      <c r="N403" s="113">
        <v>1023.88653264546</v>
      </c>
      <c r="O403" s="113">
        <v>12.627499008692499</v>
      </c>
      <c r="P403" s="113">
        <v>23.538753064502899</v>
      </c>
      <c r="Q403" s="113">
        <v>25.5244</v>
      </c>
      <c r="R403">
        <v>32</v>
      </c>
      <c r="S403">
        <v>0.46820000000000001</v>
      </c>
      <c r="T403" s="113">
        <v>9.1220823754042701</v>
      </c>
      <c r="U403" s="114">
        <v>2.8506507423138299</v>
      </c>
      <c r="V403" s="113">
        <v>1.0609785306707999</v>
      </c>
      <c r="W403" s="113">
        <v>9.1728409826173696</v>
      </c>
      <c r="X403" s="114">
        <v>2.86651280706793</v>
      </c>
      <c r="Y403" s="113">
        <v>1.44473160765089</v>
      </c>
      <c r="Z403" s="113">
        <v>1.5862064754092998E-2</v>
      </c>
    </row>
    <row r="404" spans="1:26" x14ac:dyDescent="0.2">
      <c r="A404">
        <v>124</v>
      </c>
      <c r="B404" t="s">
        <v>29</v>
      </c>
      <c r="C404" t="s">
        <v>36</v>
      </c>
      <c r="D404" t="s">
        <v>28</v>
      </c>
      <c r="E404" s="118">
        <v>43116</v>
      </c>
      <c r="F404">
        <v>23</v>
      </c>
      <c r="G404">
        <v>34.9</v>
      </c>
      <c r="H404" s="113">
        <v>17.513500000000001</v>
      </c>
      <c r="I404" s="113">
        <v>4.3300999999999998</v>
      </c>
      <c r="K404" s="113">
        <v>997.568415786581</v>
      </c>
      <c r="L404" s="113">
        <v>0.76232928867750005</v>
      </c>
      <c r="M404" s="113">
        <v>-4.2470733999999998E-3</v>
      </c>
      <c r="N404" s="113">
        <v>1023.88653264546</v>
      </c>
      <c r="O404" s="113">
        <v>9.76259346120899</v>
      </c>
      <c r="P404" s="113">
        <v>23.538753064502899</v>
      </c>
      <c r="Q404" s="113">
        <v>18.535550000000001</v>
      </c>
      <c r="R404">
        <v>32</v>
      </c>
      <c r="S404">
        <v>0.33040000000000003</v>
      </c>
      <c r="T404" s="113">
        <v>8.2606195464659908</v>
      </c>
      <c r="U404" s="114">
        <v>2.5814436082706198</v>
      </c>
      <c r="V404" s="113">
        <v>0.74910868625218197</v>
      </c>
      <c r="W404" s="113">
        <v>8.3109774405290704</v>
      </c>
      <c r="X404" s="114">
        <v>2.5971804501653302</v>
      </c>
      <c r="Y404" s="113">
        <v>1.40023665286232</v>
      </c>
      <c r="Z404" s="113">
        <v>1.5736841894712101E-2</v>
      </c>
    </row>
    <row r="405" spans="1:26" x14ac:dyDescent="0.2">
      <c r="A405">
        <v>216</v>
      </c>
      <c r="B405" t="s">
        <v>29</v>
      </c>
      <c r="C405" t="s">
        <v>36</v>
      </c>
      <c r="D405" t="s">
        <v>28</v>
      </c>
      <c r="E405" s="118">
        <v>43116</v>
      </c>
      <c r="F405">
        <v>23</v>
      </c>
      <c r="G405">
        <v>34.9</v>
      </c>
      <c r="H405" s="113">
        <v>17.513500000000001</v>
      </c>
      <c r="I405" s="113">
        <v>4.7542</v>
      </c>
      <c r="K405" s="113">
        <v>997.568415786581</v>
      </c>
      <c r="L405" s="113">
        <v>0.76232928867750005</v>
      </c>
      <c r="M405" s="113">
        <v>-4.2470733999999998E-3</v>
      </c>
      <c r="N405" s="113">
        <v>1023.88653264546</v>
      </c>
      <c r="O405" s="113">
        <v>10.7187644242119</v>
      </c>
      <c r="P405" s="113">
        <v>23.538753064502899</v>
      </c>
      <c r="Q405" s="113">
        <v>20.868099999999998</v>
      </c>
      <c r="R405">
        <v>32</v>
      </c>
      <c r="S405">
        <v>0.33800000000000002</v>
      </c>
      <c r="T405" s="113">
        <v>7.6536388750509499</v>
      </c>
      <c r="U405" s="114">
        <v>2.3917621484534202</v>
      </c>
      <c r="V405" s="113">
        <v>0.76668015210038998</v>
      </c>
      <c r="W405" s="113">
        <v>7.7037144294370901</v>
      </c>
      <c r="X405" s="114">
        <v>2.4074107591990899</v>
      </c>
      <c r="Y405" s="113">
        <v>1.2603834349410099</v>
      </c>
      <c r="Z405" s="113">
        <v>1.56486107456675E-2</v>
      </c>
    </row>
    <row r="406" spans="1:26" x14ac:dyDescent="0.2">
      <c r="A406">
        <v>222</v>
      </c>
      <c r="B406" t="s">
        <v>29</v>
      </c>
      <c r="C406" t="s">
        <v>36</v>
      </c>
      <c r="D406" t="s">
        <v>28</v>
      </c>
      <c r="E406" s="118">
        <v>43116</v>
      </c>
      <c r="F406">
        <v>23</v>
      </c>
      <c r="G406">
        <v>34.9</v>
      </c>
      <c r="H406" s="113">
        <v>17.513500000000001</v>
      </c>
      <c r="I406" s="113">
        <v>2.3104</v>
      </c>
      <c r="K406" s="113">
        <v>997.568415786581</v>
      </c>
      <c r="L406" s="113">
        <v>0.76232928867750005</v>
      </c>
      <c r="M406" s="113">
        <v>-4.2470733999999998E-3</v>
      </c>
      <c r="N406" s="113">
        <v>1023.88653264546</v>
      </c>
      <c r="O406" s="113">
        <v>5.20900116227737</v>
      </c>
      <c r="P406" s="113">
        <v>23.538753064502899</v>
      </c>
      <c r="Q406" s="113">
        <v>7.4272</v>
      </c>
      <c r="R406">
        <v>32</v>
      </c>
      <c r="S406">
        <v>0.1636</v>
      </c>
      <c r="T406" s="113">
        <v>7.6206446804546397</v>
      </c>
      <c r="U406" s="114">
        <v>2.3814514626420702</v>
      </c>
      <c r="V406" s="113">
        <v>0.37110104104896202</v>
      </c>
      <c r="W406" s="113">
        <v>7.6707048874488599</v>
      </c>
      <c r="X406" s="114">
        <v>2.3970952773277698</v>
      </c>
      <c r="Y406" s="113">
        <v>1.7766503558507301</v>
      </c>
      <c r="Z406" s="113">
        <v>1.5643814685694299E-2</v>
      </c>
    </row>
    <row r="407" spans="1:26" x14ac:dyDescent="0.2">
      <c r="A407">
        <v>228</v>
      </c>
      <c r="B407" t="s">
        <v>29</v>
      </c>
      <c r="C407" t="s">
        <v>36</v>
      </c>
      <c r="D407" t="s">
        <v>28</v>
      </c>
      <c r="E407" s="118">
        <v>43116</v>
      </c>
      <c r="F407">
        <v>23</v>
      </c>
      <c r="G407">
        <v>34.9</v>
      </c>
      <c r="H407" s="113">
        <v>17.513500000000001</v>
      </c>
      <c r="I407" s="113">
        <v>3.4558</v>
      </c>
      <c r="K407" s="113">
        <v>997.568415786581</v>
      </c>
      <c r="L407" s="113">
        <v>0.76232928867750005</v>
      </c>
      <c r="M407" s="113">
        <v>-4.2470733999999998E-3</v>
      </c>
      <c r="N407" s="113">
        <v>1023.88653264546</v>
      </c>
      <c r="O407" s="113">
        <v>7.7914067765746804</v>
      </c>
      <c r="P407" s="113">
        <v>23.538753064502899</v>
      </c>
      <c r="Q407" s="113">
        <v>13.726900000000001</v>
      </c>
      <c r="R407">
        <v>32</v>
      </c>
      <c r="S407">
        <v>0.25559999999999999</v>
      </c>
      <c r="T407" s="113">
        <v>7.98700081244922</v>
      </c>
      <c r="U407" s="114">
        <v>2.49593775389038</v>
      </c>
      <c r="V407" s="113">
        <v>0.57962739891716297</v>
      </c>
      <c r="W407" s="113">
        <v>8.0372314315781797</v>
      </c>
      <c r="X407" s="114">
        <v>2.5116348223681801</v>
      </c>
      <c r="Y407" s="113">
        <v>1.4701086929057701</v>
      </c>
      <c r="Z407" s="113">
        <v>1.5697068477799701E-2</v>
      </c>
    </row>
    <row r="408" spans="1:26" x14ac:dyDescent="0.2">
      <c r="A408">
        <v>151</v>
      </c>
      <c r="B408" t="s">
        <v>30</v>
      </c>
      <c r="C408" t="s">
        <v>36</v>
      </c>
      <c r="D408" t="s">
        <v>28</v>
      </c>
      <c r="E408" s="118">
        <v>43116</v>
      </c>
      <c r="F408">
        <v>23</v>
      </c>
      <c r="G408">
        <v>34.9</v>
      </c>
      <c r="H408" s="113">
        <v>17.513500000000001</v>
      </c>
      <c r="I408" s="113">
        <v>1.7905</v>
      </c>
      <c r="K408" s="113">
        <v>997.568415786581</v>
      </c>
      <c r="L408" s="113">
        <v>0.76232928867750005</v>
      </c>
      <c r="M408" s="113">
        <v>-4.2470733999999998E-3</v>
      </c>
      <c r="N408" s="113">
        <v>1023.88653264546</v>
      </c>
      <c r="O408" s="113">
        <v>4.0368406254577698</v>
      </c>
      <c r="P408" s="113">
        <v>23.538753064502899</v>
      </c>
      <c r="Q408" s="113">
        <v>4.5677500000000002</v>
      </c>
      <c r="R408">
        <v>32</v>
      </c>
      <c r="S408">
        <v>1.10999999999999E-2</v>
      </c>
      <c r="T408" s="113">
        <v>0.62380577722827302</v>
      </c>
      <c r="U408" s="114">
        <v>0.194939305383835</v>
      </c>
      <c r="V408" s="113">
        <v>2.6891177109609601E-2</v>
      </c>
      <c r="W408" s="113">
        <v>0.67061137443233998</v>
      </c>
      <c r="X408" s="114">
        <v>0.20956605451010599</v>
      </c>
      <c r="Y408" s="113">
        <v>0.18646665734912499</v>
      </c>
      <c r="Z408" s="113">
        <v>1.4626749126271099E-2</v>
      </c>
    </row>
    <row r="409" spans="1:26" x14ac:dyDescent="0.2">
      <c r="A409">
        <v>159</v>
      </c>
      <c r="B409" t="s">
        <v>30</v>
      </c>
      <c r="C409" t="s">
        <v>36</v>
      </c>
      <c r="D409" t="s">
        <v>28</v>
      </c>
      <c r="E409" s="118">
        <v>43116</v>
      </c>
      <c r="F409">
        <v>23</v>
      </c>
      <c r="G409">
        <v>34.9</v>
      </c>
      <c r="H409" s="113">
        <v>17.513500000000001</v>
      </c>
      <c r="I409" s="113">
        <v>4.7447999999999997</v>
      </c>
      <c r="K409" s="113">
        <v>997.568415786581</v>
      </c>
      <c r="L409" s="113">
        <v>0.76232928867750005</v>
      </c>
      <c r="M409" s="113">
        <v>-4.2470733999999998E-3</v>
      </c>
      <c r="N409" s="113">
        <v>1023.88653264546</v>
      </c>
      <c r="O409" s="113">
        <v>10.6975712927518</v>
      </c>
      <c r="P409" s="113">
        <v>23.538753064502899</v>
      </c>
      <c r="Q409" s="113">
        <v>20.816400000000002</v>
      </c>
      <c r="R409">
        <v>32</v>
      </c>
      <c r="S409">
        <v>0.11550000000000001</v>
      </c>
      <c r="T409" s="113">
        <v>2.49497764240814</v>
      </c>
      <c r="U409" s="114">
        <v>0.77968051325254295</v>
      </c>
      <c r="V409" s="113">
        <v>0.26525760204807602</v>
      </c>
      <c r="W409" s="113">
        <v>2.54265362327485</v>
      </c>
      <c r="X409" s="114">
        <v>0.79457925727339096</v>
      </c>
      <c r="Y409" s="113">
        <v>0.41074468323174601</v>
      </c>
      <c r="Z409" s="113">
        <v>1.4898744020847701E-2</v>
      </c>
    </row>
    <row r="410" spans="1:26" x14ac:dyDescent="0.2">
      <c r="A410">
        <v>250</v>
      </c>
      <c r="B410" t="s">
        <v>30</v>
      </c>
      <c r="C410" t="s">
        <v>36</v>
      </c>
      <c r="D410" t="s">
        <v>28</v>
      </c>
      <c r="E410" s="118">
        <v>43116</v>
      </c>
      <c r="F410">
        <v>23</v>
      </c>
      <c r="G410">
        <v>34.9</v>
      </c>
      <c r="H410" s="113">
        <v>17.513500000000001</v>
      </c>
      <c r="I410" s="113">
        <v>4.9314999999999998</v>
      </c>
      <c r="K410" s="113">
        <v>997.568415786581</v>
      </c>
      <c r="L410" s="113">
        <v>0.76232928867750005</v>
      </c>
      <c r="M410" s="113">
        <v>-4.2470733999999998E-3</v>
      </c>
      <c r="N410" s="113">
        <v>1023.88653264546</v>
      </c>
      <c r="O410" s="113">
        <v>11.1185029569645</v>
      </c>
      <c r="P410" s="113">
        <v>23.538753064502899</v>
      </c>
      <c r="Q410" s="113">
        <v>21.843250000000001</v>
      </c>
      <c r="R410">
        <v>32</v>
      </c>
      <c r="S410">
        <v>0.138599999999999</v>
      </c>
      <c r="T410" s="113">
        <v>2.8917774207682099</v>
      </c>
      <c r="U410" s="114">
        <v>0.90368044399006398</v>
      </c>
      <c r="V410" s="113">
        <v>0.31751008802674402</v>
      </c>
      <c r="W410" s="113">
        <v>2.9396379747630399</v>
      </c>
      <c r="X410" s="114">
        <v>0.91863686711345205</v>
      </c>
      <c r="Y410" s="113">
        <v>0.470670925685784</v>
      </c>
      <c r="Z410" s="113">
        <v>1.49564231233872E-2</v>
      </c>
    </row>
    <row r="411" spans="1:26" x14ac:dyDescent="0.2">
      <c r="A411">
        <v>165</v>
      </c>
      <c r="B411" t="s">
        <v>31</v>
      </c>
      <c r="C411" t="s">
        <v>36</v>
      </c>
      <c r="D411" t="s">
        <v>28</v>
      </c>
      <c r="E411" s="118">
        <v>43116</v>
      </c>
      <c r="F411">
        <v>23</v>
      </c>
      <c r="G411">
        <v>34.9</v>
      </c>
      <c r="H411" s="113">
        <v>17.513500000000001</v>
      </c>
      <c r="I411" s="113">
        <v>6.5655000000000001</v>
      </c>
      <c r="K411" s="113">
        <v>997.568415786581</v>
      </c>
      <c r="L411" s="113">
        <v>0.76232928867750005</v>
      </c>
      <c r="M411" s="113">
        <v>-4.2470733999999998E-3</v>
      </c>
      <c r="N411" s="113">
        <v>1023.88653264546</v>
      </c>
      <c r="O411" s="113">
        <v>14.8025004894962</v>
      </c>
      <c r="P411" s="113">
        <v>23.538753064502899</v>
      </c>
      <c r="Q411" s="113">
        <v>30.830249999999999</v>
      </c>
      <c r="R411">
        <v>32</v>
      </c>
      <c r="S411">
        <v>0.2477</v>
      </c>
      <c r="T411" s="113">
        <v>3.92066858716642</v>
      </c>
      <c r="U411" s="114">
        <v>1.22520893348951</v>
      </c>
      <c r="V411" s="113">
        <v>0.56508415546564805</v>
      </c>
      <c r="W411" s="113">
        <v>3.9690077343244599</v>
      </c>
      <c r="X411" s="114">
        <v>1.2403149169764001</v>
      </c>
      <c r="Y411" s="113">
        <v>0.59925817103700996</v>
      </c>
      <c r="Z411" s="113">
        <v>1.5105983486889E-2</v>
      </c>
    </row>
    <row r="412" spans="1:26" x14ac:dyDescent="0.2">
      <c r="A412">
        <v>171</v>
      </c>
      <c r="B412" t="s">
        <v>31</v>
      </c>
      <c r="C412" t="s">
        <v>36</v>
      </c>
      <c r="D412" t="s">
        <v>28</v>
      </c>
      <c r="E412" s="118">
        <v>43116</v>
      </c>
      <c r="F412">
        <v>23</v>
      </c>
      <c r="G412">
        <v>34.9</v>
      </c>
      <c r="H412" s="113">
        <v>17.513500000000001</v>
      </c>
      <c r="I412" s="113">
        <v>2.1932999999999998</v>
      </c>
      <c r="K412" s="113">
        <v>997.568415786581</v>
      </c>
      <c r="L412" s="113">
        <v>0.76232928867750005</v>
      </c>
      <c r="M412" s="113">
        <v>-4.2470733999999998E-3</v>
      </c>
      <c r="N412" s="113">
        <v>1023.88653264546</v>
      </c>
      <c r="O412" s="113">
        <v>4.9449888544074403</v>
      </c>
      <c r="P412" s="113">
        <v>23.538753064502899</v>
      </c>
      <c r="Q412" s="113">
        <v>6.78315</v>
      </c>
      <c r="R412">
        <v>32</v>
      </c>
      <c r="S412">
        <v>4.9299999999999698E-2</v>
      </c>
      <c r="T412" s="113">
        <v>2.29944029850745</v>
      </c>
      <c r="U412" s="114">
        <v>0.71857509328357705</v>
      </c>
      <c r="V412" s="113">
        <v>0.113398645764948</v>
      </c>
      <c r="W412" s="113">
        <v>2.34702532433539</v>
      </c>
      <c r="X412" s="114">
        <v>0.73344541385480799</v>
      </c>
      <c r="Y412" s="113">
        <v>0.54418115481490104</v>
      </c>
      <c r="Z412" s="113">
        <v>1.48703205712309E-2</v>
      </c>
    </row>
    <row r="413" spans="1:26" x14ac:dyDescent="0.2">
      <c r="A413">
        <v>263</v>
      </c>
      <c r="B413" t="s">
        <v>31</v>
      </c>
      <c r="C413" t="s">
        <v>36</v>
      </c>
      <c r="D413" t="s">
        <v>28</v>
      </c>
      <c r="E413" s="118">
        <v>43116</v>
      </c>
      <c r="F413">
        <v>23</v>
      </c>
      <c r="G413">
        <v>34.9</v>
      </c>
      <c r="H413" s="113">
        <v>17.513500000000001</v>
      </c>
      <c r="I413" s="113">
        <v>1.3758999999999999</v>
      </c>
      <c r="K413" s="113">
        <v>997.568415786581</v>
      </c>
      <c r="L413" s="113">
        <v>0.76232928867750005</v>
      </c>
      <c r="M413" s="113">
        <v>-4.2470733999999998E-3</v>
      </c>
      <c r="N413" s="113">
        <v>1023.88653264546</v>
      </c>
      <c r="O413" s="113">
        <v>3.10208825276032</v>
      </c>
      <c r="P413" s="113">
        <v>23.538753064502899</v>
      </c>
      <c r="Q413" s="113">
        <v>2.2874500000000002</v>
      </c>
      <c r="R413">
        <v>32</v>
      </c>
      <c r="S413">
        <v>5.5899999999999797E-2</v>
      </c>
      <c r="T413" s="113">
        <v>4.2348484848484702</v>
      </c>
      <c r="U413" s="114">
        <v>1.32339015151515</v>
      </c>
      <c r="V413" s="113">
        <v>0.12741517654385401</v>
      </c>
      <c r="W413" s="113">
        <v>4.2833337741408499</v>
      </c>
      <c r="X413" s="114">
        <v>1.33854180441902</v>
      </c>
      <c r="Y413" s="113">
        <v>2.0109718520178999</v>
      </c>
      <c r="Z413" s="113">
        <v>1.51516529038678E-2</v>
      </c>
    </row>
    <row r="414" spans="1:26" x14ac:dyDescent="0.2">
      <c r="A414">
        <v>269</v>
      </c>
      <c r="B414" t="s">
        <v>31</v>
      </c>
      <c r="C414" t="s">
        <v>36</v>
      </c>
      <c r="D414" t="s">
        <v>28</v>
      </c>
      <c r="E414" s="118">
        <v>43116</v>
      </c>
      <c r="F414">
        <v>23</v>
      </c>
      <c r="G414">
        <v>34.9</v>
      </c>
      <c r="H414" s="113">
        <v>17.513500000000001</v>
      </c>
      <c r="I414" s="113">
        <v>5.5285000000000002</v>
      </c>
      <c r="K414" s="113">
        <v>997.568415786581</v>
      </c>
      <c r="L414" s="113">
        <v>0.76232928867750005</v>
      </c>
      <c r="M414" s="113">
        <v>-4.2470733999999998E-3</v>
      </c>
      <c r="N414" s="113">
        <v>1023.88653264546</v>
      </c>
      <c r="O414" s="113">
        <v>12.464492263525999</v>
      </c>
      <c r="P414" s="113">
        <v>23.538753064502899</v>
      </c>
      <c r="Q414" s="113">
        <v>25.126750000000001</v>
      </c>
      <c r="R414">
        <v>32</v>
      </c>
      <c r="S414">
        <v>8.8300000000000295E-2</v>
      </c>
      <c r="T414" s="113">
        <v>1.62310209183486</v>
      </c>
      <c r="U414" s="114">
        <v>0.50721940369839502</v>
      </c>
      <c r="V414" s="113">
        <v>0.20478281713750901</v>
      </c>
      <c r="W414" s="113">
        <v>1.67037251602921</v>
      </c>
      <c r="X414" s="114">
        <v>0.52199141125912696</v>
      </c>
      <c r="Y414" s="113">
        <v>0.25970687329490899</v>
      </c>
      <c r="Z414" s="113">
        <v>1.47720075607319E-2</v>
      </c>
    </row>
    <row r="415" spans="1:26" x14ac:dyDescent="0.2">
      <c r="A415">
        <v>101</v>
      </c>
      <c r="B415" t="s">
        <v>32</v>
      </c>
      <c r="C415" t="s">
        <v>36</v>
      </c>
      <c r="D415" t="s">
        <v>28</v>
      </c>
      <c r="E415" s="118">
        <v>43116</v>
      </c>
      <c r="F415">
        <v>22.6</v>
      </c>
      <c r="G415">
        <v>34.799999999999997</v>
      </c>
      <c r="H415" s="113">
        <v>17.5106</v>
      </c>
      <c r="I415" s="113">
        <v>4.0685000000000002</v>
      </c>
      <c r="K415" s="113">
        <v>997.66237588894398</v>
      </c>
      <c r="L415" s="113">
        <v>0.76298367266434797</v>
      </c>
      <c r="M415" s="113">
        <v>-4.257801496E-3</v>
      </c>
      <c r="N415" s="113">
        <v>1023.92522333819</v>
      </c>
      <c r="O415" s="113">
        <v>9.1732280105775796</v>
      </c>
      <c r="P415" s="113">
        <v>23.5351613303765</v>
      </c>
      <c r="Q415" s="113">
        <v>17.09675</v>
      </c>
      <c r="R415">
        <v>32</v>
      </c>
      <c r="S415">
        <v>0.13200000000000001</v>
      </c>
      <c r="T415" s="113">
        <v>3.3532325670011498</v>
      </c>
      <c r="U415" s="114">
        <v>1.0478851771878599</v>
      </c>
      <c r="V415" s="113">
        <v>0.302166976845683</v>
      </c>
      <c r="W415" s="113">
        <v>3.4062100992959499</v>
      </c>
      <c r="X415" s="114">
        <v>1.0644406560299799</v>
      </c>
      <c r="Y415" s="113">
        <v>0.57680424088252502</v>
      </c>
      <c r="Z415" s="113">
        <v>1.6555478842125399E-2</v>
      </c>
    </row>
    <row r="416" spans="1:26" x14ac:dyDescent="0.2">
      <c r="A416">
        <v>107</v>
      </c>
      <c r="B416" t="s">
        <v>32</v>
      </c>
      <c r="C416" t="s">
        <v>36</v>
      </c>
      <c r="D416" t="s">
        <v>28</v>
      </c>
      <c r="E416" s="118">
        <v>43116</v>
      </c>
      <c r="F416">
        <v>22.6</v>
      </c>
      <c r="G416">
        <v>34.799999999999997</v>
      </c>
      <c r="H416" s="113">
        <v>17.5106</v>
      </c>
      <c r="I416" s="113">
        <v>3.3734000000000002</v>
      </c>
      <c r="K416" s="113">
        <v>997.66237588894398</v>
      </c>
      <c r="L416" s="113">
        <v>0.76298367266434797</v>
      </c>
      <c r="M416" s="113">
        <v>-4.257801496E-3</v>
      </c>
      <c r="N416" s="113">
        <v>1023.92522333819</v>
      </c>
      <c r="O416" s="113">
        <v>7.60598927636289</v>
      </c>
      <c r="P416" s="113">
        <v>23.5351613303765</v>
      </c>
      <c r="Q416" s="113">
        <v>13.2737</v>
      </c>
      <c r="R416">
        <v>32</v>
      </c>
      <c r="S416">
        <v>6.1800000000000299E-2</v>
      </c>
      <c r="T416" s="113">
        <v>1.8661674115231399</v>
      </c>
      <c r="U416" s="114">
        <v>0.583177316100981</v>
      </c>
      <c r="V416" s="113">
        <v>0.144631161073908</v>
      </c>
      <c r="W416" s="113">
        <v>1.93840261838587</v>
      </c>
      <c r="X416" s="114">
        <v>0.60575081824558596</v>
      </c>
      <c r="Y416" s="113">
        <v>0.34945057010002001</v>
      </c>
      <c r="Z416" s="113">
        <v>2.25735021446043E-2</v>
      </c>
    </row>
    <row r="417" spans="1:26" x14ac:dyDescent="0.2">
      <c r="A417">
        <v>145</v>
      </c>
      <c r="B417" t="s">
        <v>33</v>
      </c>
      <c r="C417" t="s">
        <v>36</v>
      </c>
      <c r="D417" t="s">
        <v>28</v>
      </c>
      <c r="E417" s="118">
        <v>43116</v>
      </c>
      <c r="F417">
        <v>22.6</v>
      </c>
      <c r="G417">
        <v>34.799999999999997</v>
      </c>
      <c r="H417" s="113">
        <v>17.5106</v>
      </c>
      <c r="I417" s="113">
        <v>1.8392999999999999</v>
      </c>
      <c r="K417" s="113">
        <v>997.66237588894398</v>
      </c>
      <c r="L417" s="113">
        <v>0.76298367266434797</v>
      </c>
      <c r="M417" s="113">
        <v>-4.257801496E-3</v>
      </c>
      <c r="N417" s="113">
        <v>1023.92522333819</v>
      </c>
      <c r="O417" s="113">
        <v>4.14706114780763</v>
      </c>
      <c r="P417" s="113">
        <v>23.5351613303765</v>
      </c>
      <c r="Q417" s="113">
        <v>4.8361499999999999</v>
      </c>
      <c r="R417">
        <v>32</v>
      </c>
      <c r="S417">
        <v>5.2400000000000002E-2</v>
      </c>
      <c r="T417" s="113">
        <v>2.9324528513067301</v>
      </c>
      <c r="U417" s="114">
        <v>0.916391516033354</v>
      </c>
      <c r="V417" s="113">
        <v>0.121000990720458</v>
      </c>
      <c r="W417" s="113">
        <v>3.00544418114213</v>
      </c>
      <c r="X417" s="114">
        <v>0.93920130660691603</v>
      </c>
      <c r="Y417" s="113">
        <v>0.83142535868123302</v>
      </c>
      <c r="Z417" s="113">
        <v>2.2809790573561899E-2</v>
      </c>
    </row>
    <row r="418" spans="1:26" x14ac:dyDescent="0.2">
      <c r="A418">
        <v>179</v>
      </c>
      <c r="B418" t="s">
        <v>26</v>
      </c>
      <c r="C418" t="s">
        <v>27</v>
      </c>
      <c r="D418" t="s">
        <v>37</v>
      </c>
      <c r="E418" s="118">
        <v>43116</v>
      </c>
      <c r="F418">
        <v>23</v>
      </c>
      <c r="G418">
        <v>34.799999999999997</v>
      </c>
      <c r="H418" s="113">
        <v>17.5106</v>
      </c>
      <c r="I418" s="113">
        <v>5.7718999999999996</v>
      </c>
      <c r="K418" s="113">
        <v>997.568415786581</v>
      </c>
      <c r="L418" s="113">
        <v>0.76232928867750005</v>
      </c>
      <c r="M418" s="113">
        <v>-4.2470733999999998E-3</v>
      </c>
      <c r="N418" s="113">
        <v>1023.81069304934</v>
      </c>
      <c r="O418" s="113">
        <v>13.0120499123888</v>
      </c>
      <c r="P418" s="113">
        <v>23.534255645775399</v>
      </c>
      <c r="Q418" s="113">
        <v>26.465450000000001</v>
      </c>
      <c r="R418">
        <v>32</v>
      </c>
      <c r="S418">
        <v>0.69119999999999904</v>
      </c>
      <c r="T418" s="113">
        <v>13.6044245871632</v>
      </c>
      <c r="U418" s="114">
        <v>4.2513826834884902</v>
      </c>
      <c r="V418" s="113">
        <v>1.5619895131282</v>
      </c>
      <c r="W418" s="113">
        <v>13.641757848098999</v>
      </c>
      <c r="X418" s="114">
        <v>4.2630493275309203</v>
      </c>
      <c r="Y418" s="113">
        <v>2.1537458236467502</v>
      </c>
      <c r="Z418" s="113">
        <v>1.16666440424327E-2</v>
      </c>
    </row>
    <row r="419" spans="1:26" x14ac:dyDescent="0.2">
      <c r="A419">
        <v>186</v>
      </c>
      <c r="B419" t="s">
        <v>26</v>
      </c>
      <c r="C419" t="s">
        <v>27</v>
      </c>
      <c r="D419" t="s">
        <v>37</v>
      </c>
      <c r="E419" s="118">
        <v>43116</v>
      </c>
      <c r="F419">
        <v>23</v>
      </c>
      <c r="G419">
        <v>34.799999999999997</v>
      </c>
      <c r="H419" s="113">
        <v>17.5106</v>
      </c>
      <c r="I419" s="113">
        <v>4.0677000000000003</v>
      </c>
      <c r="K419" s="113">
        <v>997.568415786581</v>
      </c>
      <c r="L419" s="113">
        <v>0.76232928867750005</v>
      </c>
      <c r="M419" s="113">
        <v>-4.2470733999999998E-3</v>
      </c>
      <c r="N419" s="113">
        <v>1023.81069304934</v>
      </c>
      <c r="O419" s="113">
        <v>9.1701372907749406</v>
      </c>
      <c r="P419" s="113">
        <v>23.534255645775399</v>
      </c>
      <c r="Q419" s="113">
        <v>17.09235</v>
      </c>
      <c r="R419">
        <v>32</v>
      </c>
      <c r="S419">
        <v>0.47620000000000001</v>
      </c>
      <c r="T419" s="113">
        <v>13.259083948211099</v>
      </c>
      <c r="U419" s="114">
        <v>4.1434637338159597</v>
      </c>
      <c r="V419" s="113">
        <v>1.0761951324218799</v>
      </c>
      <c r="W419" s="113">
        <v>13.296303721558401</v>
      </c>
      <c r="X419" s="114">
        <v>4.1550949129869901</v>
      </c>
      <c r="Y419" s="113">
        <v>2.3236728370050801</v>
      </c>
      <c r="Z419" s="113">
        <v>1.1631179171033099E-2</v>
      </c>
    </row>
    <row r="420" spans="1:26" x14ac:dyDescent="0.2">
      <c r="A420">
        <v>277</v>
      </c>
      <c r="B420" t="s">
        <v>26</v>
      </c>
      <c r="C420" t="s">
        <v>27</v>
      </c>
      <c r="D420" t="s">
        <v>37</v>
      </c>
      <c r="E420" s="118">
        <v>43116</v>
      </c>
      <c r="F420">
        <v>23</v>
      </c>
      <c r="G420">
        <v>34.799999999999997</v>
      </c>
      <c r="H420" s="113">
        <v>17.5106</v>
      </c>
      <c r="I420" s="113">
        <v>5.0941999999999998</v>
      </c>
      <c r="K420" s="113">
        <v>997.568415786581</v>
      </c>
      <c r="L420" s="113">
        <v>0.76232928867750005</v>
      </c>
      <c r="M420" s="113">
        <v>-4.2470733999999998E-3</v>
      </c>
      <c r="N420" s="113">
        <v>1023.81069304934</v>
      </c>
      <c r="O420" s="113">
        <v>11.484257291999301</v>
      </c>
      <c r="P420" s="113">
        <v>23.534255645775399</v>
      </c>
      <c r="Q420" s="113">
        <v>22.738099999999999</v>
      </c>
      <c r="R420">
        <v>32</v>
      </c>
      <c r="S420">
        <v>0.60350000000000004</v>
      </c>
      <c r="T420" s="113">
        <v>13.438884806377599</v>
      </c>
      <c r="U420" s="114">
        <v>4.1996515019930003</v>
      </c>
      <c r="V420" s="113">
        <v>1.3638435232352799</v>
      </c>
      <c r="W420" s="113">
        <v>13.4761636667928</v>
      </c>
      <c r="X420" s="114">
        <v>4.2113011458727696</v>
      </c>
      <c r="Y420" s="113">
        <v>2.1947803346286001</v>
      </c>
      <c r="Z420" s="113">
        <v>1.16496438797613E-2</v>
      </c>
    </row>
    <row r="421" spans="1:26" x14ac:dyDescent="0.2">
      <c r="A421">
        <v>284</v>
      </c>
      <c r="B421" t="s">
        <v>26</v>
      </c>
      <c r="C421" t="s">
        <v>27</v>
      </c>
      <c r="D421" t="s">
        <v>37</v>
      </c>
      <c r="E421" s="118">
        <v>43116</v>
      </c>
      <c r="F421">
        <v>23</v>
      </c>
      <c r="G421">
        <v>34.799999999999997</v>
      </c>
      <c r="H421" s="113">
        <v>17.5106</v>
      </c>
      <c r="I421" s="113">
        <v>5.3480999999999996</v>
      </c>
      <c r="K421" s="113">
        <v>997.568415786581</v>
      </c>
      <c r="L421" s="113">
        <v>0.76232928867750005</v>
      </c>
      <c r="M421" s="113">
        <v>-4.2470733999999998E-3</v>
      </c>
      <c r="N421" s="113">
        <v>1023.81069304934</v>
      </c>
      <c r="O421" s="113">
        <v>12.056644109642701</v>
      </c>
      <c r="P421" s="113">
        <v>23.534255645775399</v>
      </c>
      <c r="Q421" s="113">
        <v>24.134550000000001</v>
      </c>
      <c r="R421">
        <v>32</v>
      </c>
      <c r="S421">
        <v>0.70689999999999897</v>
      </c>
      <c r="T421" s="113">
        <v>15.23097474791</v>
      </c>
      <c r="U421" s="114">
        <v>4.7596796087218802</v>
      </c>
      <c r="V421" s="113">
        <v>1.59705776818415</v>
      </c>
      <c r="W421" s="113">
        <v>15.268842533991201</v>
      </c>
      <c r="X421" s="114">
        <v>4.7715132918722603</v>
      </c>
      <c r="Y421" s="113">
        <v>2.4650091993596401</v>
      </c>
      <c r="Z421" s="113">
        <v>1.1833683150384499E-2</v>
      </c>
    </row>
    <row r="422" spans="1:26" x14ac:dyDescent="0.2">
      <c r="A422">
        <v>290</v>
      </c>
      <c r="B422" t="s">
        <v>26</v>
      </c>
      <c r="C422" t="s">
        <v>27</v>
      </c>
      <c r="D422" t="s">
        <v>37</v>
      </c>
      <c r="E422" s="118">
        <v>43116</v>
      </c>
      <c r="F422">
        <v>23</v>
      </c>
      <c r="G422">
        <v>34.799999999999997</v>
      </c>
      <c r="H422" s="113">
        <v>17.5106</v>
      </c>
      <c r="I422" s="113">
        <v>6.7480000000000002</v>
      </c>
      <c r="K422" s="113">
        <v>997.568415786581</v>
      </c>
      <c r="L422" s="113">
        <v>0.76232928867750005</v>
      </c>
      <c r="M422" s="113">
        <v>-4.2470733999999998E-3</v>
      </c>
      <c r="N422" s="113">
        <v>1023.81069304934</v>
      </c>
      <c r="O422" s="113">
        <v>15.2125492140889</v>
      </c>
      <c r="P422" s="113">
        <v>23.534255645775399</v>
      </c>
      <c r="Q422" s="113">
        <v>31.834</v>
      </c>
      <c r="R422">
        <v>32</v>
      </c>
      <c r="S422">
        <v>0.79010000000000002</v>
      </c>
      <c r="T422" s="113">
        <v>13.261384044713701</v>
      </c>
      <c r="U422" s="114">
        <v>4.1441825139730399</v>
      </c>
      <c r="V422" s="113">
        <v>1.78559724826632</v>
      </c>
      <c r="W422" s="113">
        <v>13.298604573930399</v>
      </c>
      <c r="X422" s="114">
        <v>4.1558139293532497</v>
      </c>
      <c r="Y422" s="113">
        <v>2.0299403570707799</v>
      </c>
      <c r="Z422" s="113">
        <v>1.16314153802053E-2</v>
      </c>
    </row>
    <row r="423" spans="1:26" x14ac:dyDescent="0.2">
      <c r="A423">
        <v>119</v>
      </c>
      <c r="B423" t="s">
        <v>29</v>
      </c>
      <c r="C423" t="s">
        <v>27</v>
      </c>
      <c r="D423" t="s">
        <v>37</v>
      </c>
      <c r="E423" s="118">
        <v>43116</v>
      </c>
      <c r="F423">
        <v>23</v>
      </c>
      <c r="G423">
        <v>34.799999999999997</v>
      </c>
      <c r="H423" s="113">
        <v>17.5106</v>
      </c>
      <c r="I423" s="113">
        <v>4.7081999999999997</v>
      </c>
      <c r="K423" s="113">
        <v>997.568415786581</v>
      </c>
      <c r="L423" s="113">
        <v>0.76232928867750005</v>
      </c>
      <c r="M423" s="113">
        <v>-4.2470733999999998E-3</v>
      </c>
      <c r="N423" s="113">
        <v>1023.81069304934</v>
      </c>
      <c r="O423" s="113">
        <v>10.614067013896401</v>
      </c>
      <c r="P423" s="113">
        <v>23.534255645775399</v>
      </c>
      <c r="Q423" s="113">
        <v>20.615100000000002</v>
      </c>
      <c r="R423">
        <v>32</v>
      </c>
      <c r="S423">
        <v>0.48209999999999997</v>
      </c>
      <c r="T423" s="113">
        <v>11.407680840491199</v>
      </c>
      <c r="U423" s="114">
        <v>3.5649002626535098</v>
      </c>
      <c r="V423" s="113">
        <v>1.08996595433474</v>
      </c>
      <c r="W423" s="113">
        <v>11.444292196379701</v>
      </c>
      <c r="X423" s="114">
        <v>3.57634131136866</v>
      </c>
      <c r="Y423" s="113">
        <v>1.8961416909776001</v>
      </c>
      <c r="Z423" s="113">
        <v>1.14410487151524E-2</v>
      </c>
    </row>
    <row r="424" spans="1:26" x14ac:dyDescent="0.2">
      <c r="A424">
        <v>125</v>
      </c>
      <c r="B424" t="s">
        <v>29</v>
      </c>
      <c r="C424" t="s">
        <v>27</v>
      </c>
      <c r="D424" t="s">
        <v>37</v>
      </c>
      <c r="E424" s="118">
        <v>43116</v>
      </c>
      <c r="F424">
        <v>23</v>
      </c>
      <c r="G424">
        <v>34.799999999999997</v>
      </c>
      <c r="H424" s="113">
        <v>17.5106</v>
      </c>
      <c r="I424" s="113">
        <v>3.9201000000000001</v>
      </c>
      <c r="K424" s="113">
        <v>997.568415786581</v>
      </c>
      <c r="L424" s="113">
        <v>0.76232928867750005</v>
      </c>
      <c r="M424" s="113">
        <v>-4.2470733999999998E-3</v>
      </c>
      <c r="N424" s="113">
        <v>1023.81069304934</v>
      </c>
      <c r="O424" s="113">
        <v>8.8373909564537296</v>
      </c>
      <c r="P424" s="113">
        <v>23.534255645775399</v>
      </c>
      <c r="Q424" s="113">
        <v>16.280550000000002</v>
      </c>
      <c r="R424">
        <v>32</v>
      </c>
      <c r="S424">
        <v>0.43459999999999999</v>
      </c>
      <c r="T424" s="113">
        <v>12.4687993114331</v>
      </c>
      <c r="U424" s="114">
        <v>3.89649978482284</v>
      </c>
      <c r="V424" s="113">
        <v>0.98233446391869195</v>
      </c>
      <c r="W424" s="113">
        <v>12.505759377443599</v>
      </c>
      <c r="X424" s="114">
        <v>3.9080498054511201</v>
      </c>
      <c r="Y424" s="113">
        <v>2.21003596029295</v>
      </c>
      <c r="Z424" s="113">
        <v>1.1550020628281501E-2</v>
      </c>
    </row>
    <row r="425" spans="1:26" x14ac:dyDescent="0.2">
      <c r="A425">
        <v>217</v>
      </c>
      <c r="B425" t="s">
        <v>29</v>
      </c>
      <c r="C425" t="s">
        <v>27</v>
      </c>
      <c r="D425" t="s">
        <v>37</v>
      </c>
      <c r="E425" s="118">
        <v>43116</v>
      </c>
      <c r="F425">
        <v>23</v>
      </c>
      <c r="G425">
        <v>34.799999999999997</v>
      </c>
      <c r="H425" s="113">
        <v>17.5106</v>
      </c>
      <c r="I425" s="113">
        <v>3.6192000000000002</v>
      </c>
      <c r="K425" s="113">
        <v>997.568415786581</v>
      </c>
      <c r="L425" s="113">
        <v>0.76232928867750005</v>
      </c>
      <c r="M425" s="113">
        <v>-4.2470733999999998E-3</v>
      </c>
      <c r="N425" s="113">
        <v>1023.81069304934</v>
      </c>
      <c r="O425" s="113">
        <v>8.1590483277460599</v>
      </c>
      <c r="P425" s="113">
        <v>23.534255645775399</v>
      </c>
      <c r="Q425" s="113">
        <v>14.6256</v>
      </c>
      <c r="R425">
        <v>32</v>
      </c>
      <c r="S425">
        <v>0.13830000000000001</v>
      </c>
      <c r="T425" s="113">
        <v>3.9731104024821202</v>
      </c>
      <c r="U425" s="114">
        <v>1.24159700077566</v>
      </c>
      <c r="V425" s="113">
        <v>0.314358571652184</v>
      </c>
      <c r="W425" s="113">
        <v>4.00727857220848</v>
      </c>
      <c r="X425" s="114">
        <v>1.2522745538151501</v>
      </c>
      <c r="Y425" s="113">
        <v>0.70852800508698099</v>
      </c>
      <c r="Z425" s="113">
        <v>1.06775530394878E-2</v>
      </c>
    </row>
    <row r="426" spans="1:26" x14ac:dyDescent="0.2">
      <c r="A426">
        <v>223</v>
      </c>
      <c r="B426" t="s">
        <v>29</v>
      </c>
      <c r="C426" t="s">
        <v>27</v>
      </c>
      <c r="D426" t="s">
        <v>37</v>
      </c>
      <c r="E426" s="118">
        <v>43116</v>
      </c>
      <c r="F426">
        <v>23</v>
      </c>
      <c r="G426">
        <v>34.799999999999997</v>
      </c>
      <c r="H426" s="113">
        <v>17.5106</v>
      </c>
      <c r="I426" s="113">
        <v>4.7557</v>
      </c>
      <c r="K426" s="113">
        <v>997.568415786581</v>
      </c>
      <c r="L426" s="113">
        <v>0.76232928867750005</v>
      </c>
      <c r="M426" s="113">
        <v>-4.2470733999999998E-3</v>
      </c>
      <c r="N426" s="113">
        <v>1023.81069304934</v>
      </c>
      <c r="O426" s="113">
        <v>10.7211500144402</v>
      </c>
      <c r="P426" s="113">
        <v>23.534255645775399</v>
      </c>
      <c r="Q426" s="113">
        <v>20.876349999999999</v>
      </c>
      <c r="R426">
        <v>32</v>
      </c>
      <c r="S426">
        <v>0.56369999999999998</v>
      </c>
      <c r="T426" s="113">
        <v>13.447041984732801</v>
      </c>
      <c r="U426" s="114">
        <v>4.2022006202290099</v>
      </c>
      <c r="V426" s="113">
        <v>1.2738980228444701</v>
      </c>
      <c r="W426" s="113">
        <v>13.484323525801299</v>
      </c>
      <c r="X426" s="114">
        <v>4.2138511018129101</v>
      </c>
      <c r="Y426" s="113">
        <v>2.2394978180631102</v>
      </c>
      <c r="Z426" s="113">
        <v>1.16504815839011E-2</v>
      </c>
    </row>
    <row r="427" spans="1:26" x14ac:dyDescent="0.2">
      <c r="A427">
        <v>152</v>
      </c>
      <c r="B427" t="s">
        <v>30</v>
      </c>
      <c r="C427" t="s">
        <v>27</v>
      </c>
      <c r="D427" t="s">
        <v>37</v>
      </c>
      <c r="E427" s="118">
        <v>43116</v>
      </c>
      <c r="F427">
        <v>23</v>
      </c>
      <c r="G427">
        <v>34.799999999999997</v>
      </c>
      <c r="H427" s="113">
        <v>17.5106</v>
      </c>
      <c r="I427" s="113">
        <v>6.4245999999999999</v>
      </c>
      <c r="K427" s="113">
        <v>997.568415786581</v>
      </c>
      <c r="L427" s="113">
        <v>0.76232928867750005</v>
      </c>
      <c r="M427" s="113">
        <v>-4.2470733999999998E-3</v>
      </c>
      <c r="N427" s="113">
        <v>1023.81069304934</v>
      </c>
      <c r="O427" s="113">
        <v>14.483483058807799</v>
      </c>
      <c r="P427" s="113">
        <v>23.534255645775399</v>
      </c>
      <c r="Q427" s="113">
        <v>30.055299999999999</v>
      </c>
      <c r="R427">
        <v>32</v>
      </c>
      <c r="S427">
        <v>0.62190000000000001</v>
      </c>
      <c r="T427" s="113">
        <v>10.717424647147</v>
      </c>
      <c r="U427" s="114">
        <v>3.3491952022334401</v>
      </c>
      <c r="V427" s="113">
        <v>1.40629576595658</v>
      </c>
      <c r="W427" s="113">
        <v>10.753809167551999</v>
      </c>
      <c r="X427" s="114">
        <v>3.3605653648599998</v>
      </c>
      <c r="Y427" s="113">
        <v>1.64997147294403</v>
      </c>
      <c r="Z427" s="113">
        <v>1.1370162626554801E-2</v>
      </c>
    </row>
    <row r="428" spans="1:26" x14ac:dyDescent="0.2">
      <c r="A428">
        <v>160</v>
      </c>
      <c r="B428" t="s">
        <v>30</v>
      </c>
      <c r="C428" t="s">
        <v>27</v>
      </c>
      <c r="D428" t="s">
        <v>37</v>
      </c>
      <c r="E428" s="118">
        <v>43116</v>
      </c>
      <c r="F428">
        <v>23</v>
      </c>
      <c r="G428">
        <v>34.799999999999997</v>
      </c>
      <c r="H428" s="113">
        <v>17.5106</v>
      </c>
      <c r="I428" s="113">
        <v>5.2125000000000004</v>
      </c>
      <c r="K428" s="113">
        <v>997.568415786581</v>
      </c>
      <c r="L428" s="113">
        <v>0.76232928867750005</v>
      </c>
      <c r="M428" s="113">
        <v>-4.2470733999999998E-3</v>
      </c>
      <c r="N428" s="113">
        <v>1023.81069304934</v>
      </c>
      <c r="O428" s="113">
        <v>11.750950322827199</v>
      </c>
      <c r="P428" s="113">
        <v>23.534255645775399</v>
      </c>
      <c r="Q428" s="113">
        <v>23.388750000000002</v>
      </c>
      <c r="R428">
        <v>32</v>
      </c>
      <c r="S428">
        <v>0.56120000000000003</v>
      </c>
      <c r="T428" s="113">
        <v>12.0654440694</v>
      </c>
      <c r="U428" s="114">
        <v>3.7704512716874898</v>
      </c>
      <c r="V428" s="113">
        <v>1.26860223396532</v>
      </c>
      <c r="W428" s="113">
        <v>12.1022715827695</v>
      </c>
      <c r="X428" s="114">
        <v>3.7819598696154801</v>
      </c>
      <c r="Y428" s="113">
        <v>1.9526907155851101</v>
      </c>
      <c r="Z428" s="113">
        <v>1.1508597927990799E-2</v>
      </c>
    </row>
    <row r="429" spans="1:26" x14ac:dyDescent="0.2">
      <c r="A429">
        <v>166</v>
      </c>
      <c r="B429" t="s">
        <v>31</v>
      </c>
      <c r="C429" t="s">
        <v>27</v>
      </c>
      <c r="D429" t="s">
        <v>37</v>
      </c>
      <c r="E429" s="118">
        <v>43116</v>
      </c>
      <c r="F429">
        <v>23</v>
      </c>
      <c r="G429">
        <v>34.799999999999997</v>
      </c>
      <c r="H429" s="113">
        <v>17.5106</v>
      </c>
      <c r="I429" s="113">
        <v>5.0761000000000003</v>
      </c>
      <c r="K429" s="113">
        <v>997.568415786581</v>
      </c>
      <c r="L429" s="113">
        <v>0.76232928867750005</v>
      </c>
      <c r="M429" s="113">
        <v>-4.2470733999999998E-3</v>
      </c>
      <c r="N429" s="113">
        <v>1023.81069304934</v>
      </c>
      <c r="O429" s="113">
        <v>11.443453032844801</v>
      </c>
      <c r="P429" s="113">
        <v>23.534255645775399</v>
      </c>
      <c r="Q429" s="113">
        <v>22.638549999999999</v>
      </c>
      <c r="R429">
        <v>32</v>
      </c>
      <c r="S429">
        <v>0.39460000000000101</v>
      </c>
      <c r="T429" s="113">
        <v>8.4289223539463993</v>
      </c>
      <c r="U429" s="114">
        <v>2.6340382356082501</v>
      </c>
      <c r="V429" s="113">
        <v>0.89304506560828001</v>
      </c>
      <c r="W429" s="113">
        <v>8.46455481514616</v>
      </c>
      <c r="X429" s="114">
        <v>2.64517337973317</v>
      </c>
      <c r="Y429" s="113">
        <v>1.36346088699614</v>
      </c>
      <c r="Z429" s="113">
        <v>1.11351441249261E-2</v>
      </c>
    </row>
    <row r="430" spans="1:26" x14ac:dyDescent="0.2">
      <c r="A430">
        <v>173</v>
      </c>
      <c r="B430" t="s">
        <v>31</v>
      </c>
      <c r="C430" t="s">
        <v>27</v>
      </c>
      <c r="D430" t="s">
        <v>37</v>
      </c>
      <c r="E430" s="118">
        <v>43116</v>
      </c>
      <c r="F430">
        <v>23</v>
      </c>
      <c r="G430">
        <v>34.799999999999997</v>
      </c>
      <c r="H430" s="113">
        <v>17.5106</v>
      </c>
      <c r="I430" s="113">
        <v>5.2638999999999996</v>
      </c>
      <c r="K430" s="113">
        <v>997.568415786581</v>
      </c>
      <c r="L430" s="113">
        <v>0.76232928867750005</v>
      </c>
      <c r="M430" s="113">
        <v>-4.2470733999999998E-3</v>
      </c>
      <c r="N430" s="113">
        <v>1023.81069304934</v>
      </c>
      <c r="O430" s="113">
        <v>11.8668254013104</v>
      </c>
      <c r="P430" s="113">
        <v>23.534255645775399</v>
      </c>
      <c r="Q430" s="113">
        <v>23.67145</v>
      </c>
      <c r="R430">
        <v>32</v>
      </c>
      <c r="S430">
        <v>0.43519999999999898</v>
      </c>
      <c r="T430" s="113">
        <v>9.01277776627248</v>
      </c>
      <c r="U430" s="114">
        <v>2.8164930519601499</v>
      </c>
      <c r="V430" s="113">
        <v>0.98468186795677903</v>
      </c>
      <c r="W430" s="113">
        <v>9.0486020969926102</v>
      </c>
      <c r="X430" s="114">
        <v>2.8276881553101898</v>
      </c>
      <c r="Y430" s="113">
        <v>1.44616624206155</v>
      </c>
      <c r="Z430" s="113">
        <v>1.1195103350040401E-2</v>
      </c>
    </row>
    <row r="431" spans="1:26" x14ac:dyDescent="0.2">
      <c r="A431">
        <v>264</v>
      </c>
      <c r="B431" t="s">
        <v>31</v>
      </c>
      <c r="C431" t="s">
        <v>27</v>
      </c>
      <c r="D431" t="s">
        <v>37</v>
      </c>
      <c r="E431" s="118">
        <v>43116</v>
      </c>
      <c r="F431">
        <v>23</v>
      </c>
      <c r="G431">
        <v>34.799999999999997</v>
      </c>
      <c r="H431" s="113">
        <v>17.5106</v>
      </c>
      <c r="I431" s="113">
        <v>4.9457000000000004</v>
      </c>
      <c r="K431" s="113">
        <v>997.568415786581</v>
      </c>
      <c r="L431" s="113">
        <v>0.76232928867750005</v>
      </c>
      <c r="M431" s="113">
        <v>-4.2470733999999998E-3</v>
      </c>
      <c r="N431" s="113">
        <v>1023.81069304934</v>
      </c>
      <c r="O431" s="113">
        <v>11.149482016615201</v>
      </c>
      <c r="P431" s="113">
        <v>23.534255645775399</v>
      </c>
      <c r="Q431" s="113">
        <v>21.92135</v>
      </c>
      <c r="R431">
        <v>32</v>
      </c>
      <c r="S431">
        <v>0.37</v>
      </c>
      <c r="T431" s="113">
        <v>8.0861944620495301</v>
      </c>
      <c r="U431" s="114">
        <v>2.5269357693904801</v>
      </c>
      <c r="V431" s="113">
        <v>0.83750898752536995</v>
      </c>
      <c r="W431" s="113">
        <v>8.1217142942749891</v>
      </c>
      <c r="X431" s="114">
        <v>2.53803571696093</v>
      </c>
      <c r="Y431" s="113">
        <v>1.31608645428486</v>
      </c>
      <c r="Z431" s="113">
        <v>1.1099947570457401E-2</v>
      </c>
    </row>
    <row r="432" spans="1:26" x14ac:dyDescent="0.2">
      <c r="A432">
        <v>270</v>
      </c>
      <c r="B432" t="s">
        <v>31</v>
      </c>
      <c r="C432" t="s">
        <v>27</v>
      </c>
      <c r="D432" t="s">
        <v>37</v>
      </c>
      <c r="E432" s="118">
        <v>43116</v>
      </c>
      <c r="F432">
        <v>23</v>
      </c>
      <c r="G432">
        <v>34.799999999999997</v>
      </c>
      <c r="H432" s="113">
        <v>17.5106</v>
      </c>
      <c r="I432" s="113">
        <v>6.6323999999999996</v>
      </c>
      <c r="K432" s="113">
        <v>997.568415786581</v>
      </c>
      <c r="L432" s="113">
        <v>0.76232928867750005</v>
      </c>
      <c r="M432" s="113">
        <v>-4.2470733999999998E-3</v>
      </c>
      <c r="N432" s="113">
        <v>1023.81069304934</v>
      </c>
      <c r="O432" s="113">
        <v>14.951943006449801</v>
      </c>
      <c r="P432" s="113">
        <v>23.534255645775399</v>
      </c>
      <c r="Q432" s="113">
        <v>31.1982</v>
      </c>
      <c r="R432">
        <v>32</v>
      </c>
      <c r="S432">
        <v>0.5131</v>
      </c>
      <c r="T432" s="113">
        <v>8.3849459905544705</v>
      </c>
      <c r="U432" s="114">
        <v>2.6202956220482698</v>
      </c>
      <c r="V432" s="113">
        <v>1.16125380984392</v>
      </c>
      <c r="W432" s="113">
        <v>8.4205640000191497</v>
      </c>
      <c r="X432" s="114">
        <v>2.6314262500059802</v>
      </c>
      <c r="Y432" s="113">
        <v>1.2788620569606</v>
      </c>
      <c r="Z432" s="113">
        <v>1.1130627957713499E-2</v>
      </c>
    </row>
    <row r="433" spans="1:26" x14ac:dyDescent="0.2">
      <c r="A433">
        <v>102</v>
      </c>
      <c r="B433" t="s">
        <v>32</v>
      </c>
      <c r="C433" t="s">
        <v>27</v>
      </c>
      <c r="D433" t="s">
        <v>37</v>
      </c>
      <c r="E433" s="118">
        <v>43116</v>
      </c>
      <c r="F433">
        <v>23</v>
      </c>
      <c r="G433">
        <v>34.799999999999997</v>
      </c>
      <c r="H433" s="113">
        <v>17.5106</v>
      </c>
      <c r="I433" s="113">
        <v>4.2817999999999996</v>
      </c>
      <c r="K433" s="113">
        <v>997.568415786581</v>
      </c>
      <c r="L433" s="113">
        <v>0.76232928867750005</v>
      </c>
      <c r="M433" s="113">
        <v>-4.2470733999999998E-3</v>
      </c>
      <c r="N433" s="113">
        <v>1023.81069304934</v>
      </c>
      <c r="O433" s="113">
        <v>9.6527998258574002</v>
      </c>
      <c r="P433" s="113">
        <v>23.534255645775399</v>
      </c>
      <c r="Q433" s="113">
        <v>18.2699</v>
      </c>
      <c r="R433">
        <v>32</v>
      </c>
      <c r="S433">
        <v>0.331199999999999</v>
      </c>
      <c r="T433" s="113">
        <v>8.3835366779729501</v>
      </c>
      <c r="U433" s="114">
        <v>2.6198552118665499</v>
      </c>
      <c r="V433" s="113">
        <v>0.74957613358686903</v>
      </c>
      <c r="W433" s="113">
        <v>8.4191542243022095</v>
      </c>
      <c r="X433" s="114">
        <v>2.6309856950944401</v>
      </c>
      <c r="Y433" s="113">
        <v>1.4241139919985399</v>
      </c>
      <c r="Z433" s="113">
        <v>1.11304832278916E-2</v>
      </c>
    </row>
    <row r="434" spans="1:26" x14ac:dyDescent="0.2">
      <c r="A434">
        <v>108</v>
      </c>
      <c r="B434" t="s">
        <v>32</v>
      </c>
      <c r="C434" t="s">
        <v>27</v>
      </c>
      <c r="D434" t="s">
        <v>37</v>
      </c>
      <c r="E434" s="118">
        <v>43116</v>
      </c>
      <c r="F434">
        <v>23</v>
      </c>
      <c r="G434">
        <v>34.799999999999997</v>
      </c>
      <c r="H434" s="113">
        <v>17.5106</v>
      </c>
      <c r="I434" s="113">
        <v>4.5934999999999997</v>
      </c>
      <c r="K434" s="113">
        <v>997.568415786581</v>
      </c>
      <c r="L434" s="113">
        <v>0.76232928867750005</v>
      </c>
      <c r="M434" s="113">
        <v>-4.2470733999999998E-3</v>
      </c>
      <c r="N434" s="113">
        <v>1023.81069304934</v>
      </c>
      <c r="O434" s="113">
        <v>10.3554897473203</v>
      </c>
      <c r="P434" s="113">
        <v>23.534255645775399</v>
      </c>
      <c r="Q434" s="113">
        <v>19.984249999999999</v>
      </c>
      <c r="R434">
        <v>32</v>
      </c>
      <c r="S434">
        <v>0.40550000000000003</v>
      </c>
      <c r="T434" s="113">
        <v>9.6824259789875793</v>
      </c>
      <c r="U434" s="114">
        <v>3.02575811843362</v>
      </c>
      <c r="V434" s="113">
        <v>0.91725230915165101</v>
      </c>
      <c r="W434" s="113">
        <v>9.7184703728923498</v>
      </c>
      <c r="X434" s="114">
        <v>3.0370219915288601</v>
      </c>
      <c r="Y434" s="113">
        <v>1.61451699115631</v>
      </c>
      <c r="Z434" s="113">
        <v>1.1263873095238399E-2</v>
      </c>
    </row>
    <row r="435" spans="1:26" x14ac:dyDescent="0.2">
      <c r="A435">
        <v>231</v>
      </c>
      <c r="B435" t="s">
        <v>33</v>
      </c>
      <c r="C435" t="s">
        <v>27</v>
      </c>
      <c r="D435" t="s">
        <v>37</v>
      </c>
      <c r="E435" s="118">
        <v>43116</v>
      </c>
      <c r="F435">
        <v>22.6</v>
      </c>
      <c r="G435">
        <v>34.799999999999997</v>
      </c>
      <c r="H435" s="113">
        <v>17.5106</v>
      </c>
      <c r="I435" s="113">
        <v>3.0790999999999999</v>
      </c>
      <c r="K435" s="113">
        <v>997.66237588894398</v>
      </c>
      <c r="L435" s="113">
        <v>0.76298367266434797</v>
      </c>
      <c r="M435" s="113">
        <v>-4.257801496E-3</v>
      </c>
      <c r="N435" s="113">
        <v>1023.92522333819</v>
      </c>
      <c r="O435" s="113">
        <v>6.94243243636953</v>
      </c>
      <c r="P435" s="113">
        <v>23.5351613303765</v>
      </c>
      <c r="Q435" s="113">
        <v>11.655049999999999</v>
      </c>
      <c r="R435">
        <v>32</v>
      </c>
      <c r="S435">
        <v>0.18509999999999999</v>
      </c>
      <c r="T435" s="113">
        <v>6.3959917069799497</v>
      </c>
      <c r="U435" s="114">
        <v>1.99874740843123</v>
      </c>
      <c r="V435" s="113">
        <v>0.42046336112460703</v>
      </c>
      <c r="W435" s="113">
        <v>6.4468775652515298</v>
      </c>
      <c r="X435" s="114">
        <v>2.0146492391411002</v>
      </c>
      <c r="Y435" s="113">
        <v>1.23526182524621</v>
      </c>
      <c r="Z435" s="113">
        <v>1.5901830709868801E-2</v>
      </c>
    </row>
    <row r="436" spans="1:26" x14ac:dyDescent="0.2">
      <c r="A436">
        <v>180</v>
      </c>
      <c r="B436" t="s">
        <v>26</v>
      </c>
      <c r="C436" t="s">
        <v>34</v>
      </c>
      <c r="D436" t="s">
        <v>37</v>
      </c>
      <c r="E436" s="118">
        <v>43116</v>
      </c>
      <c r="F436">
        <v>22.9</v>
      </c>
      <c r="G436">
        <v>34.799999999999997</v>
      </c>
      <c r="H436" s="113">
        <v>17.5107</v>
      </c>
      <c r="I436" s="113">
        <v>3.7117</v>
      </c>
      <c r="K436" s="113">
        <v>997.59205470031895</v>
      </c>
      <c r="L436" s="113">
        <v>0.76249178251104699</v>
      </c>
      <c r="M436" s="113">
        <v>-4.2497057859999998E-3</v>
      </c>
      <c r="N436" s="113">
        <v>1023.83944634463</v>
      </c>
      <c r="O436" s="113">
        <v>8.3678731708023992</v>
      </c>
      <c r="P436" s="113">
        <v>23.5346174163797</v>
      </c>
      <c r="Q436" s="113">
        <v>15.13435</v>
      </c>
      <c r="R436">
        <v>32</v>
      </c>
      <c r="S436">
        <v>0.26960000000000001</v>
      </c>
      <c r="T436" s="113">
        <v>7.8324278783300896</v>
      </c>
      <c r="U436" s="114">
        <v>2.4476337119781499</v>
      </c>
      <c r="V436" s="113">
        <v>0.61069633807934498</v>
      </c>
      <c r="W436" s="113">
        <v>7.8726623261077302</v>
      </c>
      <c r="X436" s="114">
        <v>2.4602069769086601</v>
      </c>
      <c r="Y436" s="113">
        <v>1.3979555848954499</v>
      </c>
      <c r="Z436" s="113">
        <v>1.25732649305115E-2</v>
      </c>
    </row>
    <row r="437" spans="1:26" x14ac:dyDescent="0.2">
      <c r="A437">
        <v>187</v>
      </c>
      <c r="B437" t="s">
        <v>26</v>
      </c>
      <c r="C437" t="s">
        <v>34</v>
      </c>
      <c r="D437" t="s">
        <v>37</v>
      </c>
      <c r="E437" s="118">
        <v>43116</v>
      </c>
      <c r="F437">
        <v>22.9</v>
      </c>
      <c r="G437">
        <v>34.799999999999997</v>
      </c>
      <c r="H437" s="113">
        <v>17.5107</v>
      </c>
      <c r="I437" s="113">
        <v>0.91620000000000001</v>
      </c>
      <c r="K437" s="113">
        <v>997.59205470031895</v>
      </c>
      <c r="L437" s="113">
        <v>0.76249178251104699</v>
      </c>
      <c r="M437" s="113">
        <v>-4.2497057859999998E-3</v>
      </c>
      <c r="N437" s="113">
        <v>1023.83944634463</v>
      </c>
      <c r="O437" s="113">
        <v>2.0655347681895502</v>
      </c>
      <c r="P437" s="113">
        <v>23.5346174163797</v>
      </c>
      <c r="Q437" s="113">
        <v>-0.2409</v>
      </c>
      <c r="R437">
        <v>32</v>
      </c>
      <c r="S437">
        <v>7.3800000000000004E-2</v>
      </c>
      <c r="T437" s="113">
        <v>8.7606837606837598</v>
      </c>
      <c r="U437" s="114">
        <v>2.7377136752136702</v>
      </c>
      <c r="V437" s="113">
        <v>0.16708737738571</v>
      </c>
      <c r="W437" s="113">
        <v>8.801264559402</v>
      </c>
      <c r="X437" s="114">
        <v>2.7503951748131201</v>
      </c>
      <c r="Y437" s="113">
        <v>-8.0727899556330502</v>
      </c>
      <c r="Z437" s="113">
        <v>1.2681499599449499E-2</v>
      </c>
    </row>
    <row r="438" spans="1:26" x14ac:dyDescent="0.2">
      <c r="A438">
        <v>278</v>
      </c>
      <c r="B438" t="s">
        <v>26</v>
      </c>
      <c r="C438" t="s">
        <v>34</v>
      </c>
      <c r="D438" t="s">
        <v>37</v>
      </c>
      <c r="E438" s="118">
        <v>43116</v>
      </c>
      <c r="F438">
        <v>22.9</v>
      </c>
      <c r="G438">
        <v>34.799999999999997</v>
      </c>
      <c r="H438" s="113">
        <v>17.5107</v>
      </c>
      <c r="I438" s="113">
        <v>4.2474999999999996</v>
      </c>
      <c r="K438" s="113">
        <v>997.59205470031895</v>
      </c>
      <c r="L438" s="113">
        <v>0.76249178251104699</v>
      </c>
      <c r="M438" s="113">
        <v>-4.2497057859999998E-3</v>
      </c>
      <c r="N438" s="113">
        <v>1023.83944634463</v>
      </c>
      <c r="O438" s="113">
        <v>9.5758119710599505</v>
      </c>
      <c r="P438" s="113">
        <v>23.5346174163797</v>
      </c>
      <c r="Q438" s="113">
        <v>18.081250000000001</v>
      </c>
      <c r="R438">
        <v>32</v>
      </c>
      <c r="S438">
        <v>0.27029999999999998</v>
      </c>
      <c r="T438" s="113">
        <v>6.7962385597908002</v>
      </c>
      <c r="U438" s="114">
        <v>2.1238245499346302</v>
      </c>
      <c r="V438" s="113">
        <v>0.61272440849461096</v>
      </c>
      <c r="W438" s="113">
        <v>6.83608638449184</v>
      </c>
      <c r="X438" s="114">
        <v>2.1362769951537</v>
      </c>
      <c r="Y438" s="113">
        <v>1.1538475025283299</v>
      </c>
      <c r="Z438" s="113">
        <v>1.24524452190751E-2</v>
      </c>
    </row>
    <row r="439" spans="1:26" x14ac:dyDescent="0.2">
      <c r="A439">
        <v>285</v>
      </c>
      <c r="B439" t="s">
        <v>26</v>
      </c>
      <c r="C439" t="s">
        <v>34</v>
      </c>
      <c r="D439" t="s">
        <v>37</v>
      </c>
      <c r="E439" s="118">
        <v>43116</v>
      </c>
      <c r="F439">
        <v>22.9</v>
      </c>
      <c r="G439">
        <v>34.799999999999997</v>
      </c>
      <c r="H439" s="113">
        <v>17.5107</v>
      </c>
      <c r="I439" s="113">
        <v>2.5766</v>
      </c>
      <c r="K439" s="113">
        <v>997.59205470031895</v>
      </c>
      <c r="L439" s="113">
        <v>0.76249178251104699</v>
      </c>
      <c r="M439" s="113">
        <v>-4.2497057859999998E-3</v>
      </c>
      <c r="N439" s="113">
        <v>1023.83944634463</v>
      </c>
      <c r="O439" s="113">
        <v>5.8088374631272703</v>
      </c>
      <c r="P439" s="113">
        <v>23.5346174163797</v>
      </c>
      <c r="Q439" s="113">
        <v>8.8912999999999993</v>
      </c>
      <c r="R439">
        <v>32</v>
      </c>
      <c r="S439">
        <v>0.1454</v>
      </c>
      <c r="T439" s="113">
        <v>5.9805857189865099</v>
      </c>
      <c r="U439" s="114">
        <v>1.86893303718328</v>
      </c>
      <c r="V439" s="113">
        <v>0.32984257171902698</v>
      </c>
      <c r="W439" s="113">
        <v>6.0201292072066401</v>
      </c>
      <c r="X439" s="114">
        <v>1.8812903772520699</v>
      </c>
      <c r="Y439" s="113">
        <v>1.27386182784858</v>
      </c>
      <c r="Z439" s="113">
        <v>1.23573400687904E-2</v>
      </c>
    </row>
    <row r="440" spans="1:26" x14ac:dyDescent="0.2">
      <c r="A440">
        <v>120</v>
      </c>
      <c r="B440" t="s">
        <v>29</v>
      </c>
      <c r="C440" t="s">
        <v>34</v>
      </c>
      <c r="D440" t="s">
        <v>37</v>
      </c>
      <c r="E440" s="118">
        <v>43116</v>
      </c>
      <c r="F440">
        <v>22.9</v>
      </c>
      <c r="G440">
        <v>34.799999999999997</v>
      </c>
      <c r="H440" s="113">
        <v>17.5107</v>
      </c>
      <c r="I440" s="113">
        <v>5.2380000000000004</v>
      </c>
      <c r="K440" s="113">
        <v>997.59205470031895</v>
      </c>
      <c r="L440" s="113">
        <v>0.76249178251104699</v>
      </c>
      <c r="M440" s="113">
        <v>-4.2497057859999998E-3</v>
      </c>
      <c r="N440" s="113">
        <v>1023.83944634463</v>
      </c>
      <c r="O440" s="113">
        <v>11.8088529969187</v>
      </c>
      <c r="P440" s="113">
        <v>23.5346174163797</v>
      </c>
      <c r="Q440" s="113">
        <v>23.529</v>
      </c>
      <c r="R440">
        <v>32</v>
      </c>
      <c r="S440">
        <v>0.31690000000000002</v>
      </c>
      <c r="T440" s="113">
        <v>6.4396171587653201</v>
      </c>
      <c r="U440" s="114">
        <v>2.0123803621141598</v>
      </c>
      <c r="V440" s="113">
        <v>0.71857586623871605</v>
      </c>
      <c r="W440" s="113">
        <v>6.4793319208485798</v>
      </c>
      <c r="X440" s="114">
        <v>2.0247912252651799</v>
      </c>
      <c r="Y440" s="113">
        <v>1.030728187072</v>
      </c>
      <c r="Z440" s="113">
        <v>1.24108631510178E-2</v>
      </c>
    </row>
    <row r="441" spans="1:26" x14ac:dyDescent="0.2">
      <c r="A441">
        <v>126</v>
      </c>
      <c r="B441" t="s">
        <v>29</v>
      </c>
      <c r="C441" t="s">
        <v>34</v>
      </c>
      <c r="D441" t="s">
        <v>37</v>
      </c>
      <c r="E441" s="118">
        <v>43116</v>
      </c>
      <c r="F441">
        <v>22.9</v>
      </c>
      <c r="G441">
        <v>34.799999999999997</v>
      </c>
      <c r="H441" s="113">
        <v>17.5107</v>
      </c>
      <c r="I441" s="113">
        <v>2.1145999999999998</v>
      </c>
      <c r="K441" s="113">
        <v>997.59205470031895</v>
      </c>
      <c r="L441" s="113">
        <v>0.76249178251104699</v>
      </c>
      <c r="M441" s="113">
        <v>-4.2497057859999998E-3</v>
      </c>
      <c r="N441" s="113">
        <v>1023.83944634463</v>
      </c>
      <c r="O441" s="113">
        <v>4.7672776913486397</v>
      </c>
      <c r="P441" s="113">
        <v>23.5346174163797</v>
      </c>
      <c r="Q441" s="113">
        <v>6.3502999999999998</v>
      </c>
      <c r="R441">
        <v>32</v>
      </c>
      <c r="S441">
        <v>9.3999999999999903E-2</v>
      </c>
      <c r="T441" s="113">
        <v>4.6520835395426996</v>
      </c>
      <c r="U441" s="114">
        <v>1.45377610610709</v>
      </c>
      <c r="V441" s="113">
        <v>0.213618149731546</v>
      </c>
      <c r="W441" s="113">
        <v>4.6911313368782404</v>
      </c>
      <c r="X441" s="114">
        <v>1.4659785427744501</v>
      </c>
      <c r="Y441" s="113">
        <v>1.14438948435891</v>
      </c>
      <c r="Z441" s="113">
        <v>1.2202436667355199E-2</v>
      </c>
    </row>
    <row r="442" spans="1:26" x14ac:dyDescent="0.2">
      <c r="A442">
        <v>218</v>
      </c>
      <c r="B442" t="s">
        <v>29</v>
      </c>
      <c r="C442" t="s">
        <v>34</v>
      </c>
      <c r="D442" t="s">
        <v>37</v>
      </c>
      <c r="E442" s="118">
        <v>43116</v>
      </c>
      <c r="F442">
        <v>22.9</v>
      </c>
      <c r="G442">
        <v>34.799999999999997</v>
      </c>
      <c r="H442" s="113">
        <v>17.5107</v>
      </c>
      <c r="I442" s="113">
        <v>5.0762</v>
      </c>
      <c r="K442" s="113">
        <v>997.59205470031895</v>
      </c>
      <c r="L442" s="113">
        <v>0.76249178251104699</v>
      </c>
      <c r="M442" s="113">
        <v>-4.2497057859999998E-3</v>
      </c>
      <c r="N442" s="113">
        <v>1023.83944634463</v>
      </c>
      <c r="O442" s="113">
        <v>11.444081630958101</v>
      </c>
      <c r="P442" s="113">
        <v>23.5346174163797</v>
      </c>
      <c r="Q442" s="113">
        <v>22.639099999999999</v>
      </c>
      <c r="R442">
        <v>32</v>
      </c>
      <c r="S442">
        <v>0.31990000000000002</v>
      </c>
      <c r="T442" s="113">
        <v>6.7258162857683397</v>
      </c>
      <c r="U442" s="114">
        <v>2.1018175893026099</v>
      </c>
      <c r="V442" s="113">
        <v>0.72520066600045796</v>
      </c>
      <c r="W442" s="113">
        <v>6.7656378345024697</v>
      </c>
      <c r="X442" s="114">
        <v>2.1142618232820198</v>
      </c>
      <c r="Y442" s="113">
        <v>1.08538796447806</v>
      </c>
      <c r="Z442" s="113">
        <v>1.24442339794162E-2</v>
      </c>
    </row>
    <row r="443" spans="1:26" x14ac:dyDescent="0.2">
      <c r="A443">
        <v>224</v>
      </c>
      <c r="B443" t="s">
        <v>29</v>
      </c>
      <c r="C443" t="s">
        <v>34</v>
      </c>
      <c r="D443" t="s">
        <v>37</v>
      </c>
      <c r="E443" s="118">
        <v>43116</v>
      </c>
      <c r="F443">
        <v>22.9</v>
      </c>
      <c r="G443">
        <v>34.799999999999997</v>
      </c>
      <c r="H443" s="113">
        <v>17.5107</v>
      </c>
      <c r="I443" s="113">
        <v>4.3982999999999999</v>
      </c>
      <c r="K443" s="113">
        <v>997.59205470031895</v>
      </c>
      <c r="L443" s="113">
        <v>0.76249178251104699</v>
      </c>
      <c r="M443" s="113">
        <v>-4.2497057859999998E-3</v>
      </c>
      <c r="N443" s="113">
        <v>1023.83944634463</v>
      </c>
      <c r="O443" s="113">
        <v>9.9157842948353103</v>
      </c>
      <c r="P443" s="113">
        <v>23.5346174163797</v>
      </c>
      <c r="Q443" s="113">
        <v>18.91065</v>
      </c>
      <c r="R443">
        <v>32</v>
      </c>
      <c r="S443">
        <v>0.29580000000000001</v>
      </c>
      <c r="T443" s="113">
        <v>7.2102376599634299</v>
      </c>
      <c r="U443" s="114">
        <v>2.25319926873857</v>
      </c>
      <c r="V443" s="113">
        <v>0.67031845821047198</v>
      </c>
      <c r="W443" s="113">
        <v>7.2502399560559097</v>
      </c>
      <c r="X443" s="114">
        <v>2.26569998626747</v>
      </c>
      <c r="Y443" s="113">
        <v>1.2119737799422701</v>
      </c>
      <c r="Z443" s="113">
        <v>1.25007175288978E-2</v>
      </c>
    </row>
    <row r="444" spans="1:26" x14ac:dyDescent="0.2">
      <c r="A444">
        <v>230</v>
      </c>
      <c r="B444" t="s">
        <v>29</v>
      </c>
      <c r="C444" t="s">
        <v>34</v>
      </c>
      <c r="D444" t="s">
        <v>37</v>
      </c>
      <c r="E444" s="118">
        <v>43116</v>
      </c>
      <c r="F444">
        <v>22.9</v>
      </c>
      <c r="G444">
        <v>34.799999999999997</v>
      </c>
      <c r="H444" s="113">
        <v>17.5107</v>
      </c>
      <c r="I444" s="113">
        <v>2.6113</v>
      </c>
      <c r="K444" s="113">
        <v>997.59205470031895</v>
      </c>
      <c r="L444" s="113">
        <v>0.76249178251104699</v>
      </c>
      <c r="M444" s="113">
        <v>-4.2497057859999998E-3</v>
      </c>
      <c r="N444" s="113">
        <v>1023.83944634463</v>
      </c>
      <c r="O444" s="113">
        <v>5.8870671689296898</v>
      </c>
      <c r="P444" s="113">
        <v>23.5346174163797</v>
      </c>
      <c r="Q444" s="113">
        <v>9.0821500000000004</v>
      </c>
      <c r="R444">
        <v>32</v>
      </c>
      <c r="S444">
        <v>0.1633</v>
      </c>
      <c r="T444" s="113">
        <v>6.6707516339869297</v>
      </c>
      <c r="U444" s="114">
        <v>2.0846098856209201</v>
      </c>
      <c r="V444" s="113">
        <v>0.37021150334587299</v>
      </c>
      <c r="W444" s="113">
        <v>6.7105526369919204</v>
      </c>
      <c r="X444" s="114">
        <v>2.09704769905998</v>
      </c>
      <c r="Y444" s="113">
        <v>1.4136253029763599</v>
      </c>
      <c r="Z444" s="113">
        <v>1.24378134390604E-2</v>
      </c>
    </row>
    <row r="445" spans="1:26" x14ac:dyDescent="0.2">
      <c r="A445">
        <v>154</v>
      </c>
      <c r="B445" t="s">
        <v>30</v>
      </c>
      <c r="C445" t="s">
        <v>34</v>
      </c>
      <c r="D445" t="s">
        <v>37</v>
      </c>
      <c r="E445" s="118">
        <v>43116</v>
      </c>
      <c r="F445">
        <v>22.9</v>
      </c>
      <c r="G445">
        <v>34.799999999999997</v>
      </c>
      <c r="H445" s="113">
        <v>17.5107</v>
      </c>
      <c r="I445" s="113">
        <v>4.1184000000000003</v>
      </c>
      <c r="K445" s="113">
        <v>997.59205470031895</v>
      </c>
      <c r="L445" s="113">
        <v>0.76249178251104699</v>
      </c>
      <c r="M445" s="113">
        <v>-4.2497057859999998E-3</v>
      </c>
      <c r="N445" s="113">
        <v>1023.83944634463</v>
      </c>
      <c r="O445" s="113">
        <v>9.28476139414086</v>
      </c>
      <c r="P445" s="113">
        <v>23.5346174163797</v>
      </c>
      <c r="Q445" s="113">
        <v>17.371200000000002</v>
      </c>
      <c r="R445">
        <v>32</v>
      </c>
      <c r="S445">
        <v>9.9899999999999906E-2</v>
      </c>
      <c r="T445" s="113">
        <v>2.4860022396416501</v>
      </c>
      <c r="U445" s="114">
        <v>0.77687569988801697</v>
      </c>
      <c r="V445" s="113">
        <v>0.22859942839389499</v>
      </c>
      <c r="W445" s="113">
        <v>2.52424182847574</v>
      </c>
      <c r="X445" s="114">
        <v>0.78882557139866805</v>
      </c>
      <c r="Y445" s="113">
        <v>0.424672352003164</v>
      </c>
      <c r="Z445" s="113">
        <v>1.19498715106514E-2</v>
      </c>
    </row>
    <row r="446" spans="1:26" x14ac:dyDescent="0.2">
      <c r="A446">
        <v>246</v>
      </c>
      <c r="B446" t="s">
        <v>30</v>
      </c>
      <c r="C446" t="s">
        <v>34</v>
      </c>
      <c r="D446" t="s">
        <v>37</v>
      </c>
      <c r="E446" s="118">
        <v>43116</v>
      </c>
      <c r="F446">
        <v>22.9</v>
      </c>
      <c r="G446">
        <v>34.799999999999997</v>
      </c>
      <c r="H446" s="113">
        <v>17.5107</v>
      </c>
      <c r="I446" s="113">
        <v>4.5011999999999999</v>
      </c>
      <c r="K446" s="113">
        <v>997.59205470031895</v>
      </c>
      <c r="L446" s="113">
        <v>0.76249178251104699</v>
      </c>
      <c r="M446" s="113">
        <v>-4.2497057859999998E-3</v>
      </c>
      <c r="N446" s="113">
        <v>1023.83944634463</v>
      </c>
      <c r="O446" s="113">
        <v>10.147768062186</v>
      </c>
      <c r="P446" s="113">
        <v>23.5346174163797</v>
      </c>
      <c r="Q446" s="113">
        <v>19.476600000000001</v>
      </c>
      <c r="R446">
        <v>32</v>
      </c>
      <c r="S446">
        <v>3.8999999999999702E-2</v>
      </c>
      <c r="T446" s="113">
        <v>0.87400833669489697</v>
      </c>
      <c r="U446" s="114">
        <v>0.27312760521715501</v>
      </c>
      <c r="V446" s="113">
        <v>9.1676007051972902E-2</v>
      </c>
      <c r="W446" s="113">
        <v>0.91164645818023005</v>
      </c>
      <c r="X446" s="114">
        <v>0.28488951818132202</v>
      </c>
      <c r="Y446" s="113">
        <v>0.14873119859071199</v>
      </c>
      <c r="Z446" s="113">
        <v>1.17619129641666E-2</v>
      </c>
    </row>
    <row r="447" spans="1:26" x14ac:dyDescent="0.2">
      <c r="A447">
        <v>299</v>
      </c>
      <c r="B447" t="s">
        <v>30</v>
      </c>
      <c r="C447" t="s">
        <v>34</v>
      </c>
      <c r="D447" t="s">
        <v>37</v>
      </c>
      <c r="E447" s="118">
        <v>43116</v>
      </c>
      <c r="F447">
        <v>22.9</v>
      </c>
      <c r="G447">
        <v>34.799999999999997</v>
      </c>
      <c r="H447" s="113">
        <v>17.5107</v>
      </c>
      <c r="I447" s="113">
        <v>0.78190000000000004</v>
      </c>
      <c r="K447" s="113">
        <v>997.59205470031895</v>
      </c>
      <c r="L447" s="113">
        <v>0.76249178251104699</v>
      </c>
      <c r="M447" s="113">
        <v>-4.2497057859999998E-3</v>
      </c>
      <c r="N447" s="113">
        <v>1023.83944634463</v>
      </c>
      <c r="O447" s="113">
        <v>1.7627610076919999</v>
      </c>
      <c r="P447" s="113">
        <v>23.5346174163797</v>
      </c>
      <c r="Q447" s="113">
        <v>-0.97955000000000003</v>
      </c>
      <c r="R447">
        <v>32</v>
      </c>
      <c r="S447">
        <v>3.8899999999999997E-2</v>
      </c>
      <c r="T447" s="113">
        <v>5.2355316285329803</v>
      </c>
      <c r="U447" s="114">
        <v>1.63610363391656</v>
      </c>
      <c r="V447" s="113">
        <v>8.8323197426978903E-2</v>
      </c>
      <c r="W447" s="113">
        <v>5.27479712208598</v>
      </c>
      <c r="X447" s="114">
        <v>1.64837410065187</v>
      </c>
      <c r="Y447" s="113">
        <v>-2.3126099033037999</v>
      </c>
      <c r="Z447" s="113">
        <v>1.2270466735313099E-2</v>
      </c>
    </row>
    <row r="448" spans="1:26" x14ac:dyDescent="0.2">
      <c r="A448">
        <v>167</v>
      </c>
      <c r="B448" t="s">
        <v>31</v>
      </c>
      <c r="C448" t="s">
        <v>34</v>
      </c>
      <c r="D448" t="s">
        <v>37</v>
      </c>
      <c r="E448" s="118">
        <v>43116</v>
      </c>
      <c r="F448">
        <v>22.9</v>
      </c>
      <c r="G448">
        <v>34.799999999999997</v>
      </c>
      <c r="H448" s="113">
        <v>17.5107</v>
      </c>
      <c r="I448" s="113">
        <v>4.0895000000000001</v>
      </c>
      <c r="K448" s="113">
        <v>997.59205470031895</v>
      </c>
      <c r="L448" s="113">
        <v>0.76249178251104699</v>
      </c>
      <c r="M448" s="113">
        <v>-4.2497057859999998E-3</v>
      </c>
      <c r="N448" s="113">
        <v>1023.83944634463</v>
      </c>
      <c r="O448" s="113">
        <v>9.2196075469451806</v>
      </c>
      <c r="P448" s="113">
        <v>23.5346174163797</v>
      </c>
      <c r="Q448" s="113">
        <v>17.212250000000001</v>
      </c>
      <c r="R448">
        <v>32</v>
      </c>
      <c r="S448">
        <v>9.4600000000000198E-2</v>
      </c>
      <c r="T448" s="113">
        <v>2.3680192245112601</v>
      </c>
      <c r="U448" s="114">
        <v>0.74000600765976798</v>
      </c>
      <c r="V448" s="113">
        <v>0.21663095444486299</v>
      </c>
      <c r="W448" s="113">
        <v>2.4062147915093002</v>
      </c>
      <c r="X448" s="114">
        <v>0.75194212234665803</v>
      </c>
      <c r="Y448" s="113">
        <v>0.405567793241771</v>
      </c>
      <c r="Z448" s="113">
        <v>1.19361146868896E-2</v>
      </c>
    </row>
    <row r="449" spans="1:26" x14ac:dyDescent="0.2">
      <c r="A449">
        <v>174</v>
      </c>
      <c r="B449" t="s">
        <v>31</v>
      </c>
      <c r="C449" t="s">
        <v>34</v>
      </c>
      <c r="D449" t="s">
        <v>37</v>
      </c>
      <c r="E449" s="118">
        <v>43116</v>
      </c>
      <c r="F449">
        <v>22.9</v>
      </c>
      <c r="G449">
        <v>34.799999999999997</v>
      </c>
      <c r="H449" s="113">
        <v>17.5107</v>
      </c>
      <c r="I449" s="113">
        <v>3.2972999999999999</v>
      </c>
      <c r="K449" s="113">
        <v>997.59205470031895</v>
      </c>
      <c r="L449" s="113">
        <v>0.76249178251104699</v>
      </c>
      <c r="M449" s="113">
        <v>-4.2497057859999998E-3</v>
      </c>
      <c r="N449" s="113">
        <v>1023.83944634463</v>
      </c>
      <c r="O449" s="113">
        <v>7.4336256179343101</v>
      </c>
      <c r="P449" s="113">
        <v>23.5346174163797</v>
      </c>
      <c r="Q449" s="113">
        <v>12.85515</v>
      </c>
      <c r="R449">
        <v>32</v>
      </c>
      <c r="S449">
        <v>7.9499999999999904E-2</v>
      </c>
      <c r="T449" s="113">
        <v>2.4706321088942702</v>
      </c>
      <c r="U449" s="114">
        <v>0.77207253402945997</v>
      </c>
      <c r="V449" s="113">
        <v>0.181935192805385</v>
      </c>
      <c r="W449" s="113">
        <v>2.50886596282343</v>
      </c>
      <c r="X449" s="114">
        <v>0.78402061338232198</v>
      </c>
      <c r="Y449" s="113">
        <v>0.45784510868732098</v>
      </c>
      <c r="Z449" s="113">
        <v>1.19480793528614E-2</v>
      </c>
    </row>
    <row r="450" spans="1:26" x14ac:dyDescent="0.2">
      <c r="A450">
        <v>265</v>
      </c>
      <c r="B450" t="s">
        <v>31</v>
      </c>
      <c r="C450" t="s">
        <v>34</v>
      </c>
      <c r="D450" t="s">
        <v>37</v>
      </c>
      <c r="E450" s="118">
        <v>43116</v>
      </c>
      <c r="F450">
        <v>22.9</v>
      </c>
      <c r="G450">
        <v>34.799999999999997</v>
      </c>
      <c r="H450" s="113">
        <v>17.5107</v>
      </c>
      <c r="I450" s="113">
        <v>4.0392000000000001</v>
      </c>
      <c r="K450" s="113">
        <v>997.59205470031895</v>
      </c>
      <c r="L450" s="113">
        <v>0.76249178251104699</v>
      </c>
      <c r="M450" s="113">
        <v>-4.2497057859999998E-3</v>
      </c>
      <c r="N450" s="113">
        <v>1023.83944634463</v>
      </c>
      <c r="O450" s="113">
        <v>9.1062082904073804</v>
      </c>
      <c r="P450" s="113">
        <v>23.5346174163797</v>
      </c>
      <c r="Q450" s="113">
        <v>16.935600000000001</v>
      </c>
      <c r="R450">
        <v>32</v>
      </c>
      <c r="S450">
        <v>9.2100000000000307E-2</v>
      </c>
      <c r="T450" s="113">
        <v>2.3333586683894598</v>
      </c>
      <c r="U450" s="114">
        <v>0.72917458387170597</v>
      </c>
      <c r="V450" s="113">
        <v>0.21095461490661399</v>
      </c>
      <c r="W450" s="113">
        <v>2.3715413028368499</v>
      </c>
      <c r="X450" s="114">
        <v>0.74110665713651602</v>
      </c>
      <c r="Y450" s="113">
        <v>0.40126067641352797</v>
      </c>
      <c r="Z450" s="113">
        <v>1.19320732648103E-2</v>
      </c>
    </row>
    <row r="451" spans="1:26" x14ac:dyDescent="0.2">
      <c r="A451">
        <v>271</v>
      </c>
      <c r="B451" t="s">
        <v>31</v>
      </c>
      <c r="C451" t="s">
        <v>34</v>
      </c>
      <c r="D451" t="s">
        <v>37</v>
      </c>
      <c r="E451" s="118">
        <v>43116</v>
      </c>
      <c r="F451">
        <v>22.9</v>
      </c>
      <c r="G451">
        <v>34.799999999999997</v>
      </c>
      <c r="H451" s="113">
        <v>17.5107</v>
      </c>
      <c r="I451" s="113">
        <v>8.3244000000000007</v>
      </c>
      <c r="K451" s="113">
        <v>997.59205470031895</v>
      </c>
      <c r="L451" s="113">
        <v>0.76249178251104699</v>
      </c>
      <c r="M451" s="113">
        <v>-4.2497057859999998E-3</v>
      </c>
      <c r="N451" s="113">
        <v>1023.83944634463</v>
      </c>
      <c r="O451" s="113">
        <v>18.7670133424112</v>
      </c>
      <c r="P451" s="113">
        <v>23.5346174163797</v>
      </c>
      <c r="Q451" s="113">
        <v>40.504199999999997</v>
      </c>
      <c r="R451">
        <v>32</v>
      </c>
      <c r="S451">
        <v>0.20380000000000101</v>
      </c>
      <c r="T451" s="113">
        <v>2.5096667733911402</v>
      </c>
      <c r="U451" s="114">
        <v>0.784270866684732</v>
      </c>
      <c r="V451" s="113">
        <v>0.46628698704355598</v>
      </c>
      <c r="W451" s="113">
        <v>2.5479151919387801</v>
      </c>
      <c r="X451" s="114">
        <v>0.79622349748086996</v>
      </c>
      <c r="Y451" s="113">
        <v>0.36999104557289902</v>
      </c>
      <c r="Z451" s="113">
        <v>1.19526307961381E-2</v>
      </c>
    </row>
    <row r="452" spans="1:26" x14ac:dyDescent="0.2">
      <c r="A452">
        <v>103</v>
      </c>
      <c r="B452" t="s">
        <v>32</v>
      </c>
      <c r="C452" t="s">
        <v>34</v>
      </c>
      <c r="D452" t="s">
        <v>37</v>
      </c>
      <c r="E452" s="118">
        <v>43116</v>
      </c>
      <c r="F452">
        <v>22.9</v>
      </c>
      <c r="G452">
        <v>34.799999999999997</v>
      </c>
      <c r="H452" s="113">
        <v>17.5107</v>
      </c>
      <c r="I452" s="113">
        <v>3.1454</v>
      </c>
      <c r="K452" s="113">
        <v>997.59205470031895</v>
      </c>
      <c r="L452" s="113">
        <v>0.76249178251104699</v>
      </c>
      <c r="M452" s="113">
        <v>-4.2497057859999998E-3</v>
      </c>
      <c r="N452" s="113">
        <v>1023.83944634463</v>
      </c>
      <c r="O452" s="113">
        <v>7.0911733899404297</v>
      </c>
      <c r="P452" s="113">
        <v>23.5346174163797</v>
      </c>
      <c r="Q452" s="113">
        <v>12.0197</v>
      </c>
      <c r="R452">
        <v>32</v>
      </c>
      <c r="S452">
        <v>2.13000000000001E-2</v>
      </c>
      <c r="T452" s="113">
        <v>0.68179635735092003</v>
      </c>
      <c r="U452" s="114">
        <v>0.213061361672163</v>
      </c>
      <c r="V452" s="113">
        <v>5.0646925540755602E-2</v>
      </c>
      <c r="W452" s="113">
        <v>0.71936276068062599</v>
      </c>
      <c r="X452" s="114">
        <v>0.224800862712696</v>
      </c>
      <c r="Y452" s="113">
        <v>0.13297288590668499</v>
      </c>
      <c r="Z452" s="113">
        <v>1.1739501040533199E-2</v>
      </c>
    </row>
    <row r="453" spans="1:26" x14ac:dyDescent="0.2">
      <c r="A453">
        <v>109</v>
      </c>
      <c r="B453" t="s">
        <v>32</v>
      </c>
      <c r="C453" t="s">
        <v>34</v>
      </c>
      <c r="D453" t="s">
        <v>37</v>
      </c>
      <c r="E453" s="118">
        <v>43116</v>
      </c>
      <c r="F453">
        <v>22.9</v>
      </c>
      <c r="G453">
        <v>34.799999999999997</v>
      </c>
      <c r="H453" s="113">
        <v>17.5107</v>
      </c>
      <c r="I453" s="113">
        <v>3.7688999999999999</v>
      </c>
      <c r="K453" s="113">
        <v>997.59205470031895</v>
      </c>
      <c r="L453" s="113">
        <v>0.76249178251104699</v>
      </c>
      <c r="M453" s="113">
        <v>-4.2497057859999998E-3</v>
      </c>
      <c r="N453" s="113">
        <v>1023.83944634463</v>
      </c>
      <c r="O453" s="113">
        <v>8.4968281901654699</v>
      </c>
      <c r="P453" s="113">
        <v>23.5346174163797</v>
      </c>
      <c r="Q453" s="113">
        <v>15.44895</v>
      </c>
      <c r="R453">
        <v>32</v>
      </c>
      <c r="S453">
        <v>3.1800000000000002E-2</v>
      </c>
      <c r="T453" s="113">
        <v>0.85092718953199098</v>
      </c>
      <c r="U453" s="114">
        <v>0.26591474672874699</v>
      </c>
      <c r="V453" s="113">
        <v>7.4834191859395105E-2</v>
      </c>
      <c r="W453" s="113">
        <v>0.88855669897706602</v>
      </c>
      <c r="X453" s="114">
        <v>0.27767396843033298</v>
      </c>
      <c r="Y453" s="113">
        <v>0.153107296074459</v>
      </c>
      <c r="Z453" s="113">
        <v>1.1759221701586E-2</v>
      </c>
    </row>
    <row r="454" spans="1:26" x14ac:dyDescent="0.2">
      <c r="A454">
        <v>232</v>
      </c>
      <c r="B454" t="s">
        <v>33</v>
      </c>
      <c r="C454" t="s">
        <v>34</v>
      </c>
      <c r="D454" t="s">
        <v>37</v>
      </c>
      <c r="E454" s="118">
        <v>43116</v>
      </c>
      <c r="F454">
        <v>22.6</v>
      </c>
      <c r="G454">
        <v>34.799999999999997</v>
      </c>
      <c r="H454" s="113">
        <v>17.5106</v>
      </c>
      <c r="I454" s="113">
        <v>4.7770999999999999</v>
      </c>
      <c r="K454" s="113">
        <v>997.66237588894398</v>
      </c>
      <c r="L454" s="113">
        <v>0.76298367266434797</v>
      </c>
      <c r="M454" s="113">
        <v>-4.257801496E-3</v>
      </c>
      <c r="N454" s="113">
        <v>1023.92522333819</v>
      </c>
      <c r="O454" s="113">
        <v>10.770905131947901</v>
      </c>
      <c r="P454" s="113">
        <v>23.5351613303765</v>
      </c>
      <c r="Q454" s="113">
        <v>20.994050000000001</v>
      </c>
      <c r="R454">
        <v>32</v>
      </c>
      <c r="S454">
        <v>0.13439999999999999</v>
      </c>
      <c r="T454" s="113">
        <v>2.89486721089022</v>
      </c>
      <c r="U454" s="114">
        <v>0.90464600340319401</v>
      </c>
      <c r="V454" s="113">
        <v>0.31044875984618298</v>
      </c>
      <c r="W454" s="113">
        <v>2.9678318880441701</v>
      </c>
      <c r="X454" s="114">
        <v>0.92744746501380204</v>
      </c>
      <c r="Y454" s="113">
        <v>0.47897287539494199</v>
      </c>
      <c r="Z454" s="113">
        <v>2.28014616106074E-2</v>
      </c>
    </row>
    <row r="455" spans="1:26" x14ac:dyDescent="0.2">
      <c r="A455">
        <v>234</v>
      </c>
      <c r="B455" t="s">
        <v>33</v>
      </c>
      <c r="C455" t="s">
        <v>34</v>
      </c>
      <c r="D455" t="s">
        <v>37</v>
      </c>
      <c r="E455" s="118">
        <v>43116</v>
      </c>
      <c r="F455">
        <v>22.6</v>
      </c>
      <c r="G455">
        <v>34.799999999999997</v>
      </c>
      <c r="H455" s="113">
        <v>17.5106</v>
      </c>
      <c r="I455" s="113">
        <v>5.2679</v>
      </c>
      <c r="K455" s="113">
        <v>997.66237588894398</v>
      </c>
      <c r="L455" s="113">
        <v>0.76298367266434797</v>
      </c>
      <c r="M455" s="113">
        <v>-4.257801496E-3</v>
      </c>
      <c r="N455" s="113">
        <v>1023.92522333819</v>
      </c>
      <c r="O455" s="113">
        <v>11.877509607206999</v>
      </c>
      <c r="P455" s="113">
        <v>23.5351613303765</v>
      </c>
      <c r="Q455" s="113">
        <v>23.693449999999999</v>
      </c>
      <c r="R455">
        <v>32</v>
      </c>
      <c r="S455">
        <v>0.1658</v>
      </c>
      <c r="T455" s="113">
        <v>3.2496423041492699</v>
      </c>
      <c r="U455" s="114">
        <v>1.0155132200466499</v>
      </c>
      <c r="V455" s="113">
        <v>0.38198018335872602</v>
      </c>
      <c r="W455" s="113">
        <v>3.3228585589653798</v>
      </c>
      <c r="X455" s="114">
        <v>1.03839329967668</v>
      </c>
      <c r="Y455" s="113">
        <v>0.52397140361214201</v>
      </c>
      <c r="Z455" s="113">
        <v>2.2880079630035501E-2</v>
      </c>
    </row>
    <row r="456" spans="1:26" x14ac:dyDescent="0.2">
      <c r="A456">
        <v>181</v>
      </c>
      <c r="B456" t="s">
        <v>26</v>
      </c>
      <c r="C456" t="s">
        <v>36</v>
      </c>
      <c r="D456" t="s">
        <v>37</v>
      </c>
      <c r="E456" s="118">
        <v>43116</v>
      </c>
      <c r="F456">
        <v>22.7</v>
      </c>
      <c r="G456">
        <v>34.799999999999997</v>
      </c>
      <c r="H456" s="113">
        <v>17.516400000000001</v>
      </c>
      <c r="I456" s="113">
        <v>3.8005</v>
      </c>
      <c r="K456" s="113">
        <v>997.639034949544</v>
      </c>
      <c r="L456" s="113">
        <v>0.76281897249354702</v>
      </c>
      <c r="M456" s="113">
        <v>-4.2550698340000003E-3</v>
      </c>
      <c r="N456" s="113">
        <v>1023.89671161712</v>
      </c>
      <c r="O456" s="113">
        <v>8.5686702890960493</v>
      </c>
      <c r="P456" s="113">
        <v>23.5427312867462</v>
      </c>
      <c r="Q456" s="113">
        <v>15.62275</v>
      </c>
      <c r="R456">
        <v>32</v>
      </c>
      <c r="S456">
        <v>0.28220000000000001</v>
      </c>
      <c r="T456" s="113">
        <v>8.02091919392889</v>
      </c>
      <c r="U456" s="114">
        <v>2.5065372481027799</v>
      </c>
      <c r="V456" s="113">
        <v>0.64205938564016596</v>
      </c>
      <c r="W456" s="113">
        <v>8.1000492323931006</v>
      </c>
      <c r="X456" s="114">
        <v>2.5312653851228402</v>
      </c>
      <c r="Y456" s="113">
        <v>1.4259722046426599</v>
      </c>
      <c r="Z456" s="113">
        <v>2.47281370200652E-2</v>
      </c>
    </row>
    <row r="457" spans="1:26" x14ac:dyDescent="0.2">
      <c r="A457">
        <v>188</v>
      </c>
      <c r="B457" t="s">
        <v>26</v>
      </c>
      <c r="C457" t="s">
        <v>36</v>
      </c>
      <c r="D457" t="s">
        <v>37</v>
      </c>
      <c r="E457" s="118">
        <v>43116</v>
      </c>
      <c r="F457">
        <v>22.7</v>
      </c>
      <c r="G457">
        <v>34.799999999999997</v>
      </c>
      <c r="H457" s="113">
        <v>17.516400000000001</v>
      </c>
      <c r="I457" s="113">
        <v>10.8522</v>
      </c>
      <c r="K457" s="113">
        <v>997.639034949544</v>
      </c>
      <c r="L457" s="113">
        <v>0.76281897249354702</v>
      </c>
      <c r="M457" s="113">
        <v>-4.2550698340000003E-3</v>
      </c>
      <c r="N457" s="113">
        <v>1023.89671161712</v>
      </c>
      <c r="O457" s="113">
        <v>24.467549983246499</v>
      </c>
      <c r="P457" s="113">
        <v>23.5427312867462</v>
      </c>
      <c r="Q457" s="113">
        <v>54.4071</v>
      </c>
      <c r="R457">
        <v>32</v>
      </c>
      <c r="S457">
        <v>0.70789999999999997</v>
      </c>
      <c r="T457" s="113">
        <v>6.9783030864623496</v>
      </c>
      <c r="U457" s="114">
        <v>2.1807197145194901</v>
      </c>
      <c r="V457" s="113">
        <v>1.6127851854954101</v>
      </c>
      <c r="W457" s="113">
        <v>7.0566693631172699</v>
      </c>
      <c r="X457" s="114">
        <v>2.2052091759741499</v>
      </c>
      <c r="Y457" s="113">
        <v>0.99774094817403802</v>
      </c>
      <c r="Z457" s="113">
        <v>2.4489461454660699E-2</v>
      </c>
    </row>
    <row r="458" spans="1:26" x14ac:dyDescent="0.2">
      <c r="A458">
        <v>280</v>
      </c>
      <c r="B458" t="s">
        <v>26</v>
      </c>
      <c r="C458" t="s">
        <v>36</v>
      </c>
      <c r="D458" t="s">
        <v>37</v>
      </c>
      <c r="E458" s="118">
        <v>43116</v>
      </c>
      <c r="F458">
        <v>22.7</v>
      </c>
      <c r="G458">
        <v>34.799999999999997</v>
      </c>
      <c r="H458" s="113">
        <v>17.516400000000001</v>
      </c>
      <c r="I458" s="113">
        <v>4.0789</v>
      </c>
      <c r="K458" s="113">
        <v>997.639034949544</v>
      </c>
      <c r="L458" s="113">
        <v>0.76281897249354702</v>
      </c>
      <c r="M458" s="113">
        <v>-4.2550698340000003E-3</v>
      </c>
      <c r="N458" s="113">
        <v>1023.89671161712</v>
      </c>
      <c r="O458" s="113">
        <v>9.1963555432690107</v>
      </c>
      <c r="P458" s="113">
        <v>23.5427312867462</v>
      </c>
      <c r="Q458" s="113">
        <v>17.153949999999998</v>
      </c>
      <c r="R458">
        <v>32</v>
      </c>
      <c r="S458">
        <v>0.31259999999999999</v>
      </c>
      <c r="T458" s="113">
        <v>8.2999230013541094</v>
      </c>
      <c r="U458" s="114">
        <v>2.5937259379231601</v>
      </c>
      <c r="V458" s="113">
        <v>0.71100902771152796</v>
      </c>
      <c r="W458" s="113">
        <v>8.3792574222858907</v>
      </c>
      <c r="X458" s="114">
        <v>2.6185179444643398</v>
      </c>
      <c r="Y458" s="113">
        <v>1.4395552938346701</v>
      </c>
      <c r="Z458" s="113">
        <v>2.4792006541183301E-2</v>
      </c>
    </row>
    <row r="459" spans="1:26" x14ac:dyDescent="0.2">
      <c r="A459">
        <v>286</v>
      </c>
      <c r="B459" t="s">
        <v>26</v>
      </c>
      <c r="C459" t="s">
        <v>36</v>
      </c>
      <c r="D459" t="s">
        <v>37</v>
      </c>
      <c r="E459" s="118">
        <v>43116</v>
      </c>
      <c r="F459">
        <v>22.7</v>
      </c>
      <c r="G459">
        <v>34.799999999999997</v>
      </c>
      <c r="H459" s="113">
        <v>17.516400000000001</v>
      </c>
      <c r="I459" s="113">
        <v>3.4148000000000001</v>
      </c>
      <c r="K459" s="113">
        <v>997.639034949544</v>
      </c>
      <c r="L459" s="113">
        <v>0.76281897249354702</v>
      </c>
      <c r="M459" s="113">
        <v>-4.2550698340000003E-3</v>
      </c>
      <c r="N459" s="113">
        <v>1023.89671161712</v>
      </c>
      <c r="O459" s="113">
        <v>7.6990646765439301</v>
      </c>
      <c r="P459" s="113">
        <v>23.5427312867462</v>
      </c>
      <c r="Q459" s="113">
        <v>13.5014</v>
      </c>
      <c r="R459">
        <v>32</v>
      </c>
      <c r="S459">
        <v>0.26429999999999998</v>
      </c>
      <c r="T459" s="113">
        <v>8.3891445802253592</v>
      </c>
      <c r="U459" s="114">
        <v>2.6216076813204201</v>
      </c>
      <c r="V459" s="113">
        <v>0.601094733293561</v>
      </c>
      <c r="W459" s="113">
        <v>8.4685443598582193</v>
      </c>
      <c r="X459" s="114">
        <v>2.6464201124556901</v>
      </c>
      <c r="Y459" s="113">
        <v>1.5591467631237199</v>
      </c>
      <c r="Z459" s="113">
        <v>2.4812431135269999E-2</v>
      </c>
    </row>
    <row r="460" spans="1:26" x14ac:dyDescent="0.2">
      <c r="A460">
        <v>121</v>
      </c>
      <c r="B460" t="s">
        <v>29</v>
      </c>
      <c r="C460" t="s">
        <v>36</v>
      </c>
      <c r="D460" t="s">
        <v>37</v>
      </c>
      <c r="E460" s="118">
        <v>43116</v>
      </c>
      <c r="F460">
        <v>22.7</v>
      </c>
      <c r="G460">
        <v>34.799999999999997</v>
      </c>
      <c r="H460" s="113">
        <v>17.516400000000001</v>
      </c>
      <c r="I460" s="113">
        <v>6.1738</v>
      </c>
      <c r="K460" s="113">
        <v>997.639034949544</v>
      </c>
      <c r="L460" s="113">
        <v>0.76281897249354702</v>
      </c>
      <c r="M460" s="113">
        <v>-4.2550698340000003E-3</v>
      </c>
      <c r="N460" s="113">
        <v>1023.89671161712</v>
      </c>
      <c r="O460" s="113">
        <v>13.919551803926099</v>
      </c>
      <c r="P460" s="113">
        <v>23.5427312867462</v>
      </c>
      <c r="Q460" s="113">
        <v>28.675899999999999</v>
      </c>
      <c r="R460">
        <v>32</v>
      </c>
      <c r="S460">
        <v>0.4778</v>
      </c>
      <c r="T460" s="113">
        <v>8.3883426966292198</v>
      </c>
      <c r="U460" s="114">
        <v>2.6213570926966301</v>
      </c>
      <c r="V460" s="113">
        <v>1.08665645501195</v>
      </c>
      <c r="W460" s="113">
        <v>8.4677418888473301</v>
      </c>
      <c r="X460" s="114">
        <v>2.6461693402647901</v>
      </c>
      <c r="Y460" s="113">
        <v>1.3036706933017199</v>
      </c>
      <c r="Z460" s="113">
        <v>2.4812247568160899E-2</v>
      </c>
    </row>
    <row r="461" spans="1:26" x14ac:dyDescent="0.2">
      <c r="A461">
        <v>128</v>
      </c>
      <c r="B461" t="s">
        <v>29</v>
      </c>
      <c r="C461" t="s">
        <v>36</v>
      </c>
      <c r="D461" t="s">
        <v>37</v>
      </c>
      <c r="E461" s="118">
        <v>43116</v>
      </c>
      <c r="F461">
        <v>22.7</v>
      </c>
      <c r="G461">
        <v>34.799999999999997</v>
      </c>
      <c r="H461" s="113">
        <v>17.516400000000001</v>
      </c>
      <c r="I461" s="113">
        <v>3.7818000000000001</v>
      </c>
      <c r="K461" s="113">
        <v>997.639034949544</v>
      </c>
      <c r="L461" s="113">
        <v>0.76281897249354702</v>
      </c>
      <c r="M461" s="113">
        <v>-4.2550698340000003E-3</v>
      </c>
      <c r="N461" s="113">
        <v>1023.89671161712</v>
      </c>
      <c r="O461" s="113">
        <v>8.5265089591641701</v>
      </c>
      <c r="P461" s="113">
        <v>23.5427312867462</v>
      </c>
      <c r="Q461" s="113">
        <v>15.5199</v>
      </c>
      <c r="R461">
        <v>32</v>
      </c>
      <c r="S461">
        <v>0.28179999999999999</v>
      </c>
      <c r="T461" s="113">
        <v>8.0514285714285698</v>
      </c>
      <c r="U461" s="114">
        <v>2.5160714285714301</v>
      </c>
      <c r="V461" s="113">
        <v>0.64112733676256095</v>
      </c>
      <c r="W461" s="113">
        <v>8.1305809593435505</v>
      </c>
      <c r="X461" s="114">
        <v>2.5408065497948602</v>
      </c>
      <c r="Y461" s="113">
        <v>1.4341610074323601</v>
      </c>
      <c r="Z461" s="113">
        <v>2.47351212234301E-2</v>
      </c>
    </row>
    <row r="462" spans="1:26" x14ac:dyDescent="0.2">
      <c r="A462">
        <v>219</v>
      </c>
      <c r="B462" t="s">
        <v>29</v>
      </c>
      <c r="C462" t="s">
        <v>36</v>
      </c>
      <c r="D462" t="s">
        <v>37</v>
      </c>
      <c r="E462" s="118">
        <v>43116</v>
      </c>
      <c r="F462">
        <v>22.7</v>
      </c>
      <c r="G462">
        <v>34.799999999999997</v>
      </c>
      <c r="H462" s="113">
        <v>17.516400000000001</v>
      </c>
      <c r="I462" s="113">
        <v>5.3882000000000003</v>
      </c>
      <c r="K462" s="113">
        <v>997.639034949544</v>
      </c>
      <c r="L462" s="113">
        <v>0.76281897249354702</v>
      </c>
      <c r="M462" s="113">
        <v>-4.2550698340000003E-3</v>
      </c>
      <c r="N462" s="113">
        <v>1023.89671161712</v>
      </c>
      <c r="O462" s="113">
        <v>12.1483250234725</v>
      </c>
      <c r="P462" s="113">
        <v>23.5427312867462</v>
      </c>
      <c r="Q462" s="113">
        <v>24.3551</v>
      </c>
      <c r="R462">
        <v>32</v>
      </c>
      <c r="S462">
        <v>0.376</v>
      </c>
      <c r="T462" s="113">
        <v>7.50169586209649</v>
      </c>
      <c r="U462" s="114">
        <v>2.34427995690515</v>
      </c>
      <c r="V462" s="113">
        <v>0.85600794695785298</v>
      </c>
      <c r="W462" s="113">
        <v>7.5804455468058398</v>
      </c>
      <c r="X462" s="114">
        <v>2.3688892333768301</v>
      </c>
      <c r="Y462" s="113">
        <v>1.20025702502492</v>
      </c>
      <c r="Z462" s="113">
        <v>2.4609276471672499E-2</v>
      </c>
    </row>
    <row r="463" spans="1:26" x14ac:dyDescent="0.2">
      <c r="A463">
        <v>225</v>
      </c>
      <c r="B463" t="s">
        <v>29</v>
      </c>
      <c r="C463" t="s">
        <v>36</v>
      </c>
      <c r="D463" t="s">
        <v>37</v>
      </c>
      <c r="E463" s="118">
        <v>43116</v>
      </c>
      <c r="F463">
        <v>22.7</v>
      </c>
      <c r="G463">
        <v>34.799999999999997</v>
      </c>
      <c r="H463" s="113">
        <v>17.516400000000001</v>
      </c>
      <c r="I463" s="113">
        <v>2.8460999999999999</v>
      </c>
      <c r="K463" s="113">
        <v>997.639034949544</v>
      </c>
      <c r="L463" s="113">
        <v>0.76281897249354702</v>
      </c>
      <c r="M463" s="113">
        <v>-4.2550698340000003E-3</v>
      </c>
      <c r="N463" s="113">
        <v>1023.89671161712</v>
      </c>
      <c r="O463" s="113">
        <v>6.4168642309686303</v>
      </c>
      <c r="P463" s="113">
        <v>23.5427312867462</v>
      </c>
      <c r="Q463" s="113">
        <v>10.37355</v>
      </c>
      <c r="R463">
        <v>32</v>
      </c>
      <c r="S463">
        <v>0.20030000000000001</v>
      </c>
      <c r="T463" s="113">
        <v>7.57048907702774</v>
      </c>
      <c r="U463" s="114">
        <v>2.3657778365711701</v>
      </c>
      <c r="V463" s="113">
        <v>0.45596631766857298</v>
      </c>
      <c r="W463" s="113">
        <v>7.6492891557698703</v>
      </c>
      <c r="X463" s="114">
        <v>2.3904028611780799</v>
      </c>
      <c r="Y463" s="113">
        <v>1.53678829874599</v>
      </c>
      <c r="Z463" s="113">
        <v>2.46250246069151E-2</v>
      </c>
    </row>
    <row r="464" spans="1:26" x14ac:dyDescent="0.2">
      <c r="A464">
        <v>229</v>
      </c>
      <c r="B464" t="s">
        <v>29</v>
      </c>
      <c r="C464" t="s">
        <v>36</v>
      </c>
      <c r="D464" t="s">
        <v>37</v>
      </c>
      <c r="E464" s="118">
        <v>43116</v>
      </c>
      <c r="F464">
        <v>22.7</v>
      </c>
      <c r="G464">
        <v>34.799999999999997</v>
      </c>
      <c r="H464" s="113">
        <v>17.516400000000001</v>
      </c>
      <c r="I464" s="113">
        <v>2.6025999999999998</v>
      </c>
      <c r="K464" s="113">
        <v>997.639034949544</v>
      </c>
      <c r="L464" s="113">
        <v>0.76281897249354702</v>
      </c>
      <c r="M464" s="113">
        <v>-4.2550698340000003E-3</v>
      </c>
      <c r="N464" s="113">
        <v>1023.89671161712</v>
      </c>
      <c r="O464" s="113">
        <v>5.8678650952246798</v>
      </c>
      <c r="P464" s="113">
        <v>23.5427312867462</v>
      </c>
      <c r="Q464" s="113">
        <v>9.0343</v>
      </c>
      <c r="R464">
        <v>32</v>
      </c>
      <c r="S464">
        <v>0.10059999999999999</v>
      </c>
      <c r="T464" s="113">
        <v>4.0207833733013603</v>
      </c>
      <c r="U464" s="114">
        <v>1.2564948041566799</v>
      </c>
      <c r="V464" s="113">
        <v>0.23094371829643701</v>
      </c>
      <c r="W464" s="113">
        <v>4.0969831376694996</v>
      </c>
      <c r="X464" s="114">
        <v>1.28030723052172</v>
      </c>
      <c r="Y464" s="113">
        <v>0.85095993358845301</v>
      </c>
      <c r="Z464" s="113">
        <v>2.3812426365043899E-2</v>
      </c>
    </row>
    <row r="465" spans="1:26" x14ac:dyDescent="0.2">
      <c r="A465">
        <v>155</v>
      </c>
      <c r="B465" t="s">
        <v>30</v>
      </c>
      <c r="C465" t="s">
        <v>36</v>
      </c>
      <c r="D465" t="s">
        <v>37</v>
      </c>
      <c r="E465" s="118">
        <v>43116</v>
      </c>
      <c r="F465">
        <v>22.7</v>
      </c>
      <c r="G465">
        <v>34.799999999999997</v>
      </c>
      <c r="H465" s="113">
        <v>17.516400000000001</v>
      </c>
      <c r="I465" s="113">
        <v>1.5077</v>
      </c>
      <c r="K465" s="113">
        <v>997.639034949544</v>
      </c>
      <c r="L465" s="113">
        <v>0.76281897249354702</v>
      </c>
      <c r="M465" s="113">
        <v>-4.2550698340000003E-3</v>
      </c>
      <c r="N465" s="113">
        <v>1023.89671161712</v>
      </c>
      <c r="O465" s="113">
        <v>3.3992854084647099</v>
      </c>
      <c r="P465" s="113">
        <v>23.5427312867462</v>
      </c>
      <c r="Q465" s="113">
        <v>3.0123500000000001</v>
      </c>
      <c r="R465">
        <v>32</v>
      </c>
      <c r="S465">
        <v>0.1469</v>
      </c>
      <c r="T465" s="113">
        <v>10.795120517342699</v>
      </c>
      <c r="U465" s="114">
        <v>3.3734751616696101</v>
      </c>
      <c r="V465" s="113">
        <v>0.33344903367495898</v>
      </c>
      <c r="W465" s="113">
        <v>10.8762827793713</v>
      </c>
      <c r="X465" s="114">
        <v>3.3988383685535299</v>
      </c>
      <c r="Y465" s="113">
        <v>4.7270378798505099</v>
      </c>
      <c r="Z465" s="113">
        <v>2.53632068839247E-2</v>
      </c>
    </row>
    <row r="466" spans="1:26" x14ac:dyDescent="0.2">
      <c r="A466">
        <v>247</v>
      </c>
      <c r="B466" t="s">
        <v>30</v>
      </c>
      <c r="C466" t="s">
        <v>36</v>
      </c>
      <c r="D466" t="s">
        <v>37</v>
      </c>
      <c r="E466" s="118">
        <v>43116</v>
      </c>
      <c r="F466">
        <v>22.7</v>
      </c>
      <c r="G466">
        <v>34.799999999999997</v>
      </c>
      <c r="H466" s="113">
        <v>17.516400000000001</v>
      </c>
      <c r="I466" s="113">
        <v>5.2656999999999998</v>
      </c>
      <c r="K466" s="113">
        <v>997.639034949544</v>
      </c>
      <c r="L466" s="113">
        <v>0.76281897249354702</v>
      </c>
      <c r="M466" s="113">
        <v>-4.2550698340000003E-3</v>
      </c>
      <c r="N466" s="113">
        <v>1023.89671161712</v>
      </c>
      <c r="O466" s="113">
        <v>11.872134493170099</v>
      </c>
      <c r="P466" s="113">
        <v>23.5427312867462</v>
      </c>
      <c r="Q466" s="113">
        <v>23.681349999999998</v>
      </c>
      <c r="R466">
        <v>32</v>
      </c>
      <c r="S466">
        <v>0.252</v>
      </c>
      <c r="T466" s="113">
        <v>5.0262281349103404</v>
      </c>
      <c r="U466" s="114">
        <v>1.57069629215948</v>
      </c>
      <c r="V466" s="113">
        <v>0.57643796738871</v>
      </c>
      <c r="W466" s="113">
        <v>5.1031644314544202</v>
      </c>
      <c r="X466" s="114">
        <v>1.5947388848295101</v>
      </c>
      <c r="Y466" s="113">
        <v>0.80795710679120003</v>
      </c>
      <c r="Z466" s="113">
        <v>2.4042592670024499E-2</v>
      </c>
    </row>
    <row r="467" spans="1:26" x14ac:dyDescent="0.2">
      <c r="A467">
        <v>168</v>
      </c>
      <c r="B467" t="s">
        <v>31</v>
      </c>
      <c r="C467" t="s">
        <v>36</v>
      </c>
      <c r="D467" t="s">
        <v>37</v>
      </c>
      <c r="E467" s="118">
        <v>43116</v>
      </c>
      <c r="F467">
        <v>22.7</v>
      </c>
      <c r="G467">
        <v>34.799999999999997</v>
      </c>
      <c r="H467" s="113">
        <v>17.516400000000001</v>
      </c>
      <c r="I467" s="113">
        <v>2.8454999999999999</v>
      </c>
      <c r="K467" s="113">
        <v>997.639034949544</v>
      </c>
      <c r="L467" s="113">
        <v>0.76281897249354702</v>
      </c>
      <c r="M467" s="113">
        <v>-4.2550698340000003E-3</v>
      </c>
      <c r="N467" s="113">
        <v>1023.89671161712</v>
      </c>
      <c r="O467" s="113">
        <v>6.4155114610242903</v>
      </c>
      <c r="P467" s="113">
        <v>23.5427312867462</v>
      </c>
      <c r="Q467" s="113">
        <v>10.37025</v>
      </c>
      <c r="R467">
        <v>32</v>
      </c>
      <c r="S467">
        <v>6.9700000000000095E-2</v>
      </c>
      <c r="T467" s="113">
        <v>2.5109878233302099</v>
      </c>
      <c r="U467" s="114">
        <v>0.784683694790692</v>
      </c>
      <c r="V467" s="113">
        <v>0.161727944606461</v>
      </c>
      <c r="W467" s="113">
        <v>2.5860815965548398</v>
      </c>
      <c r="X467" s="114">
        <v>0.80815049892338697</v>
      </c>
      <c r="Y467" s="113">
        <v>0.50606276912274295</v>
      </c>
      <c r="Z467" s="113">
        <v>2.34668041326948E-2</v>
      </c>
    </row>
    <row r="468" spans="1:26" x14ac:dyDescent="0.2">
      <c r="A468">
        <v>175</v>
      </c>
      <c r="B468" t="s">
        <v>31</v>
      </c>
      <c r="C468" t="s">
        <v>36</v>
      </c>
      <c r="D468" t="s">
        <v>37</v>
      </c>
      <c r="E468" s="118">
        <v>43116</v>
      </c>
      <c r="F468">
        <v>22.7</v>
      </c>
      <c r="G468">
        <v>34.799999999999997</v>
      </c>
      <c r="H468" s="113">
        <v>17.516400000000001</v>
      </c>
      <c r="I468" s="113">
        <v>2.6602000000000001</v>
      </c>
      <c r="K468" s="113">
        <v>997.639034949544</v>
      </c>
      <c r="L468" s="113">
        <v>0.76281897249354702</v>
      </c>
      <c r="M468" s="113">
        <v>-4.2550698340000003E-3</v>
      </c>
      <c r="N468" s="113">
        <v>1023.89671161712</v>
      </c>
      <c r="O468" s="113">
        <v>5.99773100988115</v>
      </c>
      <c r="P468" s="113">
        <v>23.5427312867462</v>
      </c>
      <c r="Q468" s="113">
        <v>9.3511000000000006</v>
      </c>
      <c r="R468">
        <v>32</v>
      </c>
      <c r="S468">
        <v>6.4199999999999993E-2</v>
      </c>
      <c r="T468" s="113">
        <v>2.4730354391371301</v>
      </c>
      <c r="U468" s="114">
        <v>0.77282357473035501</v>
      </c>
      <c r="V468" s="113">
        <v>0.149030812236983</v>
      </c>
      <c r="W468" s="113">
        <v>2.5481014105837101</v>
      </c>
      <c r="X468" s="114">
        <v>0.79628169080740896</v>
      </c>
      <c r="Y468" s="113">
        <v>0.517583116515417</v>
      </c>
      <c r="Z468" s="113">
        <v>2.3458116077054201E-2</v>
      </c>
    </row>
    <row r="469" spans="1:26" x14ac:dyDescent="0.2">
      <c r="A469">
        <v>266</v>
      </c>
      <c r="B469" t="s">
        <v>31</v>
      </c>
      <c r="C469" t="s">
        <v>36</v>
      </c>
      <c r="D469" t="s">
        <v>37</v>
      </c>
      <c r="E469" s="118">
        <v>43116</v>
      </c>
      <c r="F469">
        <v>22.7</v>
      </c>
      <c r="G469">
        <v>34.799999999999997</v>
      </c>
      <c r="H469" s="113">
        <v>17.516400000000001</v>
      </c>
      <c r="I469" s="113">
        <v>5.0566000000000004</v>
      </c>
      <c r="K469" s="113">
        <v>997.639034949544</v>
      </c>
      <c r="L469" s="113">
        <v>0.76281897249354702</v>
      </c>
      <c r="M469" s="113">
        <v>-4.2550698340000003E-3</v>
      </c>
      <c r="N469" s="113">
        <v>1023.89671161712</v>
      </c>
      <c r="O469" s="113">
        <v>11.400694167568201</v>
      </c>
      <c r="P469" s="113">
        <v>23.5427312867462</v>
      </c>
      <c r="Q469" s="113">
        <v>22.531300000000002</v>
      </c>
      <c r="R469">
        <v>32</v>
      </c>
      <c r="S469">
        <v>9.8200000000000301E-2</v>
      </c>
      <c r="T469" s="113">
        <v>1.98047757341078</v>
      </c>
      <c r="U469" s="114">
        <v>0.61889924169086996</v>
      </c>
      <c r="V469" s="113">
        <v>0.229586671420764</v>
      </c>
      <c r="W469" s="113">
        <v>2.05518272472036</v>
      </c>
      <c r="X469" s="114">
        <v>0.64224460147511198</v>
      </c>
      <c r="Y469" s="113">
        <v>0.32624793016747</v>
      </c>
      <c r="Z469" s="113">
        <v>2.3345359784241699E-2</v>
      </c>
    </row>
    <row r="470" spans="1:26" x14ac:dyDescent="0.2">
      <c r="A470">
        <v>272</v>
      </c>
      <c r="B470" t="s">
        <v>31</v>
      </c>
      <c r="C470" t="s">
        <v>36</v>
      </c>
      <c r="D470" t="s">
        <v>37</v>
      </c>
      <c r="E470" s="118">
        <v>43116</v>
      </c>
      <c r="F470">
        <v>22.7</v>
      </c>
      <c r="G470">
        <v>34.799999999999997</v>
      </c>
      <c r="H470" s="113">
        <v>17.516400000000001</v>
      </c>
      <c r="I470" s="113">
        <v>2.3712</v>
      </c>
      <c r="K470" s="113">
        <v>997.639034949544</v>
      </c>
      <c r="L470" s="113">
        <v>0.76281897249354702</v>
      </c>
      <c r="M470" s="113">
        <v>-4.2550698340000003E-3</v>
      </c>
      <c r="N470" s="113">
        <v>1023.89671161712</v>
      </c>
      <c r="O470" s="113">
        <v>5.3461468200248801</v>
      </c>
      <c r="P470" s="113">
        <v>23.5427312867462</v>
      </c>
      <c r="Q470" s="113">
        <v>7.7615999999999996</v>
      </c>
      <c r="R470">
        <v>32</v>
      </c>
      <c r="S470">
        <v>5.4899999999999997E-2</v>
      </c>
      <c r="T470" s="113">
        <v>2.3701593057894002</v>
      </c>
      <c r="U470" s="114">
        <v>0.74067478305918899</v>
      </c>
      <c r="V470" s="113">
        <v>0.12760126231949201</v>
      </c>
      <c r="W470" s="113">
        <v>2.4451499159777099</v>
      </c>
      <c r="X470" s="114">
        <v>0.76410934874303404</v>
      </c>
      <c r="Y470" s="113">
        <v>0.53454779346003101</v>
      </c>
      <c r="Z470" s="113">
        <v>2.3434565683845599E-2</v>
      </c>
    </row>
    <row r="471" spans="1:26" x14ac:dyDescent="0.2">
      <c r="A471">
        <v>104</v>
      </c>
      <c r="B471" t="s">
        <v>32</v>
      </c>
      <c r="C471" t="s">
        <v>36</v>
      </c>
      <c r="D471" t="s">
        <v>37</v>
      </c>
      <c r="E471" s="118">
        <v>43116</v>
      </c>
      <c r="F471">
        <v>22.7</v>
      </c>
      <c r="G471">
        <v>34.799999999999997</v>
      </c>
      <c r="H471" s="113">
        <v>17.516400000000001</v>
      </c>
      <c r="I471" s="113">
        <v>3.7564000000000002</v>
      </c>
      <c r="K471" s="113">
        <v>997.639034949544</v>
      </c>
      <c r="L471" s="113">
        <v>0.76281897249354702</v>
      </c>
      <c r="M471" s="113">
        <v>-4.2550698340000003E-3</v>
      </c>
      <c r="N471" s="113">
        <v>1023.89671161712</v>
      </c>
      <c r="O471" s="113">
        <v>8.4692416981871901</v>
      </c>
      <c r="P471" s="113">
        <v>23.5427312867462</v>
      </c>
      <c r="Q471" s="113">
        <v>15.3802</v>
      </c>
      <c r="R471">
        <v>32</v>
      </c>
      <c r="S471">
        <v>9.9099999999999994E-2</v>
      </c>
      <c r="T471" s="113">
        <v>2.7096491947611598</v>
      </c>
      <c r="U471" s="114">
        <v>0.84676537336286295</v>
      </c>
      <c r="V471" s="113">
        <v>0.22946849601306599</v>
      </c>
      <c r="W471" s="113">
        <v>2.7848884961119902</v>
      </c>
      <c r="X471" s="114">
        <v>0.87027765503499799</v>
      </c>
      <c r="Y471" s="113">
        <v>0.48337162080655099</v>
      </c>
      <c r="Z471" s="113">
        <v>2.3512281672135101E-2</v>
      </c>
    </row>
    <row r="472" spans="1:26" x14ac:dyDescent="0.2">
      <c r="A472">
        <v>110</v>
      </c>
      <c r="B472" t="s">
        <v>32</v>
      </c>
      <c r="C472" t="s">
        <v>36</v>
      </c>
      <c r="D472" t="s">
        <v>37</v>
      </c>
      <c r="E472" s="118">
        <v>43116</v>
      </c>
      <c r="F472">
        <v>22.7</v>
      </c>
      <c r="G472">
        <v>34.799999999999997</v>
      </c>
      <c r="H472" s="113">
        <v>17.516400000000001</v>
      </c>
      <c r="I472" s="113">
        <v>4.9703999999999997</v>
      </c>
      <c r="K472" s="113">
        <v>997.639034949544</v>
      </c>
      <c r="L472" s="113">
        <v>0.76281897249354702</v>
      </c>
      <c r="M472" s="113">
        <v>-4.2550698340000003E-3</v>
      </c>
      <c r="N472" s="113">
        <v>1023.89671161712</v>
      </c>
      <c r="O472" s="113">
        <v>11.2063462188983</v>
      </c>
      <c r="P472" s="113">
        <v>23.5427312867462</v>
      </c>
      <c r="Q472" s="113">
        <v>22.057200000000002</v>
      </c>
      <c r="R472">
        <v>32</v>
      </c>
      <c r="S472">
        <v>0.1163</v>
      </c>
      <c r="T472" s="113">
        <v>2.39591273356544</v>
      </c>
      <c r="U472" s="114">
        <v>0.74872272923919903</v>
      </c>
      <c r="V472" s="113">
        <v>0.27022309509839798</v>
      </c>
      <c r="W472" s="113">
        <v>2.4709222092637302</v>
      </c>
      <c r="X472" s="114">
        <v>0.77216319039491499</v>
      </c>
      <c r="Y472" s="113">
        <v>0.39427813740716999</v>
      </c>
      <c r="Z472" s="113">
        <v>2.3440461155716501E-2</v>
      </c>
    </row>
    <row r="473" spans="1:26" x14ac:dyDescent="0.2">
      <c r="A473">
        <v>233</v>
      </c>
      <c r="B473" t="s">
        <v>33</v>
      </c>
      <c r="C473" t="s">
        <v>36</v>
      </c>
      <c r="D473" t="s">
        <v>37</v>
      </c>
      <c r="E473" s="118">
        <v>43116</v>
      </c>
      <c r="F473">
        <v>22.7</v>
      </c>
      <c r="G473">
        <v>34.799999999999997</v>
      </c>
      <c r="H473" s="113">
        <v>17.516400000000001</v>
      </c>
      <c r="I473" s="113">
        <v>5.0332999999999997</v>
      </c>
      <c r="K473" s="113">
        <v>997.639034949544</v>
      </c>
      <c r="L473" s="113">
        <v>0.76281897249354702</v>
      </c>
      <c r="M473" s="113">
        <v>-4.2550698340000003E-3</v>
      </c>
      <c r="N473" s="113">
        <v>1023.89671161712</v>
      </c>
      <c r="O473" s="113">
        <v>11.3481616013964</v>
      </c>
      <c r="P473" s="113">
        <v>23.5427312867462</v>
      </c>
      <c r="Q473" s="113">
        <v>22.40315</v>
      </c>
      <c r="R473">
        <v>32</v>
      </c>
      <c r="S473">
        <v>0.26500000000000001</v>
      </c>
      <c r="T473" s="113">
        <v>5.5575362288446604</v>
      </c>
      <c r="U473" s="114">
        <v>1.73673007151395</v>
      </c>
      <c r="V473" s="113">
        <v>0.60534297565425998</v>
      </c>
      <c r="W473" s="113">
        <v>5.6348617317593401</v>
      </c>
      <c r="X473" s="114">
        <v>1.76089429117479</v>
      </c>
      <c r="Y473" s="113">
        <v>0.90314542586148505</v>
      </c>
      <c r="Z473" s="113">
        <v>2.4164219660837601E-2</v>
      </c>
    </row>
    <row r="474" spans="1:26" x14ac:dyDescent="0.2">
      <c r="A474">
        <v>235</v>
      </c>
      <c r="B474" t="s">
        <v>33</v>
      </c>
      <c r="C474" t="s">
        <v>36</v>
      </c>
      <c r="D474" t="s">
        <v>37</v>
      </c>
      <c r="E474" s="118">
        <v>43116</v>
      </c>
      <c r="F474">
        <v>22.7</v>
      </c>
      <c r="G474">
        <v>34.799999999999997</v>
      </c>
      <c r="H474" s="113">
        <v>17.516400000000001</v>
      </c>
      <c r="I474" s="113">
        <v>3.0232000000000001</v>
      </c>
      <c r="K474" s="113">
        <v>997.639034949544</v>
      </c>
      <c r="L474" s="113">
        <v>0.76281897249354702</v>
      </c>
      <c r="M474" s="113">
        <v>-4.2550698340000003E-3</v>
      </c>
      <c r="N474" s="113">
        <v>1023.89671161712</v>
      </c>
      <c r="O474" s="113">
        <v>6.8161568262058099</v>
      </c>
      <c r="P474" s="113">
        <v>23.5427312867462</v>
      </c>
      <c r="Q474" s="113">
        <v>11.3476</v>
      </c>
      <c r="R474">
        <v>32</v>
      </c>
      <c r="S474">
        <v>0.10349999999999999</v>
      </c>
      <c r="T474" s="113">
        <v>3.5448847484330601</v>
      </c>
      <c r="U474" s="114">
        <v>1.1077764838853299</v>
      </c>
      <c r="V474" s="113">
        <v>0.23778767256128</v>
      </c>
      <c r="W474" s="113">
        <v>3.6146903131689001</v>
      </c>
      <c r="X474" s="114">
        <v>1.12959072286528</v>
      </c>
      <c r="Y474" s="113">
        <v>0.68942507596617197</v>
      </c>
      <c r="Z474" s="113">
        <v>2.18142389799501E-2</v>
      </c>
    </row>
    <row r="475" spans="1:26" x14ac:dyDescent="0.2">
      <c r="A475">
        <v>176</v>
      </c>
      <c r="B475" t="s">
        <v>26</v>
      </c>
      <c r="C475" t="s">
        <v>27</v>
      </c>
      <c r="D475" t="s">
        <v>28</v>
      </c>
      <c r="E475" s="118">
        <v>43129</v>
      </c>
      <c r="F475">
        <v>27.1</v>
      </c>
      <c r="G475">
        <v>35.299999999999997</v>
      </c>
      <c r="H475" s="113">
        <v>17.509799999999998</v>
      </c>
      <c r="I475" s="113">
        <v>2.0501999999999998</v>
      </c>
      <c r="K475" s="113">
        <v>996.51619807425902</v>
      </c>
      <c r="L475" s="113">
        <v>0.75627554215680703</v>
      </c>
      <c r="M475" s="113">
        <v>-4.1676377860000004E-3</v>
      </c>
      <c r="N475" s="113">
        <v>1022.94067894069</v>
      </c>
      <c r="O475" s="113">
        <v>4.6170062598504504</v>
      </c>
      <c r="P475" s="113">
        <v>23.526303122195898</v>
      </c>
      <c r="Q475" s="113">
        <v>5.9961000000000002</v>
      </c>
      <c r="R475">
        <v>13</v>
      </c>
      <c r="S475">
        <v>5.9899999999999801E-2</v>
      </c>
      <c r="T475" s="113">
        <v>3.0095965432346801</v>
      </c>
      <c r="U475" s="114">
        <v>2.3150742640266802</v>
      </c>
      <c r="V475" s="113">
        <v>0.130752402940013</v>
      </c>
      <c r="W475" s="113">
        <v>2.9145119092760998</v>
      </c>
      <c r="X475" s="114">
        <v>2.24193223790469</v>
      </c>
      <c r="Y475" s="113">
        <v>1.77492471729007</v>
      </c>
      <c r="Z475" s="113">
        <v>-7.3142026121983506E-2</v>
      </c>
    </row>
    <row r="476" spans="1:26" x14ac:dyDescent="0.2">
      <c r="A476">
        <v>182</v>
      </c>
      <c r="B476" t="s">
        <v>26</v>
      </c>
      <c r="C476" t="s">
        <v>27</v>
      </c>
      <c r="D476" t="s">
        <v>28</v>
      </c>
      <c r="E476" s="118">
        <v>43129</v>
      </c>
      <c r="F476">
        <v>27.1</v>
      </c>
      <c r="G476">
        <v>35.299999999999997</v>
      </c>
      <c r="H476" s="113">
        <v>17.509799999999998</v>
      </c>
      <c r="I476" s="113">
        <v>4.6855000000000002</v>
      </c>
      <c r="K476" s="113">
        <v>996.51619807425902</v>
      </c>
      <c r="L476" s="113">
        <v>0.75627554215680703</v>
      </c>
      <c r="M476" s="113">
        <v>-4.1676377860000004E-3</v>
      </c>
      <c r="N476" s="113">
        <v>1022.94067894069</v>
      </c>
      <c r="O476" s="113">
        <v>10.551645122685199</v>
      </c>
      <c r="P476" s="113">
        <v>23.526303122195898</v>
      </c>
      <c r="Q476" s="113">
        <v>20.49025</v>
      </c>
      <c r="R476">
        <v>13</v>
      </c>
      <c r="S476">
        <v>0.2898</v>
      </c>
      <c r="T476" s="113">
        <v>6.5928066064563202</v>
      </c>
      <c r="U476" s="114">
        <v>5.0713896972740899</v>
      </c>
      <c r="V476" s="113">
        <v>0.64347747015989398</v>
      </c>
      <c r="W476" s="113">
        <v>6.4944144338927003</v>
      </c>
      <c r="X476" s="114">
        <v>4.9957034106866898</v>
      </c>
      <c r="Y476" s="113">
        <v>2.6194617974040701</v>
      </c>
      <c r="Z476" s="113">
        <v>-7.5686286587399301E-2</v>
      </c>
    </row>
    <row r="477" spans="1:26" x14ac:dyDescent="0.2">
      <c r="A477">
        <v>189</v>
      </c>
      <c r="B477" t="s">
        <v>26</v>
      </c>
      <c r="C477" t="s">
        <v>27</v>
      </c>
      <c r="D477" t="s">
        <v>28</v>
      </c>
      <c r="E477" s="118">
        <v>43129</v>
      </c>
      <c r="F477">
        <v>27.1</v>
      </c>
      <c r="G477">
        <v>35.299999999999997</v>
      </c>
      <c r="H477" s="113">
        <v>17.509799999999998</v>
      </c>
      <c r="I477" s="113">
        <v>4.3295000000000003</v>
      </c>
      <c r="K477" s="113">
        <v>996.51619807425902</v>
      </c>
      <c r="L477" s="113">
        <v>0.75627554215680703</v>
      </c>
      <c r="M477" s="113">
        <v>-4.1676377860000004E-3</v>
      </c>
      <c r="N477" s="113">
        <v>1022.94067894069</v>
      </c>
      <c r="O477" s="113">
        <v>9.7499407872512602</v>
      </c>
      <c r="P477" s="113">
        <v>23.526303122195898</v>
      </c>
      <c r="Q477" s="113">
        <v>18.532250000000001</v>
      </c>
      <c r="R477">
        <v>13</v>
      </c>
      <c r="S477">
        <v>0.2437</v>
      </c>
      <c r="T477" s="113">
        <v>5.9645601840520897</v>
      </c>
      <c r="U477" s="114">
        <v>4.5881232185016101</v>
      </c>
      <c r="V477" s="113">
        <v>0.54030605451515601</v>
      </c>
      <c r="W477" s="113">
        <v>5.8667479242646996</v>
      </c>
      <c r="X477" s="114">
        <v>4.5128830186651498</v>
      </c>
      <c r="Y477" s="113">
        <v>2.4175340825315201</v>
      </c>
      <c r="Z477" s="113">
        <v>-7.5240199836456703E-2</v>
      </c>
    </row>
    <row r="478" spans="1:26" x14ac:dyDescent="0.2">
      <c r="A478">
        <v>281</v>
      </c>
      <c r="B478" t="s">
        <v>26</v>
      </c>
      <c r="C478" t="s">
        <v>27</v>
      </c>
      <c r="D478" t="s">
        <v>28</v>
      </c>
      <c r="E478" s="118">
        <v>43129</v>
      </c>
      <c r="F478">
        <v>27.1</v>
      </c>
      <c r="G478">
        <v>35.299999999999997</v>
      </c>
      <c r="H478" s="113">
        <v>17.509799999999998</v>
      </c>
      <c r="I478" s="113">
        <v>4.1723999999999997</v>
      </c>
      <c r="K478" s="113">
        <v>996.51619807425902</v>
      </c>
      <c r="L478" s="113">
        <v>0.75627554215680703</v>
      </c>
      <c r="M478" s="113">
        <v>-4.1676377860000004E-3</v>
      </c>
      <c r="N478" s="113">
        <v>1022.94067894069</v>
      </c>
      <c r="O478" s="113">
        <v>9.3961549695639501</v>
      </c>
      <c r="P478" s="113">
        <v>23.526303122195898</v>
      </c>
      <c r="Q478" s="113">
        <v>17.668199999999999</v>
      </c>
      <c r="R478">
        <v>13</v>
      </c>
      <c r="S478">
        <v>0.21240000000000001</v>
      </c>
      <c r="T478" s="113">
        <v>5.3636363636363598</v>
      </c>
      <c r="U478" s="114">
        <v>4.1258741258741196</v>
      </c>
      <c r="V478" s="113">
        <v>0.47008087351545502</v>
      </c>
      <c r="W478" s="113">
        <v>5.2663787960661903</v>
      </c>
      <c r="X478" s="114">
        <v>4.0510606123586097</v>
      </c>
      <c r="Y478" s="113">
        <v>2.1915192238482701</v>
      </c>
      <c r="Z478" s="113">
        <v>-7.4813513515513505E-2</v>
      </c>
    </row>
    <row r="479" spans="1:26" x14ac:dyDescent="0.2">
      <c r="A479">
        <v>287</v>
      </c>
      <c r="B479" t="s">
        <v>26</v>
      </c>
      <c r="C479" t="s">
        <v>27</v>
      </c>
      <c r="D479" t="s">
        <v>28</v>
      </c>
      <c r="E479" s="118">
        <v>43129</v>
      </c>
      <c r="F479">
        <v>27.1</v>
      </c>
      <c r="G479">
        <v>35.299999999999997</v>
      </c>
      <c r="H479" s="113">
        <v>17.509799999999998</v>
      </c>
      <c r="I479" s="113">
        <v>2.8172000000000001</v>
      </c>
      <c r="K479" s="113">
        <v>996.51619807425902</v>
      </c>
      <c r="L479" s="113">
        <v>0.75627554215680703</v>
      </c>
      <c r="M479" s="113">
        <v>-4.1676377860000004E-3</v>
      </c>
      <c r="N479" s="113">
        <v>1022.94067894069</v>
      </c>
      <c r="O479" s="113">
        <v>6.3442737465860404</v>
      </c>
      <c r="P479" s="113">
        <v>23.526303122195898</v>
      </c>
      <c r="Q479" s="113">
        <v>10.214600000000001</v>
      </c>
      <c r="R479">
        <v>13</v>
      </c>
      <c r="S479">
        <v>0.1333</v>
      </c>
      <c r="T479" s="113">
        <v>4.9666530049554796</v>
      </c>
      <c r="U479" s="114">
        <v>3.82050231150422</v>
      </c>
      <c r="V479" s="113">
        <v>0.29460448739801298</v>
      </c>
      <c r="W479" s="113">
        <v>4.8697618791403903</v>
      </c>
      <c r="X479" s="114">
        <v>3.7459706762618401</v>
      </c>
      <c r="Y479" s="113">
        <v>2.3901284767626301</v>
      </c>
      <c r="Z479" s="113">
        <v>-7.4531635242379005E-2</v>
      </c>
    </row>
    <row r="480" spans="1:26" x14ac:dyDescent="0.2">
      <c r="A480">
        <v>116</v>
      </c>
      <c r="B480" t="s">
        <v>29</v>
      </c>
      <c r="C480" t="s">
        <v>27</v>
      </c>
      <c r="D480" t="s">
        <v>28</v>
      </c>
      <c r="E480" s="118">
        <v>43129</v>
      </c>
      <c r="F480">
        <v>27.1</v>
      </c>
      <c r="G480">
        <v>35.299999999999997</v>
      </c>
      <c r="H480" s="113">
        <v>17.509799999999998</v>
      </c>
      <c r="I480" s="113">
        <v>5.8494000000000002</v>
      </c>
      <c r="K480" s="113">
        <v>996.51619807425902</v>
      </c>
      <c r="L480" s="113">
        <v>0.75627554215680703</v>
      </c>
      <c r="M480" s="113">
        <v>-4.1676377860000004E-3</v>
      </c>
      <c r="N480" s="113">
        <v>1022.94067894069</v>
      </c>
      <c r="O480" s="113">
        <v>13.1727228642909</v>
      </c>
      <c r="P480" s="113">
        <v>23.526303122195898</v>
      </c>
      <c r="Q480" s="113">
        <v>26.8917</v>
      </c>
      <c r="R480">
        <v>13</v>
      </c>
      <c r="S480">
        <v>0.33910000000000001</v>
      </c>
      <c r="T480" s="113">
        <v>6.1539299130718899</v>
      </c>
      <c r="U480" s="114">
        <v>4.7337922408245303</v>
      </c>
      <c r="V480" s="113">
        <v>0.75218092200403097</v>
      </c>
      <c r="W480" s="113">
        <v>6.0559428525671803</v>
      </c>
      <c r="X480" s="114">
        <v>4.6584175788978301</v>
      </c>
      <c r="Y480" s="113">
        <v>2.3119383106962799</v>
      </c>
      <c r="Z480" s="113">
        <v>-7.5374661926695702E-2</v>
      </c>
    </row>
    <row r="481" spans="1:26" x14ac:dyDescent="0.2">
      <c r="A481">
        <v>122</v>
      </c>
      <c r="B481" t="s">
        <v>29</v>
      </c>
      <c r="C481" t="s">
        <v>27</v>
      </c>
      <c r="D481" t="s">
        <v>28</v>
      </c>
      <c r="E481" s="118">
        <v>43129</v>
      </c>
      <c r="F481">
        <v>27.1</v>
      </c>
      <c r="G481">
        <v>35.299999999999997</v>
      </c>
      <c r="H481" s="113">
        <v>17.509799999999998</v>
      </c>
      <c r="I481" s="113">
        <v>7.0808</v>
      </c>
      <c r="K481" s="113">
        <v>996.51619807425902</v>
      </c>
      <c r="L481" s="113">
        <v>0.75627554215680703</v>
      </c>
      <c r="M481" s="113">
        <v>-4.1676377860000004E-3</v>
      </c>
      <c r="N481" s="113">
        <v>1022.94067894069</v>
      </c>
      <c r="O481" s="113">
        <v>15.9458091526432</v>
      </c>
      <c r="P481" s="113">
        <v>23.526303122195898</v>
      </c>
      <c r="Q481" s="113">
        <v>33.664400000000001</v>
      </c>
      <c r="R481">
        <v>13</v>
      </c>
      <c r="S481">
        <v>0.35120000000000001</v>
      </c>
      <c r="T481" s="113">
        <v>5.2187351402758004</v>
      </c>
      <c r="U481" s="114">
        <v>4.0144116463659998</v>
      </c>
      <c r="V481" s="113">
        <v>0.77689293123713599</v>
      </c>
      <c r="W481" s="113">
        <v>5.1216113260669296</v>
      </c>
      <c r="X481" s="114">
        <v>3.9397010200514799</v>
      </c>
      <c r="Y481" s="113">
        <v>1.8832562745975401</v>
      </c>
      <c r="Z481" s="113">
        <v>-7.4710626314521605E-2</v>
      </c>
    </row>
    <row r="482" spans="1:26" x14ac:dyDescent="0.2">
      <c r="A482">
        <v>129</v>
      </c>
      <c r="B482" t="s">
        <v>29</v>
      </c>
      <c r="C482" t="s">
        <v>27</v>
      </c>
      <c r="D482" t="s">
        <v>28</v>
      </c>
      <c r="E482" s="118">
        <v>43129</v>
      </c>
      <c r="F482">
        <v>27.1</v>
      </c>
      <c r="G482">
        <v>35.299999999999997</v>
      </c>
      <c r="H482" s="113">
        <v>17.509799999999998</v>
      </c>
      <c r="I482" s="113">
        <v>6.8411</v>
      </c>
      <c r="K482" s="113">
        <v>996.51619807425902</v>
      </c>
      <c r="L482" s="113">
        <v>0.75627554215680703</v>
      </c>
      <c r="M482" s="113">
        <v>-4.1676377860000004E-3</v>
      </c>
      <c r="N482" s="113">
        <v>1022.94067894069</v>
      </c>
      <c r="O482" s="113">
        <v>15.4060099133074</v>
      </c>
      <c r="P482" s="113">
        <v>23.526303122195898</v>
      </c>
      <c r="Q482" s="113">
        <v>32.346049999999998</v>
      </c>
      <c r="R482">
        <v>13</v>
      </c>
      <c r="S482">
        <v>0.31030000000000002</v>
      </c>
      <c r="T482" s="113">
        <v>4.7513321492007101</v>
      </c>
      <c r="U482" s="114">
        <v>3.6548708840005402</v>
      </c>
      <c r="V482" s="113">
        <v>0.68520064399594105</v>
      </c>
      <c r="W482" s="113">
        <v>4.6546397787000799</v>
      </c>
      <c r="X482" s="114">
        <v>3.5804921374615999</v>
      </c>
      <c r="Y482" s="113">
        <v>1.7202602481067399</v>
      </c>
      <c r="Z482" s="113">
        <v>-7.4378746538946494E-2</v>
      </c>
    </row>
    <row r="483" spans="1:26" x14ac:dyDescent="0.2">
      <c r="A483">
        <v>220</v>
      </c>
      <c r="B483" t="s">
        <v>29</v>
      </c>
      <c r="C483" t="s">
        <v>27</v>
      </c>
      <c r="D483" t="s">
        <v>28</v>
      </c>
      <c r="E483" s="118">
        <v>43129</v>
      </c>
      <c r="F483">
        <v>27.1</v>
      </c>
      <c r="G483">
        <v>35.299999999999997</v>
      </c>
      <c r="H483" s="113">
        <v>17.509799999999998</v>
      </c>
      <c r="I483" s="113">
        <v>4.6265999999999998</v>
      </c>
      <c r="K483" s="113">
        <v>996.51619807425902</v>
      </c>
      <c r="L483" s="113">
        <v>0.75627554215680703</v>
      </c>
      <c r="M483" s="113">
        <v>-4.1676377860000004E-3</v>
      </c>
      <c r="N483" s="113">
        <v>1022.94067894069</v>
      </c>
      <c r="O483" s="113">
        <v>10.419003590783401</v>
      </c>
      <c r="P483" s="113">
        <v>23.526303122195898</v>
      </c>
      <c r="Q483" s="113">
        <v>20.1663</v>
      </c>
      <c r="R483">
        <v>13</v>
      </c>
      <c r="S483">
        <v>0.2641</v>
      </c>
      <c r="T483" s="113">
        <v>6.0538681948424102</v>
      </c>
      <c r="U483" s="114">
        <v>4.65682168834031</v>
      </c>
      <c r="V483" s="113">
        <v>0.585670700881471</v>
      </c>
      <c r="W483" s="113">
        <v>5.9559734978860499</v>
      </c>
      <c r="X483" s="114">
        <v>4.5815180752969598</v>
      </c>
      <c r="Y483" s="113">
        <v>2.4074059114553599</v>
      </c>
      <c r="Z483" s="113">
        <v>-7.5303613043350204E-2</v>
      </c>
    </row>
    <row r="484" spans="1:26" x14ac:dyDescent="0.2">
      <c r="A484">
        <v>226</v>
      </c>
      <c r="B484" t="s">
        <v>29</v>
      </c>
      <c r="C484" t="s">
        <v>27</v>
      </c>
      <c r="D484" t="s">
        <v>28</v>
      </c>
      <c r="E484" s="118">
        <v>43129</v>
      </c>
      <c r="F484">
        <v>27.1</v>
      </c>
      <c r="G484">
        <v>35.299999999999997</v>
      </c>
      <c r="H484" s="113">
        <v>17.509799999999998</v>
      </c>
      <c r="I484" s="113">
        <v>4.4261999999999997</v>
      </c>
      <c r="K484" s="113">
        <v>996.51619807425902</v>
      </c>
      <c r="L484" s="113">
        <v>0.75627554215680703</v>
      </c>
      <c r="M484" s="113">
        <v>-4.1676377860000004E-3</v>
      </c>
      <c r="N484" s="113">
        <v>1022.94067894069</v>
      </c>
      <c r="O484" s="113">
        <v>9.9677071053312201</v>
      </c>
      <c r="P484" s="113">
        <v>23.526303122195898</v>
      </c>
      <c r="Q484" s="113">
        <v>19.0641</v>
      </c>
      <c r="R484">
        <v>13</v>
      </c>
      <c r="S484">
        <v>0.22620000000000001</v>
      </c>
      <c r="T484" s="113">
        <v>5.3857142857142701</v>
      </c>
      <c r="U484" s="114">
        <v>4.1428571428571299</v>
      </c>
      <c r="V484" s="113">
        <v>0.50065882164341402</v>
      </c>
      <c r="W484" s="113">
        <v>5.2884363387696496</v>
      </c>
      <c r="X484" s="114">
        <v>4.0680279528997296</v>
      </c>
      <c r="Y484" s="113">
        <v>2.1611794079401498</v>
      </c>
      <c r="Z484" s="113">
        <v>-7.4829189957402995E-2</v>
      </c>
    </row>
    <row r="485" spans="1:26" x14ac:dyDescent="0.2">
      <c r="A485">
        <v>149</v>
      </c>
      <c r="B485" t="s">
        <v>30</v>
      </c>
      <c r="C485" t="s">
        <v>27</v>
      </c>
      <c r="D485" t="s">
        <v>28</v>
      </c>
      <c r="E485" s="118">
        <v>43129</v>
      </c>
      <c r="F485">
        <v>27.1</v>
      </c>
      <c r="G485">
        <v>35.299999999999997</v>
      </c>
      <c r="H485" s="113">
        <v>17.509799999999998</v>
      </c>
      <c r="I485" s="113">
        <v>2.8100999999999998</v>
      </c>
      <c r="K485" s="113">
        <v>996.51619807425902</v>
      </c>
      <c r="L485" s="113">
        <v>0.75627554215680703</v>
      </c>
      <c r="M485" s="113">
        <v>-4.1676377860000004E-3</v>
      </c>
      <c r="N485" s="113">
        <v>1022.94067894069</v>
      </c>
      <c r="O485" s="113">
        <v>6.3282846994467601</v>
      </c>
      <c r="P485" s="113">
        <v>23.526303122195898</v>
      </c>
      <c r="Q485" s="113">
        <v>10.175549999999999</v>
      </c>
      <c r="R485">
        <v>13</v>
      </c>
      <c r="S485">
        <v>0.17119999999999999</v>
      </c>
      <c r="T485" s="113">
        <v>6.4875516313615504</v>
      </c>
      <c r="U485" s="114">
        <v>4.9904243318165697</v>
      </c>
      <c r="V485" s="113">
        <v>0.38004810044110798</v>
      </c>
      <c r="W485" s="113">
        <v>6.3892566160639896</v>
      </c>
      <c r="X485" s="114">
        <v>4.9148127815876803</v>
      </c>
      <c r="Y485" s="113">
        <v>3.1659765609192898</v>
      </c>
      <c r="Z485" s="113">
        <v>-7.5611550228888505E-2</v>
      </c>
    </row>
    <row r="486" spans="1:26" x14ac:dyDescent="0.2">
      <c r="A486">
        <v>157</v>
      </c>
      <c r="B486" t="s">
        <v>30</v>
      </c>
      <c r="C486" t="s">
        <v>27</v>
      </c>
      <c r="D486" t="s">
        <v>28</v>
      </c>
      <c r="E486" s="118">
        <v>43129</v>
      </c>
      <c r="F486">
        <v>27.1</v>
      </c>
      <c r="G486">
        <v>35.299999999999997</v>
      </c>
      <c r="H486" s="113">
        <v>17.509799999999998</v>
      </c>
      <c r="I486" s="113">
        <v>2.5322</v>
      </c>
      <c r="K486" s="113">
        <v>996.51619807425902</v>
      </c>
      <c r="L486" s="113">
        <v>0.75627554215680703</v>
      </c>
      <c r="M486" s="113">
        <v>-4.1676377860000004E-3</v>
      </c>
      <c r="N486" s="113">
        <v>1022.94067894069</v>
      </c>
      <c r="O486" s="113">
        <v>5.7024598825447796</v>
      </c>
      <c r="P486" s="113">
        <v>23.526303122195898</v>
      </c>
      <c r="Q486" s="113">
        <v>8.6471</v>
      </c>
      <c r="R486">
        <v>13</v>
      </c>
      <c r="S486">
        <v>0.13170000000000001</v>
      </c>
      <c r="T486" s="113">
        <v>5.4863570089564604</v>
      </c>
      <c r="U486" s="114">
        <v>4.2202746222742</v>
      </c>
      <c r="V486" s="113">
        <v>0.29159097659416899</v>
      </c>
      <c r="W486" s="113">
        <v>5.38898616215765</v>
      </c>
      <c r="X486" s="114">
        <v>4.1453739708904997</v>
      </c>
      <c r="Y486" s="113">
        <v>2.83109717239953</v>
      </c>
      <c r="Z486" s="113">
        <v>-7.4900651383705594E-2</v>
      </c>
    </row>
    <row r="487" spans="1:26" x14ac:dyDescent="0.2">
      <c r="A487">
        <v>248</v>
      </c>
      <c r="B487" t="s">
        <v>30</v>
      </c>
      <c r="C487" t="s">
        <v>27</v>
      </c>
      <c r="D487" t="s">
        <v>28</v>
      </c>
      <c r="E487" s="118">
        <v>43129</v>
      </c>
      <c r="F487">
        <v>27.1</v>
      </c>
      <c r="G487">
        <v>35.299999999999997</v>
      </c>
      <c r="H487" s="113">
        <v>17.509799999999998</v>
      </c>
      <c r="I487" s="113">
        <v>4.2969999999999997</v>
      </c>
      <c r="K487" s="113">
        <v>996.51619807425902</v>
      </c>
      <c r="L487" s="113">
        <v>0.75627554215680703</v>
      </c>
      <c r="M487" s="113">
        <v>-4.1676377860000004E-3</v>
      </c>
      <c r="N487" s="113">
        <v>1022.94067894069</v>
      </c>
      <c r="O487" s="113">
        <v>9.6767514869658502</v>
      </c>
      <c r="P487" s="113">
        <v>23.526303122195898</v>
      </c>
      <c r="Q487" s="113">
        <v>18.3535</v>
      </c>
      <c r="R487">
        <v>13</v>
      </c>
      <c r="S487">
        <v>0.23319999999999999</v>
      </c>
      <c r="T487" s="113">
        <v>5.7384713814656303</v>
      </c>
      <c r="U487" s="114">
        <v>4.4142087549735596</v>
      </c>
      <c r="V487" s="113">
        <v>0.51670605476335196</v>
      </c>
      <c r="W487" s="113">
        <v>5.6408678165159696</v>
      </c>
      <c r="X487" s="114">
        <v>4.3391290896276704</v>
      </c>
      <c r="Y487" s="113">
        <v>2.32832595804445</v>
      </c>
      <c r="Z487" s="113">
        <v>-7.5079665345886504E-2</v>
      </c>
    </row>
    <row r="488" spans="1:26" x14ac:dyDescent="0.2">
      <c r="A488">
        <v>162</v>
      </c>
      <c r="B488" t="s">
        <v>31</v>
      </c>
      <c r="C488" t="s">
        <v>27</v>
      </c>
      <c r="D488" t="s">
        <v>28</v>
      </c>
      <c r="E488" s="118">
        <v>43129</v>
      </c>
      <c r="F488">
        <v>27.1</v>
      </c>
      <c r="G488">
        <v>35.299999999999997</v>
      </c>
      <c r="H488" s="113">
        <v>17.509799999999998</v>
      </c>
      <c r="I488" s="113">
        <v>7.4252000000000002</v>
      </c>
      <c r="K488" s="113">
        <v>996.51619807425902</v>
      </c>
      <c r="L488" s="113">
        <v>0.75627554215680703</v>
      </c>
      <c r="M488" s="113">
        <v>-4.1676377860000004E-3</v>
      </c>
      <c r="N488" s="113">
        <v>1022.94067894069</v>
      </c>
      <c r="O488" s="113">
        <v>16.721390537821499</v>
      </c>
      <c r="P488" s="113">
        <v>23.526303122195898</v>
      </c>
      <c r="Q488" s="113">
        <v>35.558599999999998</v>
      </c>
      <c r="R488">
        <v>13</v>
      </c>
      <c r="S488">
        <v>0.22990000000000099</v>
      </c>
      <c r="T488" s="113">
        <v>3.1951412727752899</v>
      </c>
      <c r="U488" s="114">
        <v>2.4578009790579198</v>
      </c>
      <c r="V488" s="113">
        <v>0.50275898648364503</v>
      </c>
      <c r="W488" s="113">
        <v>3.0998853688255501</v>
      </c>
      <c r="X488" s="114">
        <v>2.3845272067888801</v>
      </c>
      <c r="Y488" s="113">
        <v>1.1277074425536</v>
      </c>
      <c r="Z488" s="113">
        <v>-7.3273772269034407E-2</v>
      </c>
    </row>
    <row r="489" spans="1:26" x14ac:dyDescent="0.2">
      <c r="A489">
        <v>169</v>
      </c>
      <c r="B489" t="s">
        <v>31</v>
      </c>
      <c r="C489" t="s">
        <v>27</v>
      </c>
      <c r="D489" t="s">
        <v>28</v>
      </c>
      <c r="E489" s="118">
        <v>43129</v>
      </c>
      <c r="F489">
        <v>27.1</v>
      </c>
      <c r="G489">
        <v>35.299999999999997</v>
      </c>
      <c r="H489" s="113">
        <v>17.509799999999998</v>
      </c>
      <c r="I489" s="113">
        <v>4.5518999999999998</v>
      </c>
      <c r="K489" s="113">
        <v>996.51619807425902</v>
      </c>
      <c r="L489" s="113">
        <v>0.75627554215680703</v>
      </c>
      <c r="M489" s="113">
        <v>-4.1676377860000004E-3</v>
      </c>
      <c r="N489" s="113">
        <v>1022.94067894069</v>
      </c>
      <c r="O489" s="113">
        <v>10.250780799050499</v>
      </c>
      <c r="P489" s="113">
        <v>23.526303122195898</v>
      </c>
      <c r="Q489" s="113">
        <v>19.75545</v>
      </c>
      <c r="R489">
        <v>13</v>
      </c>
      <c r="S489">
        <v>0.12690000000000001</v>
      </c>
      <c r="T489" s="113">
        <v>2.8677966101694898</v>
      </c>
      <c r="U489" s="114">
        <v>2.20599739243807</v>
      </c>
      <c r="V489" s="113">
        <v>0.276569214450818</v>
      </c>
      <c r="W489" s="113">
        <v>2.77284286687728</v>
      </c>
      <c r="X489" s="114">
        <v>2.1329560514440602</v>
      </c>
      <c r="Y489" s="113">
        <v>1.11633503648198</v>
      </c>
      <c r="Z489" s="113">
        <v>-7.3041340994012494E-2</v>
      </c>
    </row>
    <row r="490" spans="1:26" x14ac:dyDescent="0.2">
      <c r="A490">
        <v>261</v>
      </c>
      <c r="B490" t="s">
        <v>31</v>
      </c>
      <c r="C490" t="s">
        <v>27</v>
      </c>
      <c r="D490" t="s">
        <v>28</v>
      </c>
      <c r="E490" s="118">
        <v>43129</v>
      </c>
      <c r="F490">
        <v>27.1</v>
      </c>
      <c r="G490">
        <v>35.299999999999997</v>
      </c>
      <c r="H490" s="113">
        <v>17.509799999999998</v>
      </c>
      <c r="I490" s="113">
        <v>4.9359000000000002</v>
      </c>
      <c r="K490" s="113">
        <v>996.51619807425902</v>
      </c>
      <c r="L490" s="113">
        <v>0.75627554215680703</v>
      </c>
      <c r="M490" s="113">
        <v>-4.1676377860000004E-3</v>
      </c>
      <c r="N490" s="113">
        <v>1022.94067894069</v>
      </c>
      <c r="O490" s="113">
        <v>11.1155405316534</v>
      </c>
      <c r="P490" s="113">
        <v>23.526303122195898</v>
      </c>
      <c r="Q490" s="113">
        <v>21.867450000000002</v>
      </c>
      <c r="R490">
        <v>45</v>
      </c>
      <c r="S490">
        <v>0.47239999999999999</v>
      </c>
      <c r="T490" s="113">
        <v>10.583622717598301</v>
      </c>
      <c r="U490" s="114">
        <v>2.3519161594662901</v>
      </c>
      <c r="V490" s="113">
        <v>1.0648409097734</v>
      </c>
      <c r="W490" s="113">
        <v>10.594694397744</v>
      </c>
      <c r="X490" s="114">
        <v>2.3543765328320099</v>
      </c>
      <c r="Y490" s="113">
        <v>1.6313944103145701</v>
      </c>
      <c r="Z490" s="113" t="s">
        <v>38</v>
      </c>
    </row>
    <row r="491" spans="1:26" x14ac:dyDescent="0.2">
      <c r="A491">
        <v>267</v>
      </c>
      <c r="B491" t="s">
        <v>31</v>
      </c>
      <c r="C491" t="s">
        <v>27</v>
      </c>
      <c r="D491" t="s">
        <v>28</v>
      </c>
      <c r="E491" s="118">
        <v>43129</v>
      </c>
      <c r="F491">
        <v>27.1</v>
      </c>
      <c r="G491">
        <v>35.299999999999997</v>
      </c>
      <c r="H491" s="113">
        <v>17.509799999999998</v>
      </c>
      <c r="I491" s="113">
        <v>5.9645999999999999</v>
      </c>
      <c r="K491" s="113">
        <v>996.51619807425902</v>
      </c>
      <c r="L491" s="113">
        <v>0.75627554215680703</v>
      </c>
      <c r="M491" s="113">
        <v>-4.1676377860000004E-3</v>
      </c>
      <c r="N491" s="113">
        <v>1022.94067894069</v>
      </c>
      <c r="O491" s="113">
        <v>13.4321507840718</v>
      </c>
      <c r="P491" s="113">
        <v>23.526303122195898</v>
      </c>
      <c r="Q491" s="113">
        <v>27.525300000000001</v>
      </c>
      <c r="R491">
        <v>13</v>
      </c>
      <c r="S491">
        <v>0.16209999999999999</v>
      </c>
      <c r="T491" s="113">
        <v>2.7936234381732001</v>
      </c>
      <c r="U491" s="114">
        <v>2.14894110628707</v>
      </c>
      <c r="V491" s="113">
        <v>0.35297276833406399</v>
      </c>
      <c r="W491" s="113">
        <v>2.6987381615981101</v>
      </c>
      <c r="X491" s="114">
        <v>2.0759524319985401</v>
      </c>
      <c r="Y491" s="113">
        <v>1.0194490603205599</v>
      </c>
      <c r="Z491" s="113">
        <v>-7.2988674288529495E-2</v>
      </c>
    </row>
    <row r="492" spans="1:26" x14ac:dyDescent="0.2">
      <c r="A492">
        <v>273</v>
      </c>
      <c r="B492" t="s">
        <v>31</v>
      </c>
      <c r="C492" t="s">
        <v>27</v>
      </c>
      <c r="D492" t="s">
        <v>28</v>
      </c>
      <c r="E492" s="118">
        <v>43129</v>
      </c>
      <c r="F492">
        <v>27.1</v>
      </c>
      <c r="G492">
        <v>35.299999999999997</v>
      </c>
      <c r="H492" s="113">
        <v>17.509799999999998</v>
      </c>
      <c r="I492" s="113">
        <v>5.9463999999999997</v>
      </c>
      <c r="K492" s="113">
        <v>996.51619807425902</v>
      </c>
      <c r="L492" s="113">
        <v>0.75627554215680703</v>
      </c>
      <c r="M492" s="113">
        <v>-4.1676377860000004E-3</v>
      </c>
      <c r="N492" s="113">
        <v>1022.94067894069</v>
      </c>
      <c r="O492" s="113">
        <v>13.391164775911999</v>
      </c>
      <c r="P492" s="113">
        <v>23.526303122195898</v>
      </c>
      <c r="Q492" s="113">
        <v>27.4252</v>
      </c>
      <c r="R492">
        <v>13</v>
      </c>
      <c r="S492">
        <v>0.17469999999999999</v>
      </c>
      <c r="T492" s="113">
        <v>3.02683784673492</v>
      </c>
      <c r="U492" s="114">
        <v>2.3283368051807098</v>
      </c>
      <c r="V492" s="113">
        <v>0.38141178092127997</v>
      </c>
      <c r="W492" s="113">
        <v>2.9317372979190299</v>
      </c>
      <c r="X492" s="114">
        <v>2.2551825368607901</v>
      </c>
      <c r="Y492" s="113">
        <v>1.10863738437465</v>
      </c>
      <c r="Z492" s="113">
        <v>-7.3154268319921598E-2</v>
      </c>
    </row>
    <row r="493" spans="1:26" x14ac:dyDescent="0.2">
      <c r="A493">
        <v>105</v>
      </c>
      <c r="B493" t="s">
        <v>32</v>
      </c>
      <c r="C493" t="s">
        <v>27</v>
      </c>
      <c r="D493" t="s">
        <v>28</v>
      </c>
      <c r="E493" s="118">
        <v>43129</v>
      </c>
      <c r="F493">
        <v>23.6</v>
      </c>
      <c r="G493">
        <v>35.6</v>
      </c>
      <c r="H493" s="113">
        <v>17.508299999999998</v>
      </c>
      <c r="I493" s="113">
        <v>4.4588000000000001</v>
      </c>
      <c r="K493" s="113">
        <v>997.42451159707798</v>
      </c>
      <c r="L493" s="113">
        <v>0.76136961722476804</v>
      </c>
      <c r="M493" s="113">
        <v>-4.2319740160000003E-3</v>
      </c>
      <c r="N493" s="113">
        <v>1024.24266860124</v>
      </c>
      <c r="O493" s="113">
        <v>10.057147737713199</v>
      </c>
      <c r="P493" s="113">
        <v>23.5345803439828</v>
      </c>
      <c r="Q493" s="113">
        <v>19.243400000000001</v>
      </c>
      <c r="R493">
        <v>13</v>
      </c>
      <c r="S493">
        <v>0.13980000000000001</v>
      </c>
      <c r="T493" s="113">
        <v>3.2368603843482302</v>
      </c>
      <c r="U493" s="114">
        <v>2.4898926033447899</v>
      </c>
      <c r="V493" s="113">
        <v>0.31911854324732603</v>
      </c>
      <c r="W493" s="113">
        <v>3.2770341603481699</v>
      </c>
      <c r="X493" s="114">
        <v>2.5207955079601301</v>
      </c>
      <c r="Y493" s="113">
        <v>1.3287277192776099</v>
      </c>
      <c r="Z493" s="113">
        <v>3.09029046153384E-2</v>
      </c>
    </row>
    <row r="494" spans="1:26" x14ac:dyDescent="0.2">
      <c r="A494">
        <v>204</v>
      </c>
      <c r="B494" t="s">
        <v>32</v>
      </c>
      <c r="C494" t="s">
        <v>27</v>
      </c>
      <c r="D494" t="s">
        <v>28</v>
      </c>
      <c r="E494" s="118">
        <v>43129</v>
      </c>
      <c r="F494">
        <v>23.6</v>
      </c>
      <c r="G494">
        <v>35.6</v>
      </c>
      <c r="H494" s="113">
        <v>17.508299999999998</v>
      </c>
      <c r="I494" s="113">
        <v>5.1287000000000003</v>
      </c>
      <c r="K494" s="113">
        <v>997.42451159707798</v>
      </c>
      <c r="L494" s="113">
        <v>0.76136961722476804</v>
      </c>
      <c r="M494" s="113">
        <v>-4.2319740160000003E-3</v>
      </c>
      <c r="N494" s="113">
        <v>1024.24266860124</v>
      </c>
      <c r="O494" s="113">
        <v>11.5681559169305</v>
      </c>
      <c r="P494" s="113">
        <v>23.5345803439828</v>
      </c>
      <c r="Q494" s="113">
        <v>22.927849999999999</v>
      </c>
      <c r="R494">
        <v>13</v>
      </c>
      <c r="S494">
        <v>0.1855</v>
      </c>
      <c r="T494" s="113">
        <v>3.7526298753843701</v>
      </c>
      <c r="U494" s="114">
        <v>2.8866383656802901</v>
      </c>
      <c r="V494" s="113">
        <v>0.42274588820076398</v>
      </c>
      <c r="W494" s="113">
        <v>3.7930043588440601</v>
      </c>
      <c r="X494" s="114">
        <v>2.9176956606492799</v>
      </c>
      <c r="Y494" s="113">
        <v>1.4843668168572499</v>
      </c>
      <c r="Z494" s="113">
        <v>3.10572949689942E-2</v>
      </c>
    </row>
    <row r="495" spans="1:26" x14ac:dyDescent="0.2">
      <c r="A495">
        <v>143</v>
      </c>
      <c r="B495" t="s">
        <v>33</v>
      </c>
      <c r="C495" t="s">
        <v>27</v>
      </c>
      <c r="D495" t="s">
        <v>28</v>
      </c>
      <c r="E495" s="118">
        <v>43129</v>
      </c>
      <c r="F495">
        <v>23.6</v>
      </c>
      <c r="G495">
        <v>35.6</v>
      </c>
      <c r="H495" s="113">
        <v>17.508299999999998</v>
      </c>
      <c r="I495" s="113">
        <v>5.3872999999999998</v>
      </c>
      <c r="K495" s="113">
        <v>997.42451159707798</v>
      </c>
      <c r="L495" s="113">
        <v>0.76136961722476804</v>
      </c>
      <c r="M495" s="113">
        <v>-4.2319740160000003E-3</v>
      </c>
      <c r="N495" s="113">
        <v>1024.24266860124</v>
      </c>
      <c r="O495" s="113">
        <v>12.1514470277614</v>
      </c>
      <c r="P495" s="113">
        <v>23.5345803439828</v>
      </c>
      <c r="Q495" s="113">
        <v>24.350149999999999</v>
      </c>
      <c r="R495">
        <v>13</v>
      </c>
      <c r="S495">
        <v>0.1671</v>
      </c>
      <c r="T495" s="113">
        <v>3.2010267805831099</v>
      </c>
      <c r="U495" s="114">
        <v>2.46232829275624</v>
      </c>
      <c r="V495" s="113">
        <v>0.38148638850440397</v>
      </c>
      <c r="W495" s="113">
        <v>3.2411866122305599</v>
      </c>
      <c r="X495" s="114">
        <v>2.4932204709465902</v>
      </c>
      <c r="Y495" s="113">
        <v>1.25239987913632</v>
      </c>
      <c r="Z495" s="113">
        <v>3.0892178190348001E-2</v>
      </c>
    </row>
    <row r="496" spans="1:26" x14ac:dyDescent="0.2">
      <c r="A496">
        <v>177</v>
      </c>
      <c r="B496" t="s">
        <v>26</v>
      </c>
      <c r="C496" t="s">
        <v>34</v>
      </c>
      <c r="D496" t="s">
        <v>28</v>
      </c>
      <c r="E496" s="118">
        <v>43129</v>
      </c>
      <c r="F496">
        <v>26.5</v>
      </c>
      <c r="G496">
        <v>35.4</v>
      </c>
      <c r="H496" s="113">
        <v>17.514800000000001</v>
      </c>
      <c r="I496" s="113">
        <v>6.0475000000000003</v>
      </c>
      <c r="K496" s="113">
        <v>996.68007762293905</v>
      </c>
      <c r="L496" s="113">
        <v>0.757089445849219</v>
      </c>
      <c r="M496" s="113">
        <v>-4.1757878500000003E-3</v>
      </c>
      <c r="N496" s="113">
        <v>1023.20698058933</v>
      </c>
      <c r="O496" s="113">
        <v>13.6232799932946</v>
      </c>
      <c r="P496" s="113">
        <v>23.535126407233399</v>
      </c>
      <c r="Q496" s="113">
        <v>27.981249999999999</v>
      </c>
      <c r="R496">
        <v>13</v>
      </c>
      <c r="S496">
        <v>0.1618</v>
      </c>
      <c r="T496" s="113">
        <v>2.7490357986305902</v>
      </c>
      <c r="U496" s="114">
        <v>2.1146429220235299</v>
      </c>
      <c r="V496" s="113">
        <v>0.35515047933474397</v>
      </c>
      <c r="W496" s="113">
        <v>2.6767185153045099</v>
      </c>
      <c r="X496" s="114">
        <v>2.05901424254193</v>
      </c>
      <c r="Y496" s="113">
        <v>1.00841293036834</v>
      </c>
      <c r="Z496" s="113">
        <v>-5.5628679481598602E-2</v>
      </c>
    </row>
    <row r="497" spans="1:26" x14ac:dyDescent="0.2">
      <c r="A497">
        <v>183</v>
      </c>
      <c r="B497" t="s">
        <v>26</v>
      </c>
      <c r="C497" t="s">
        <v>34</v>
      </c>
      <c r="D497" t="s">
        <v>28</v>
      </c>
      <c r="E497" s="118">
        <v>43129</v>
      </c>
      <c r="F497">
        <v>26.5</v>
      </c>
      <c r="G497">
        <v>35.4</v>
      </c>
      <c r="H497" s="113">
        <v>17.514800000000001</v>
      </c>
      <c r="I497" s="113">
        <v>4.5923999999999996</v>
      </c>
      <c r="K497" s="113">
        <v>996.68007762293905</v>
      </c>
      <c r="L497" s="113">
        <v>0.757089445849219</v>
      </c>
      <c r="M497" s="113">
        <v>-4.1757878500000003E-3</v>
      </c>
      <c r="N497" s="113">
        <v>1023.20698058933</v>
      </c>
      <c r="O497" s="113">
        <v>10.3453577579505</v>
      </c>
      <c r="P497" s="113">
        <v>23.535126407233399</v>
      </c>
      <c r="Q497" s="113">
        <v>19.978200000000001</v>
      </c>
      <c r="R497">
        <v>13</v>
      </c>
      <c r="S497">
        <v>0.116099999999999</v>
      </c>
      <c r="T497" s="113">
        <v>2.5936599423631002</v>
      </c>
      <c r="U497" s="114">
        <v>1.995123032587</v>
      </c>
      <c r="V497" s="113">
        <v>0.25443770709197</v>
      </c>
      <c r="W497" s="113">
        <v>2.5214520163631802</v>
      </c>
      <c r="X497" s="114">
        <v>1.93957847412552</v>
      </c>
      <c r="Y497" s="113">
        <v>1.01202096805097</v>
      </c>
      <c r="Z497" s="113">
        <v>-5.5544558461475997E-2</v>
      </c>
    </row>
    <row r="498" spans="1:26" x14ac:dyDescent="0.2">
      <c r="A498">
        <v>190</v>
      </c>
      <c r="B498" t="s">
        <v>26</v>
      </c>
      <c r="C498" t="s">
        <v>34</v>
      </c>
      <c r="D498" t="s">
        <v>28</v>
      </c>
      <c r="E498" s="118">
        <v>43129</v>
      </c>
      <c r="F498">
        <v>26.5</v>
      </c>
      <c r="G498">
        <v>35.4</v>
      </c>
      <c r="H498" s="113">
        <v>17.514800000000001</v>
      </c>
      <c r="I498" s="113">
        <v>4.7333999999999996</v>
      </c>
      <c r="K498" s="113">
        <v>996.68007762293905</v>
      </c>
      <c r="L498" s="113">
        <v>0.757089445849219</v>
      </c>
      <c r="M498" s="113">
        <v>-4.1757878500000003E-3</v>
      </c>
      <c r="N498" s="113">
        <v>1023.20698058933</v>
      </c>
      <c r="O498" s="113">
        <v>10.662990247252701</v>
      </c>
      <c r="P498" s="113">
        <v>23.535126407233399</v>
      </c>
      <c r="Q498" s="113">
        <v>20.753699999999998</v>
      </c>
      <c r="R498">
        <v>13</v>
      </c>
      <c r="S498">
        <v>0.12229999999999901</v>
      </c>
      <c r="T498" s="113">
        <v>2.6522955477001</v>
      </c>
      <c r="U498" s="114">
        <v>2.0402273443846899</v>
      </c>
      <c r="V498" s="113">
        <v>0.26819064791526498</v>
      </c>
      <c r="W498" s="113">
        <v>2.58004635252767</v>
      </c>
      <c r="X498" s="114">
        <v>1.9846510404058999</v>
      </c>
      <c r="Y498" s="113">
        <v>1.0273391998743</v>
      </c>
      <c r="Z498" s="113">
        <v>-5.5576303978791097E-2</v>
      </c>
    </row>
    <row r="499" spans="1:26" x14ac:dyDescent="0.2">
      <c r="A499">
        <v>282</v>
      </c>
      <c r="B499" t="s">
        <v>26</v>
      </c>
      <c r="C499" t="s">
        <v>34</v>
      </c>
      <c r="D499" t="s">
        <v>28</v>
      </c>
      <c r="E499" s="118">
        <v>43129</v>
      </c>
      <c r="F499">
        <v>26.5</v>
      </c>
      <c r="G499">
        <v>35.4</v>
      </c>
      <c r="H499" s="113">
        <v>17.514800000000001</v>
      </c>
      <c r="I499" s="113">
        <v>2.1918000000000002</v>
      </c>
      <c r="K499" s="113">
        <v>996.68007762293905</v>
      </c>
      <c r="L499" s="113">
        <v>0.757089445849219</v>
      </c>
      <c r="M499" s="113">
        <v>-4.1757878500000003E-3</v>
      </c>
      <c r="N499" s="113">
        <v>1023.20698058933</v>
      </c>
      <c r="O499" s="113">
        <v>4.93749567413031</v>
      </c>
      <c r="P499" s="113">
        <v>23.535126407233399</v>
      </c>
      <c r="Q499" s="113">
        <v>6.7748999999999997</v>
      </c>
      <c r="R499">
        <v>13</v>
      </c>
      <c r="S499">
        <v>7.8299999999999995E-2</v>
      </c>
      <c r="T499" s="113">
        <v>3.7047551454932601</v>
      </c>
      <c r="U499" s="114">
        <v>2.8498116503794302</v>
      </c>
      <c r="V499" s="113">
        <v>0.17303405907108099</v>
      </c>
      <c r="W499" s="113">
        <v>3.6317652035261498</v>
      </c>
      <c r="X499" s="114">
        <v>2.7936655411739602</v>
      </c>
      <c r="Y499" s="113">
        <v>2.0980119377762501</v>
      </c>
      <c r="Z499" s="113">
        <v>-5.6146109205470501E-2</v>
      </c>
    </row>
    <row r="500" spans="1:26" x14ac:dyDescent="0.2">
      <c r="A500">
        <v>288</v>
      </c>
      <c r="B500" t="s">
        <v>26</v>
      </c>
      <c r="C500" t="s">
        <v>34</v>
      </c>
      <c r="D500" t="s">
        <v>28</v>
      </c>
      <c r="E500" s="118">
        <v>43129</v>
      </c>
      <c r="F500">
        <v>26.5</v>
      </c>
      <c r="G500">
        <v>35.4</v>
      </c>
      <c r="H500" s="113">
        <v>17.514800000000001</v>
      </c>
      <c r="I500" s="113">
        <v>7.4311999999999996</v>
      </c>
      <c r="K500" s="113">
        <v>996.68007762293905</v>
      </c>
      <c r="L500" s="113">
        <v>0.757089445849219</v>
      </c>
      <c r="M500" s="113">
        <v>-4.1757878500000003E-3</v>
      </c>
      <c r="N500" s="113">
        <v>1023.20698058933</v>
      </c>
      <c r="O500" s="113">
        <v>16.740358542566401</v>
      </c>
      <c r="P500" s="113">
        <v>23.535126407233399</v>
      </c>
      <c r="Q500" s="113">
        <v>35.5916</v>
      </c>
      <c r="R500">
        <v>13</v>
      </c>
      <c r="S500">
        <v>0.17080000000000001</v>
      </c>
      <c r="T500" s="113">
        <v>2.3524874662553001</v>
      </c>
      <c r="U500" s="114">
        <v>1.8096057432733099</v>
      </c>
      <c r="V500" s="113">
        <v>0.37324375194614801</v>
      </c>
      <c r="W500" s="113">
        <v>2.2804492833400798</v>
      </c>
      <c r="X500" s="114">
        <v>1.7541917564154501</v>
      </c>
      <c r="Y500" s="113">
        <v>0.82854935161436905</v>
      </c>
      <c r="Z500" s="113">
        <v>-5.5413986857862703E-2</v>
      </c>
    </row>
    <row r="501" spans="1:26" x14ac:dyDescent="0.2">
      <c r="A501">
        <v>117</v>
      </c>
      <c r="B501" t="s">
        <v>29</v>
      </c>
      <c r="C501" t="s">
        <v>34</v>
      </c>
      <c r="D501" t="s">
        <v>28</v>
      </c>
      <c r="E501" s="118">
        <v>43129</v>
      </c>
      <c r="F501">
        <v>26.5</v>
      </c>
      <c r="G501">
        <v>35.4</v>
      </c>
      <c r="H501" s="113">
        <v>17.514800000000001</v>
      </c>
      <c r="I501" s="113">
        <v>3.4260999999999999</v>
      </c>
      <c r="K501" s="113">
        <v>996.68007762293905</v>
      </c>
      <c r="L501" s="113">
        <v>0.757089445849219</v>
      </c>
      <c r="M501" s="113">
        <v>-4.1757878500000003E-3</v>
      </c>
      <c r="N501" s="113">
        <v>1023.20698058933</v>
      </c>
      <c r="O501" s="113">
        <v>7.7180189475033503</v>
      </c>
      <c r="P501" s="113">
        <v>23.535126407233399</v>
      </c>
      <c r="Q501" s="113">
        <v>13.563549999999999</v>
      </c>
      <c r="R501">
        <v>13</v>
      </c>
      <c r="S501">
        <v>8.9199999999999904E-2</v>
      </c>
      <c r="T501" s="113">
        <v>2.6731397404776902</v>
      </c>
      <c r="U501" s="114">
        <v>2.0562613388289899</v>
      </c>
      <c r="V501" s="113">
        <v>0.195647543059949</v>
      </c>
      <c r="W501" s="113">
        <v>2.6008758746527998</v>
      </c>
      <c r="X501" s="114">
        <v>2.0006737497329201</v>
      </c>
      <c r="Y501" s="113">
        <v>1.1512176673674599</v>
      </c>
      <c r="Z501" s="113">
        <v>-5.5587589096069298E-2</v>
      </c>
    </row>
    <row r="502" spans="1:26" x14ac:dyDescent="0.2">
      <c r="A502">
        <v>123</v>
      </c>
      <c r="B502" t="s">
        <v>29</v>
      </c>
      <c r="C502" t="s">
        <v>34</v>
      </c>
      <c r="D502" t="s">
        <v>28</v>
      </c>
      <c r="E502" s="118">
        <v>43129</v>
      </c>
      <c r="F502">
        <v>26.5</v>
      </c>
      <c r="G502">
        <v>35.4</v>
      </c>
      <c r="H502" s="113">
        <v>17.514800000000001</v>
      </c>
      <c r="I502" s="113">
        <v>6.1554000000000002</v>
      </c>
      <c r="K502" s="113">
        <v>996.68007762293905</v>
      </c>
      <c r="L502" s="113">
        <v>0.757089445849219</v>
      </c>
      <c r="M502" s="113">
        <v>-4.1757878500000003E-3</v>
      </c>
      <c r="N502" s="113">
        <v>1023.20698058933</v>
      </c>
      <c r="O502" s="113">
        <v>13.8663476925548</v>
      </c>
      <c r="P502" s="113">
        <v>23.535126407233399</v>
      </c>
      <c r="Q502" s="113">
        <v>28.5747</v>
      </c>
      <c r="R502">
        <v>13</v>
      </c>
      <c r="S502">
        <v>0.20430000000000001</v>
      </c>
      <c r="T502" s="113">
        <v>3.4329787770328202</v>
      </c>
      <c r="U502" s="114">
        <v>2.64075290540986</v>
      </c>
      <c r="V502" s="113">
        <v>0.45078700299772501</v>
      </c>
      <c r="W502" s="113">
        <v>3.3601801179180302</v>
      </c>
      <c r="X502" s="114">
        <v>2.5847539368600199</v>
      </c>
      <c r="Y502" s="113">
        <v>1.2631911459677201</v>
      </c>
      <c r="Z502" s="113">
        <v>-5.5998968549835701E-2</v>
      </c>
    </row>
    <row r="503" spans="1:26" x14ac:dyDescent="0.2">
      <c r="A503">
        <v>130</v>
      </c>
      <c r="B503" t="s">
        <v>29</v>
      </c>
      <c r="C503" t="s">
        <v>34</v>
      </c>
      <c r="D503" t="s">
        <v>28</v>
      </c>
      <c r="E503" s="118">
        <v>43129</v>
      </c>
      <c r="F503">
        <v>26.5</v>
      </c>
      <c r="G503">
        <v>35.4</v>
      </c>
      <c r="H503" s="113">
        <v>17.514800000000001</v>
      </c>
      <c r="I503" s="113">
        <v>5.1779000000000002</v>
      </c>
      <c r="K503" s="113">
        <v>996.68007762293905</v>
      </c>
      <c r="L503" s="113">
        <v>0.757089445849219</v>
      </c>
      <c r="M503" s="113">
        <v>-4.1757878500000003E-3</v>
      </c>
      <c r="N503" s="113">
        <v>1023.20698058933</v>
      </c>
      <c r="O503" s="113">
        <v>11.664321037995901</v>
      </c>
      <c r="P503" s="113">
        <v>23.535126407233399</v>
      </c>
      <c r="Q503" s="113">
        <v>23.198450000000001</v>
      </c>
      <c r="R503">
        <v>13</v>
      </c>
      <c r="S503">
        <v>0.10489999999999999</v>
      </c>
      <c r="T503" s="113">
        <v>2.0678099743741298</v>
      </c>
      <c r="U503" s="114">
        <v>1.5906230572108699</v>
      </c>
      <c r="V503" s="113">
        <v>0.22826058226107701</v>
      </c>
      <c r="W503" s="113">
        <v>1.9959721544372599</v>
      </c>
      <c r="X503" s="114">
        <v>1.5353631957209699</v>
      </c>
      <c r="Y503" s="113">
        <v>0.77618665109631002</v>
      </c>
      <c r="Z503" s="113">
        <v>-5.5259861489899802E-2</v>
      </c>
    </row>
    <row r="504" spans="1:26" x14ac:dyDescent="0.2">
      <c r="A504">
        <v>221</v>
      </c>
      <c r="B504" t="s">
        <v>29</v>
      </c>
      <c r="C504" t="s">
        <v>34</v>
      </c>
      <c r="D504" t="s">
        <v>28</v>
      </c>
      <c r="E504" s="118">
        <v>43129</v>
      </c>
      <c r="F504">
        <v>26.5</v>
      </c>
      <c r="G504">
        <v>35.4</v>
      </c>
      <c r="H504" s="113">
        <v>17.514800000000001</v>
      </c>
      <c r="I504" s="113">
        <v>5.2815000000000003</v>
      </c>
      <c r="K504" s="113">
        <v>996.68007762293905</v>
      </c>
      <c r="L504" s="113">
        <v>0.757089445849219</v>
      </c>
      <c r="M504" s="113">
        <v>-4.1757878500000003E-3</v>
      </c>
      <c r="N504" s="113">
        <v>1023.20698058933</v>
      </c>
      <c r="O504" s="113">
        <v>11.8977020726888</v>
      </c>
      <c r="P504" s="113">
        <v>23.535126407233399</v>
      </c>
      <c r="Q504" s="113">
        <v>23.768249999999998</v>
      </c>
      <c r="R504">
        <v>13</v>
      </c>
      <c r="S504">
        <v>0.13160000000000099</v>
      </c>
      <c r="T504" s="113">
        <v>2.5553894250373901</v>
      </c>
      <c r="U504" s="114">
        <v>1.96568417310569</v>
      </c>
      <c r="V504" s="113">
        <v>0.28828599916450798</v>
      </c>
      <c r="W504" s="113">
        <v>2.4832084347631902</v>
      </c>
      <c r="X504" s="114">
        <v>1.9101603344332201</v>
      </c>
      <c r="Y504" s="113">
        <v>0.96230745752567404</v>
      </c>
      <c r="Z504" s="113">
        <v>-5.5523838672461197E-2</v>
      </c>
    </row>
    <row r="505" spans="1:26" x14ac:dyDescent="0.2">
      <c r="A505">
        <v>227</v>
      </c>
      <c r="B505" t="s">
        <v>29</v>
      </c>
      <c r="C505" t="s">
        <v>34</v>
      </c>
      <c r="D505" t="s">
        <v>28</v>
      </c>
      <c r="E505" s="118">
        <v>43129</v>
      </c>
      <c r="F505">
        <v>26.5</v>
      </c>
      <c r="G505">
        <v>35.4</v>
      </c>
      <c r="H505" s="113">
        <v>17.514800000000001</v>
      </c>
      <c r="I505" s="113">
        <v>5.7605000000000004</v>
      </c>
      <c r="K505" s="113">
        <v>996.68007762293905</v>
      </c>
      <c r="L505" s="113">
        <v>0.757089445849219</v>
      </c>
      <c r="M505" s="113">
        <v>-4.1757878500000003E-3</v>
      </c>
      <c r="N505" s="113">
        <v>1023.20698058933</v>
      </c>
      <c r="O505" s="113">
        <v>12.976751451239901</v>
      </c>
      <c r="P505" s="113">
        <v>23.535126407233399</v>
      </c>
      <c r="Q505" s="113">
        <v>26.402750000000001</v>
      </c>
      <c r="R505">
        <v>13</v>
      </c>
      <c r="S505">
        <v>0.15</v>
      </c>
      <c r="T505" s="113">
        <v>2.67355850637199</v>
      </c>
      <c r="U505" s="114">
        <v>2.05658346643999</v>
      </c>
      <c r="V505" s="113">
        <v>0.329005110435659</v>
      </c>
      <c r="W505" s="113">
        <v>2.60129434580942</v>
      </c>
      <c r="X505" s="114">
        <v>2.0009956506226301</v>
      </c>
      <c r="Y505" s="113">
        <v>0.98945706397660604</v>
      </c>
      <c r="Z505" s="113">
        <v>-5.5587815817355099E-2</v>
      </c>
    </row>
    <row r="506" spans="1:26" x14ac:dyDescent="0.2">
      <c r="A506">
        <v>150</v>
      </c>
      <c r="B506" t="s">
        <v>30</v>
      </c>
      <c r="C506" t="s">
        <v>34</v>
      </c>
      <c r="D506" t="s">
        <v>28</v>
      </c>
      <c r="E506" s="118">
        <v>43129</v>
      </c>
      <c r="F506">
        <v>26.5</v>
      </c>
      <c r="G506">
        <v>35.4</v>
      </c>
      <c r="H506" s="113">
        <v>17.514800000000001</v>
      </c>
      <c r="I506" s="113">
        <v>1.9604999999999999</v>
      </c>
      <c r="K506" s="113">
        <v>996.68007762293905</v>
      </c>
      <c r="L506" s="113">
        <v>0.757089445849219</v>
      </c>
      <c r="M506" s="113">
        <v>-4.1757878500000003E-3</v>
      </c>
      <c r="N506" s="113">
        <v>1023.20698058933</v>
      </c>
      <c r="O506" s="113">
        <v>4.4164432289134297</v>
      </c>
      <c r="P506" s="113">
        <v>23.535126407233399</v>
      </c>
      <c r="Q506" s="113">
        <v>5.5027499999999998</v>
      </c>
      <c r="R506">
        <v>13</v>
      </c>
      <c r="S506">
        <v>3.4999999999999899E-2</v>
      </c>
      <c r="T506" s="113">
        <v>1.8177096857958901</v>
      </c>
      <c r="U506" s="114">
        <v>1.3982382198429899</v>
      </c>
      <c r="V506" s="113">
        <v>7.5789886213392804E-2</v>
      </c>
      <c r="W506" s="113">
        <v>1.7460478925564</v>
      </c>
      <c r="X506" s="114">
        <v>1.34311376350492</v>
      </c>
      <c r="Y506" s="113">
        <v>1.0978750995120901</v>
      </c>
      <c r="Z506" s="113">
        <v>-5.5124456338075299E-2</v>
      </c>
    </row>
    <row r="507" spans="1:26" x14ac:dyDescent="0.2">
      <c r="A507">
        <v>158</v>
      </c>
      <c r="B507" t="s">
        <v>30</v>
      </c>
      <c r="C507" t="s">
        <v>34</v>
      </c>
      <c r="D507" t="s">
        <v>28</v>
      </c>
      <c r="E507" s="118">
        <v>43129</v>
      </c>
      <c r="F507">
        <v>26.5</v>
      </c>
      <c r="G507">
        <v>35.4</v>
      </c>
      <c r="H507" s="113">
        <v>17.514800000000001</v>
      </c>
      <c r="I507" s="113">
        <v>5.9703999999999997</v>
      </c>
      <c r="K507" s="113">
        <v>996.68007762293905</v>
      </c>
      <c r="L507" s="113">
        <v>0.757089445849219</v>
      </c>
      <c r="M507" s="113">
        <v>-4.1757878500000003E-3</v>
      </c>
      <c r="N507" s="113">
        <v>1023.20698058933</v>
      </c>
      <c r="O507" s="113">
        <v>13.449595844888901</v>
      </c>
      <c r="P507" s="113">
        <v>23.535126407233399</v>
      </c>
      <c r="Q507" s="113">
        <v>27.557200000000002</v>
      </c>
      <c r="R507">
        <v>13</v>
      </c>
      <c r="S507">
        <v>0.12639999999999901</v>
      </c>
      <c r="T507" s="113">
        <v>2.16290212183435</v>
      </c>
      <c r="U507" s="114">
        <v>1.6637708629495001</v>
      </c>
      <c r="V507" s="113">
        <v>0.27547061261729899</v>
      </c>
      <c r="W507" s="113">
        <v>2.0909973737193601</v>
      </c>
      <c r="X507" s="114">
        <v>1.60845951824566</v>
      </c>
      <c r="Y507" s="113">
        <v>0.78884845225253697</v>
      </c>
      <c r="Z507" s="113">
        <v>-5.5311344703838299E-2</v>
      </c>
    </row>
    <row r="508" spans="1:26" x14ac:dyDescent="0.2">
      <c r="A508">
        <v>249</v>
      </c>
      <c r="B508" t="s">
        <v>30</v>
      </c>
      <c r="C508" t="s">
        <v>34</v>
      </c>
      <c r="D508" t="s">
        <v>28</v>
      </c>
      <c r="E508" s="118">
        <v>43129</v>
      </c>
      <c r="F508">
        <v>26.5</v>
      </c>
      <c r="G508">
        <v>35.4</v>
      </c>
      <c r="H508" s="113">
        <v>17.514800000000001</v>
      </c>
      <c r="I508" s="113">
        <v>3.4916</v>
      </c>
      <c r="K508" s="113">
        <v>996.68007762293905</v>
      </c>
      <c r="L508" s="113">
        <v>0.757089445849219</v>
      </c>
      <c r="M508" s="113">
        <v>-4.1757878500000003E-3</v>
      </c>
      <c r="N508" s="113">
        <v>1023.20698058933</v>
      </c>
      <c r="O508" s="113">
        <v>7.8655716287039796</v>
      </c>
      <c r="P508" s="113">
        <v>23.535126407233399</v>
      </c>
      <c r="Q508" s="113">
        <v>13.9238</v>
      </c>
      <c r="R508">
        <v>13</v>
      </c>
      <c r="S508">
        <v>6.3699999999999896E-2</v>
      </c>
      <c r="T508" s="113">
        <v>1.8582805799469</v>
      </c>
      <c r="U508" s="114">
        <v>1.4294465999591599</v>
      </c>
      <c r="V508" s="113">
        <v>0.138058986044163</v>
      </c>
      <c r="W508" s="113">
        <v>1.78659023192025</v>
      </c>
      <c r="X508" s="114">
        <v>1.37430017840019</v>
      </c>
      <c r="Y508" s="113">
        <v>0.78240403164981198</v>
      </c>
      <c r="Z508" s="113">
        <v>-5.5146421558960997E-2</v>
      </c>
    </row>
    <row r="509" spans="1:26" x14ac:dyDescent="0.2">
      <c r="A509">
        <v>164</v>
      </c>
      <c r="B509" t="s">
        <v>31</v>
      </c>
      <c r="C509" t="s">
        <v>34</v>
      </c>
      <c r="D509" t="s">
        <v>28</v>
      </c>
      <c r="E509" s="118">
        <v>43129</v>
      </c>
      <c r="F509">
        <v>26.5</v>
      </c>
      <c r="G509">
        <v>35.4</v>
      </c>
      <c r="H509" s="113">
        <v>17.514800000000001</v>
      </c>
      <c r="I509" s="113">
        <v>2.1097000000000001</v>
      </c>
      <c r="K509" s="113">
        <v>996.68007762293905</v>
      </c>
      <c r="L509" s="113">
        <v>0.757089445849219</v>
      </c>
      <c r="M509" s="113">
        <v>-4.1757878500000003E-3</v>
      </c>
      <c r="N509" s="113">
        <v>1023.20698058933</v>
      </c>
      <c r="O509" s="113">
        <v>4.7525479622742504</v>
      </c>
      <c r="P509" s="113">
        <v>23.535126407233399</v>
      </c>
      <c r="Q509" s="113">
        <v>6.3233499999999996</v>
      </c>
      <c r="R509">
        <v>13</v>
      </c>
      <c r="S509">
        <v>1.80000000000002E-2</v>
      </c>
      <c r="T509" s="113">
        <v>0.860544055074831</v>
      </c>
      <c r="U509" s="114">
        <v>0.66195696544217797</v>
      </c>
      <c r="V509" s="113">
        <v>3.7230072414125501E-2</v>
      </c>
      <c r="W509" s="113">
        <v>0.789555938406304</v>
      </c>
      <c r="X509" s="114">
        <v>0.60735072185100303</v>
      </c>
      <c r="Y509" s="113">
        <v>0.460104544918505</v>
      </c>
      <c r="Z509" s="113">
        <v>-5.4606243591174497E-2</v>
      </c>
    </row>
    <row r="510" spans="1:26" x14ac:dyDescent="0.2">
      <c r="A510">
        <v>170</v>
      </c>
      <c r="B510" t="s">
        <v>31</v>
      </c>
      <c r="C510" t="s">
        <v>34</v>
      </c>
      <c r="D510" t="s">
        <v>28</v>
      </c>
      <c r="E510" s="118">
        <v>43129</v>
      </c>
      <c r="F510">
        <v>26.5</v>
      </c>
      <c r="G510">
        <v>35.4</v>
      </c>
      <c r="H510" s="113">
        <v>17.514800000000001</v>
      </c>
      <c r="I510" s="113">
        <v>4.6767000000000003</v>
      </c>
      <c r="K510" s="113">
        <v>996.68007762293905</v>
      </c>
      <c r="L510" s="113">
        <v>0.757089445849219</v>
      </c>
      <c r="M510" s="113">
        <v>-4.1757878500000003E-3</v>
      </c>
      <c r="N510" s="113">
        <v>1023.20698058933</v>
      </c>
      <c r="O510" s="113">
        <v>10.535261437724801</v>
      </c>
      <c r="P510" s="113">
        <v>23.535126407233399</v>
      </c>
      <c r="Q510" s="113">
        <v>20.441849999999999</v>
      </c>
      <c r="R510">
        <v>13</v>
      </c>
      <c r="S510">
        <v>5.9700000000000301E-2</v>
      </c>
      <c r="T510" s="113">
        <v>1.29304743339832</v>
      </c>
      <c r="U510" s="114">
        <v>0.99465187184485904</v>
      </c>
      <c r="V510" s="113">
        <v>0.12716147239314399</v>
      </c>
      <c r="W510" s="113">
        <v>1.2217549102786001</v>
      </c>
      <c r="X510" s="114">
        <v>0.93981146944507399</v>
      </c>
      <c r="Y510" s="113">
        <v>0.48632270477786399</v>
      </c>
      <c r="Z510" s="113">
        <v>-5.4840402399785201E-2</v>
      </c>
    </row>
    <row r="511" spans="1:26" x14ac:dyDescent="0.2">
      <c r="A511">
        <v>262</v>
      </c>
      <c r="B511" t="s">
        <v>31</v>
      </c>
      <c r="C511" t="s">
        <v>34</v>
      </c>
      <c r="D511" t="s">
        <v>28</v>
      </c>
      <c r="E511" s="118">
        <v>43129</v>
      </c>
      <c r="F511">
        <v>26.5</v>
      </c>
      <c r="G511">
        <v>35.4</v>
      </c>
      <c r="H511" s="113">
        <v>17.514800000000001</v>
      </c>
      <c r="I511" s="113">
        <v>4.7343000000000002</v>
      </c>
      <c r="K511" s="113">
        <v>996.68007762293905</v>
      </c>
      <c r="L511" s="113">
        <v>0.757089445849219</v>
      </c>
      <c r="M511" s="113">
        <v>-4.1757878500000003E-3</v>
      </c>
      <c r="N511" s="113">
        <v>1023.20698058933</v>
      </c>
      <c r="O511" s="113">
        <v>10.6650176886737</v>
      </c>
      <c r="P511" s="113">
        <v>23.535126407233399</v>
      </c>
      <c r="Q511" s="113">
        <v>20.758649999999999</v>
      </c>
      <c r="R511">
        <v>13</v>
      </c>
      <c r="S511">
        <v>6.8800000000000403E-2</v>
      </c>
      <c r="T511" s="113">
        <v>1.4746543778801899</v>
      </c>
      <c r="U511" s="114">
        <v>1.1343495214463</v>
      </c>
      <c r="V511" s="113">
        <v>0.14758420627070901</v>
      </c>
      <c r="W511" s="113">
        <v>1.40323403535317</v>
      </c>
      <c r="X511" s="114">
        <v>1.07941079642551</v>
      </c>
      <c r="Y511" s="113">
        <v>0.55704082391496701</v>
      </c>
      <c r="Z511" s="113">
        <v>-5.4938725020790002E-2</v>
      </c>
    </row>
    <row r="512" spans="1:26" x14ac:dyDescent="0.2">
      <c r="A512">
        <v>268</v>
      </c>
      <c r="B512" t="s">
        <v>31</v>
      </c>
      <c r="C512" t="s">
        <v>34</v>
      </c>
      <c r="D512" t="s">
        <v>28</v>
      </c>
      <c r="E512" s="118">
        <v>43129</v>
      </c>
      <c r="F512">
        <v>26.5</v>
      </c>
      <c r="G512">
        <v>35.4</v>
      </c>
      <c r="H512" s="113">
        <v>17.514800000000001</v>
      </c>
      <c r="I512" s="113">
        <v>10.2256</v>
      </c>
      <c r="K512" s="113">
        <v>996.68007762293905</v>
      </c>
      <c r="L512" s="113">
        <v>0.757089445849219</v>
      </c>
      <c r="M512" s="113">
        <v>-4.1757878500000003E-3</v>
      </c>
      <c r="N512" s="113">
        <v>1023.20698058933</v>
      </c>
      <c r="O512" s="113">
        <v>23.035338883742501</v>
      </c>
      <c r="P512" s="113">
        <v>23.535126407233399</v>
      </c>
      <c r="Q512" s="113">
        <v>50.960799999999999</v>
      </c>
      <c r="R512">
        <v>13</v>
      </c>
      <c r="S512">
        <v>0.122</v>
      </c>
      <c r="T512" s="113">
        <v>1.20749039946158</v>
      </c>
      <c r="U512" s="114">
        <v>0.92883876881659799</v>
      </c>
      <c r="V512" s="113">
        <v>0.25880026348589502</v>
      </c>
      <c r="W512" s="113">
        <v>1.1362580934739901</v>
      </c>
      <c r="X512" s="114">
        <v>0.87404468728768603</v>
      </c>
      <c r="Y512" s="113">
        <v>0.39585984783868899</v>
      </c>
      <c r="Z512" s="113">
        <v>-5.4794081528911603E-2</v>
      </c>
    </row>
    <row r="513" spans="1:26" x14ac:dyDescent="0.2">
      <c r="A513">
        <v>274</v>
      </c>
      <c r="B513" t="s">
        <v>31</v>
      </c>
      <c r="C513" t="s">
        <v>34</v>
      </c>
      <c r="D513" t="s">
        <v>28</v>
      </c>
      <c r="E513" s="118">
        <v>43129</v>
      </c>
      <c r="F513">
        <v>26.5</v>
      </c>
      <c r="G513">
        <v>35.4</v>
      </c>
      <c r="H513" s="113">
        <v>17.514800000000001</v>
      </c>
      <c r="I513" s="113">
        <v>2.2679</v>
      </c>
      <c r="K513" s="113">
        <v>996.68007762293905</v>
      </c>
      <c r="L513" s="113">
        <v>0.757089445849219</v>
      </c>
      <c r="M513" s="113">
        <v>-4.1757878500000003E-3</v>
      </c>
      <c r="N513" s="113">
        <v>1023.20698058933</v>
      </c>
      <c r="O513" s="113">
        <v>5.1089271098458404</v>
      </c>
      <c r="P513" s="113">
        <v>23.535126407233399</v>
      </c>
      <c r="Q513" s="113">
        <v>7.1934500000000003</v>
      </c>
      <c r="R513">
        <v>13</v>
      </c>
      <c r="S513">
        <v>2.5700000000000101E-2</v>
      </c>
      <c r="T513" s="113">
        <v>1.1461957006511501</v>
      </c>
      <c r="U513" s="114">
        <v>0.88168900050088395</v>
      </c>
      <c r="V513" s="113">
        <v>5.4337172166263797E-2</v>
      </c>
      <c r="W513" s="113">
        <v>1.07500653537107</v>
      </c>
      <c r="X513" s="114">
        <v>0.82692810413158901</v>
      </c>
      <c r="Y513" s="113">
        <v>0.59270039765856697</v>
      </c>
      <c r="Z513" s="113">
        <v>-5.47608963692943E-2</v>
      </c>
    </row>
    <row r="514" spans="1:26" x14ac:dyDescent="0.2">
      <c r="A514">
        <v>106</v>
      </c>
      <c r="B514" t="s">
        <v>32</v>
      </c>
      <c r="C514" t="s">
        <v>34</v>
      </c>
      <c r="D514" t="s">
        <v>28</v>
      </c>
      <c r="E514" s="118">
        <v>43129</v>
      </c>
      <c r="F514">
        <v>26.5</v>
      </c>
      <c r="G514">
        <v>35.4</v>
      </c>
      <c r="H514" s="113">
        <v>17.514800000000001</v>
      </c>
      <c r="I514" s="113">
        <v>3.2025000000000001</v>
      </c>
      <c r="K514" s="113">
        <v>996.68007762293905</v>
      </c>
      <c r="L514" s="113">
        <v>0.757089445849219</v>
      </c>
      <c r="M514" s="113">
        <v>-4.1757878500000003E-3</v>
      </c>
      <c r="N514" s="113">
        <v>1023.20698058933</v>
      </c>
      <c r="O514" s="113">
        <v>7.2143123900001402</v>
      </c>
      <c r="P514" s="113">
        <v>23.535126407233399</v>
      </c>
      <c r="Q514" s="113">
        <v>12.33375</v>
      </c>
      <c r="R514">
        <v>13</v>
      </c>
      <c r="S514">
        <v>3.2000000000000899E-3</v>
      </c>
      <c r="T514" s="113">
        <v>0.100021879786206</v>
      </c>
      <c r="U514" s="114">
        <v>7.6939907527850807E-2</v>
      </c>
      <c r="V514" s="113">
        <v>2.13257213452422E-3</v>
      </c>
      <c r="W514" s="113">
        <v>2.9569037217313101E-2</v>
      </c>
      <c r="X514" s="114">
        <v>2.2745413244087E-2</v>
      </c>
      <c r="Y514" s="113">
        <v>1.33194228998524E-2</v>
      </c>
      <c r="Z514" s="113">
        <v>-5.4194494283763897E-2</v>
      </c>
    </row>
    <row r="515" spans="1:26" x14ac:dyDescent="0.2">
      <c r="A515">
        <v>144</v>
      </c>
      <c r="B515" t="s">
        <v>33</v>
      </c>
      <c r="C515" t="s">
        <v>34</v>
      </c>
      <c r="D515" t="s">
        <v>28</v>
      </c>
      <c r="E515" s="118">
        <v>43129</v>
      </c>
      <c r="F515">
        <v>23.6</v>
      </c>
      <c r="G515">
        <v>35.6</v>
      </c>
      <c r="H515" s="113">
        <v>17.508299999999998</v>
      </c>
      <c r="I515" s="113">
        <v>4.9051</v>
      </c>
      <c r="K515" s="113">
        <v>997.42451159707798</v>
      </c>
      <c r="L515" s="113">
        <v>0.76136961722476804</v>
      </c>
      <c r="M515" s="113">
        <v>-4.2319740160000003E-3</v>
      </c>
      <c r="N515" s="113">
        <v>1024.24266860124</v>
      </c>
      <c r="O515" s="113">
        <v>11.063809852035799</v>
      </c>
      <c r="P515" s="113">
        <v>23.5345803439828</v>
      </c>
      <c r="Q515" s="113">
        <v>21.698049999999999</v>
      </c>
      <c r="R515">
        <v>13</v>
      </c>
      <c r="S515">
        <v>5.57999999999996E-2</v>
      </c>
      <c r="T515" s="113">
        <v>1.1506815416658001</v>
      </c>
      <c r="U515" s="114">
        <v>0.88513964743523099</v>
      </c>
      <c r="V515" s="113">
        <v>0.13011571618871401</v>
      </c>
      <c r="W515" s="113">
        <v>1.1900434983096699</v>
      </c>
      <c r="X515" s="114">
        <v>0.91541807562282196</v>
      </c>
      <c r="Y515" s="113">
        <v>0.46789916602359699</v>
      </c>
      <c r="Z515" s="113">
        <v>3.0278428187591501E-2</v>
      </c>
    </row>
    <row r="516" spans="1:26" x14ac:dyDescent="0.2">
      <c r="A516">
        <v>178</v>
      </c>
      <c r="B516" t="s">
        <v>26</v>
      </c>
      <c r="C516" t="s">
        <v>36</v>
      </c>
      <c r="D516" t="s">
        <v>28</v>
      </c>
      <c r="E516" s="118">
        <v>43129</v>
      </c>
      <c r="F516">
        <v>25.4</v>
      </c>
      <c r="G516">
        <v>35.5</v>
      </c>
      <c r="H516" s="113">
        <v>17.511299999999999</v>
      </c>
      <c r="I516" s="113">
        <v>6.3289999999999997</v>
      </c>
      <c r="K516" s="113">
        <v>996.97184273987102</v>
      </c>
      <c r="L516" s="113">
        <v>0.75864448218802805</v>
      </c>
      <c r="M516" s="113">
        <v>-4.1938237359999998E-3</v>
      </c>
      <c r="N516" s="113">
        <v>1023.6255396414</v>
      </c>
      <c r="O516" s="113">
        <v>14.264728461599301</v>
      </c>
      <c r="P516" s="113">
        <v>23.533732375717602</v>
      </c>
      <c r="Q516" s="113">
        <v>29.529499999999999</v>
      </c>
      <c r="R516">
        <v>13</v>
      </c>
      <c r="S516">
        <v>0.20280000000000001</v>
      </c>
      <c r="T516" s="113">
        <v>3.3103718455159798</v>
      </c>
      <c r="U516" s="114">
        <v>2.54643988116614</v>
      </c>
      <c r="V516" s="113">
        <v>0.45266867959456802</v>
      </c>
      <c r="W516" s="113">
        <v>3.2773437614593601</v>
      </c>
      <c r="X516" s="114">
        <v>2.5210336626610501</v>
      </c>
      <c r="Y516" s="113">
        <v>1.2254714265495199</v>
      </c>
      <c r="Z516" s="113">
        <v>-2.54062185050885E-2</v>
      </c>
    </row>
    <row r="517" spans="1:26" x14ac:dyDescent="0.2">
      <c r="A517">
        <v>184</v>
      </c>
      <c r="B517" t="s">
        <v>26</v>
      </c>
      <c r="C517" t="s">
        <v>36</v>
      </c>
      <c r="D517" t="s">
        <v>28</v>
      </c>
      <c r="E517" s="118">
        <v>43129</v>
      </c>
      <c r="F517">
        <v>25.4</v>
      </c>
      <c r="G517">
        <v>35.5</v>
      </c>
      <c r="H517" s="113">
        <v>17.511299999999999</v>
      </c>
      <c r="I517" s="113">
        <v>3.1402999999999999</v>
      </c>
      <c r="K517" s="113">
        <v>996.97184273987102</v>
      </c>
      <c r="L517" s="113">
        <v>0.75864448218802805</v>
      </c>
      <c r="M517" s="113">
        <v>-4.1938237359999998E-3</v>
      </c>
      <c r="N517" s="113">
        <v>1023.6255396414</v>
      </c>
      <c r="O517" s="113">
        <v>7.0778206332691003</v>
      </c>
      <c r="P517" s="113">
        <v>23.533732375717602</v>
      </c>
      <c r="Q517" s="113">
        <v>11.99165</v>
      </c>
      <c r="R517">
        <v>13</v>
      </c>
      <c r="S517">
        <v>5.2600000000000001E-2</v>
      </c>
      <c r="T517" s="113">
        <v>1.7035333743563199</v>
      </c>
      <c r="U517" s="114">
        <v>1.3104102879663999</v>
      </c>
      <c r="V517" s="113">
        <v>0.11632786631799399</v>
      </c>
      <c r="W517" s="113">
        <v>1.6710189927977499</v>
      </c>
      <c r="X517" s="114">
        <v>1.28539922522904</v>
      </c>
      <c r="Y517" s="113">
        <v>0.76465815917969404</v>
      </c>
      <c r="Z517" s="113">
        <v>-2.5011062737361901E-2</v>
      </c>
    </row>
    <row r="518" spans="1:26" x14ac:dyDescent="0.2">
      <c r="A518">
        <v>276</v>
      </c>
      <c r="B518" t="s">
        <v>26</v>
      </c>
      <c r="C518" t="s">
        <v>36</v>
      </c>
      <c r="D518" t="s">
        <v>28</v>
      </c>
      <c r="E518" s="118">
        <v>43129</v>
      </c>
      <c r="F518">
        <v>25.4</v>
      </c>
      <c r="G518">
        <v>35.5</v>
      </c>
      <c r="H518" s="113">
        <v>17.511299999999999</v>
      </c>
      <c r="I518" s="113">
        <v>5.0079000000000002</v>
      </c>
      <c r="K518" s="113">
        <v>996.97184273987102</v>
      </c>
      <c r="L518" s="113">
        <v>0.75864448218802805</v>
      </c>
      <c r="M518" s="113">
        <v>-4.1938237359999998E-3</v>
      </c>
      <c r="N518" s="113">
        <v>1023.6255396414</v>
      </c>
      <c r="O518" s="113">
        <v>11.2871438873192</v>
      </c>
      <c r="P518" s="113">
        <v>23.533732375717602</v>
      </c>
      <c r="Q518" s="113">
        <v>22.263449999999999</v>
      </c>
      <c r="R518">
        <v>13</v>
      </c>
      <c r="S518">
        <v>0.1285</v>
      </c>
      <c r="T518" s="113">
        <v>2.6335205148173899</v>
      </c>
      <c r="U518" s="114">
        <v>2.0257850113979901</v>
      </c>
      <c r="V518" s="113">
        <v>0.28610498876643198</v>
      </c>
      <c r="W518" s="113">
        <v>2.6007088185468699</v>
      </c>
      <c r="X518" s="114">
        <v>2.0005452450360499</v>
      </c>
      <c r="Y518" s="113">
        <v>1.0209390147358499</v>
      </c>
      <c r="Z518" s="113">
        <v>-2.5239766361938799E-2</v>
      </c>
    </row>
    <row r="519" spans="1:26" x14ac:dyDescent="0.2">
      <c r="A519">
        <v>283</v>
      </c>
      <c r="B519" t="s">
        <v>26</v>
      </c>
      <c r="C519" t="s">
        <v>36</v>
      </c>
      <c r="D519" t="s">
        <v>28</v>
      </c>
      <c r="E519" s="118">
        <v>43129</v>
      </c>
      <c r="F519">
        <v>25.4</v>
      </c>
      <c r="G519">
        <v>35.5</v>
      </c>
      <c r="H519" s="113">
        <v>17.511299999999999</v>
      </c>
      <c r="I519" s="113">
        <v>5.6947000000000001</v>
      </c>
      <c r="K519" s="113">
        <v>996.97184273987102</v>
      </c>
      <c r="L519" s="113">
        <v>0.75864448218802805</v>
      </c>
      <c r="M519" s="113">
        <v>-4.1938237359999998E-3</v>
      </c>
      <c r="N519" s="113">
        <v>1023.6255396414</v>
      </c>
      <c r="O519" s="113">
        <v>12.835100200706201</v>
      </c>
      <c r="P519" s="113">
        <v>23.533732375717602</v>
      </c>
      <c r="Q519" s="113">
        <v>26.040849999999999</v>
      </c>
      <c r="R519">
        <v>13</v>
      </c>
      <c r="S519">
        <v>0.1699</v>
      </c>
      <c r="T519" s="113">
        <v>3.0752244425137598</v>
      </c>
      <c r="U519" s="114">
        <v>2.36555726347212</v>
      </c>
      <c r="V519" s="113">
        <v>0.37894991445701698</v>
      </c>
      <c r="W519" s="113">
        <v>3.0422715345314599</v>
      </c>
      <c r="X519" s="114">
        <v>2.3402088727165098</v>
      </c>
      <c r="Y519" s="113">
        <v>1.1610582727818599</v>
      </c>
      <c r="Z519" s="113">
        <v>-2.5348390755610701E-2</v>
      </c>
    </row>
    <row r="520" spans="1:26" x14ac:dyDescent="0.2">
      <c r="A520">
        <v>289</v>
      </c>
      <c r="B520" t="s">
        <v>26</v>
      </c>
      <c r="C520" t="s">
        <v>36</v>
      </c>
      <c r="D520" t="s">
        <v>28</v>
      </c>
      <c r="E520" s="118">
        <v>43129</v>
      </c>
      <c r="F520">
        <v>25.4</v>
      </c>
      <c r="G520">
        <v>35.5</v>
      </c>
      <c r="H520" s="113">
        <v>17.511299999999999</v>
      </c>
      <c r="I520" s="113">
        <v>5.4661</v>
      </c>
      <c r="K520" s="113">
        <v>996.97184273987102</v>
      </c>
      <c r="L520" s="113">
        <v>0.75864448218802805</v>
      </c>
      <c r="M520" s="113">
        <v>-4.1938237359999998E-3</v>
      </c>
      <c r="N520" s="113">
        <v>1023.6255396414</v>
      </c>
      <c r="O520" s="113">
        <v>12.319866052132699</v>
      </c>
      <c r="P520" s="113">
        <v>23.533732375717602</v>
      </c>
      <c r="Q520" s="113">
        <v>24.783550000000002</v>
      </c>
      <c r="R520">
        <v>13</v>
      </c>
      <c r="S520">
        <v>0.1462</v>
      </c>
      <c r="T520" s="113">
        <v>2.7481719581195199</v>
      </c>
      <c r="U520" s="114">
        <v>2.1139784293227102</v>
      </c>
      <c r="V520" s="113">
        <v>0.32568093994457598</v>
      </c>
      <c r="W520" s="113">
        <v>2.7153236080509502</v>
      </c>
      <c r="X520" s="114">
        <v>2.0887104677315</v>
      </c>
      <c r="Y520" s="113">
        <v>1.0447437283063901</v>
      </c>
      <c r="Z520" s="113">
        <v>-2.5267961591207502E-2</v>
      </c>
    </row>
    <row r="521" spans="1:26" x14ac:dyDescent="0.2">
      <c r="A521">
        <v>118</v>
      </c>
      <c r="B521" t="s">
        <v>29</v>
      </c>
      <c r="C521" t="s">
        <v>36</v>
      </c>
      <c r="D521" t="s">
        <v>28</v>
      </c>
      <c r="E521" s="118">
        <v>43129</v>
      </c>
      <c r="F521">
        <v>25.4</v>
      </c>
      <c r="G521">
        <v>35.5</v>
      </c>
      <c r="H521" s="113">
        <v>17.511299999999999</v>
      </c>
      <c r="I521" s="113">
        <v>5.7526000000000002</v>
      </c>
      <c r="K521" s="113">
        <v>996.97184273987102</v>
      </c>
      <c r="L521" s="113">
        <v>0.75864448218802805</v>
      </c>
      <c r="M521" s="113">
        <v>-4.1938237359999998E-3</v>
      </c>
      <c r="N521" s="113">
        <v>1023.6255396414</v>
      </c>
      <c r="O521" s="113">
        <v>12.9655991385994</v>
      </c>
      <c r="P521" s="113">
        <v>23.533732375717602</v>
      </c>
      <c r="Q521" s="113">
        <v>26.359300000000001</v>
      </c>
      <c r="R521">
        <v>13</v>
      </c>
      <c r="S521">
        <v>0.15180000000000099</v>
      </c>
      <c r="T521" s="113">
        <v>2.7103270961291401</v>
      </c>
      <c r="U521" s="114">
        <v>2.0848669970224099</v>
      </c>
      <c r="V521" s="113">
        <v>0.33810012990696803</v>
      </c>
      <c r="W521" s="113">
        <v>2.6774908449743502</v>
      </c>
      <c r="X521" s="114">
        <v>2.0596083422879601</v>
      </c>
      <c r="Y521" s="113">
        <v>1.0189349132804699</v>
      </c>
      <c r="Z521" s="113">
        <v>-2.5258654734451099E-2</v>
      </c>
    </row>
    <row r="522" spans="1:26" x14ac:dyDescent="0.2">
      <c r="A522">
        <v>124</v>
      </c>
      <c r="B522" t="s">
        <v>29</v>
      </c>
      <c r="C522" t="s">
        <v>36</v>
      </c>
      <c r="D522" t="s">
        <v>28</v>
      </c>
      <c r="E522" s="118">
        <v>43129</v>
      </c>
      <c r="F522">
        <v>25.4</v>
      </c>
      <c r="G522">
        <v>35.5</v>
      </c>
      <c r="H522" s="113">
        <v>17.511299999999999</v>
      </c>
      <c r="I522" s="113">
        <v>4.4398</v>
      </c>
      <c r="K522" s="113">
        <v>996.97184273987102</v>
      </c>
      <c r="L522" s="113">
        <v>0.75864448218802805</v>
      </c>
      <c r="M522" s="113">
        <v>-4.1938237359999998E-3</v>
      </c>
      <c r="N522" s="113">
        <v>1023.6255396414</v>
      </c>
      <c r="O522" s="113">
        <v>10.0067216659517</v>
      </c>
      <c r="P522" s="113">
        <v>23.533732375717602</v>
      </c>
      <c r="Q522" s="113">
        <v>19.1389</v>
      </c>
      <c r="R522">
        <v>13</v>
      </c>
      <c r="S522">
        <v>0.10970000000000001</v>
      </c>
      <c r="T522" s="113">
        <v>2.5334287891734601</v>
      </c>
      <c r="U522" s="114">
        <v>1.9487913762872799</v>
      </c>
      <c r="V522" s="113">
        <v>0.24412820474272401</v>
      </c>
      <c r="W522" s="113">
        <v>2.5006490919933402</v>
      </c>
      <c r="X522" s="114">
        <v>1.9235762246102599</v>
      </c>
      <c r="Y522" s="113">
        <v>1.0131392201751399</v>
      </c>
      <c r="Z522" s="113">
        <v>-2.5215151677015601E-2</v>
      </c>
    </row>
    <row r="523" spans="1:26" x14ac:dyDescent="0.2">
      <c r="A523">
        <v>216</v>
      </c>
      <c r="B523" t="s">
        <v>29</v>
      </c>
      <c r="C523" t="s">
        <v>36</v>
      </c>
      <c r="D523" t="s">
        <v>28</v>
      </c>
      <c r="E523" s="118">
        <v>43129</v>
      </c>
      <c r="F523">
        <v>25.4</v>
      </c>
      <c r="G523">
        <v>35.5</v>
      </c>
      <c r="H523" s="113">
        <v>17.511299999999999</v>
      </c>
      <c r="I523" s="113">
        <v>4.8720999999999997</v>
      </c>
      <c r="K523" s="113">
        <v>996.97184273987102</v>
      </c>
      <c r="L523" s="113">
        <v>0.75864448218802805</v>
      </c>
      <c r="M523" s="113">
        <v>-4.1938237359999998E-3</v>
      </c>
      <c r="N523" s="113">
        <v>1023.6255396414</v>
      </c>
      <c r="O523" s="113">
        <v>10.9810686582016</v>
      </c>
      <c r="P523" s="113">
        <v>23.533732375717602</v>
      </c>
      <c r="Q523" s="113">
        <v>21.516549999999999</v>
      </c>
      <c r="R523">
        <v>13</v>
      </c>
      <c r="S523">
        <v>0.1179</v>
      </c>
      <c r="T523" s="113">
        <v>2.4799124984224399</v>
      </c>
      <c r="U523" s="114">
        <v>1.9076249987864899</v>
      </c>
      <c r="V523" s="113">
        <v>0.26230423398970998</v>
      </c>
      <c r="W523" s="113">
        <v>2.4471499102751899</v>
      </c>
      <c r="X523" s="114">
        <v>1.8824230079039901</v>
      </c>
      <c r="Y523" s="113">
        <v>0.96689438753116996</v>
      </c>
      <c r="Z523" s="113">
        <v>-2.52019908824987E-2</v>
      </c>
    </row>
    <row r="524" spans="1:26" x14ac:dyDescent="0.2">
      <c r="A524">
        <v>222</v>
      </c>
      <c r="B524" t="s">
        <v>29</v>
      </c>
      <c r="C524" t="s">
        <v>36</v>
      </c>
      <c r="D524" t="s">
        <v>28</v>
      </c>
      <c r="E524" s="118">
        <v>43129</v>
      </c>
      <c r="F524">
        <v>25.4</v>
      </c>
      <c r="G524">
        <v>35.5</v>
      </c>
      <c r="H524" s="113">
        <v>17.511299999999999</v>
      </c>
      <c r="I524" s="113">
        <v>2.3664000000000001</v>
      </c>
      <c r="K524" s="113">
        <v>996.97184273987102</v>
      </c>
      <c r="L524" s="113">
        <v>0.75864448218802805</v>
      </c>
      <c r="M524" s="113">
        <v>-4.1938237359999998E-3</v>
      </c>
      <c r="N524" s="113">
        <v>1023.6255396414</v>
      </c>
      <c r="O524" s="113">
        <v>5.3335524461255304</v>
      </c>
      <c r="P524" s="113">
        <v>23.533732375717602</v>
      </c>
      <c r="Q524" s="113">
        <v>7.7351999999999999</v>
      </c>
      <c r="R524">
        <v>13</v>
      </c>
      <c r="S524">
        <v>5.6000000000000098E-2</v>
      </c>
      <c r="T524" s="113">
        <v>2.4238227146814402</v>
      </c>
      <c r="U524" s="114">
        <v>1.86447901129342</v>
      </c>
      <c r="V524" s="113">
        <v>0.12455128384816</v>
      </c>
      <c r="W524" s="113">
        <v>2.3910780583067801</v>
      </c>
      <c r="X524" s="114">
        <v>1.83929081408214</v>
      </c>
      <c r="Y524" s="113">
        <v>1.2899703775743201</v>
      </c>
      <c r="Z524" s="113">
        <v>-2.5188197211276599E-2</v>
      </c>
    </row>
    <row r="525" spans="1:26" x14ac:dyDescent="0.2">
      <c r="A525">
        <v>228</v>
      </c>
      <c r="B525" t="s">
        <v>29</v>
      </c>
      <c r="C525" t="s">
        <v>36</v>
      </c>
      <c r="D525" t="s">
        <v>28</v>
      </c>
      <c r="E525" s="118">
        <v>43129</v>
      </c>
      <c r="F525">
        <v>25.4</v>
      </c>
      <c r="G525">
        <v>35.5</v>
      </c>
      <c r="H525" s="113">
        <v>17.511299999999999</v>
      </c>
      <c r="I525" s="113">
        <v>3.5390000000000001</v>
      </c>
      <c r="K525" s="113">
        <v>996.97184273987102</v>
      </c>
      <c r="L525" s="113">
        <v>0.75864448218802805</v>
      </c>
      <c r="M525" s="113">
        <v>-4.1938237359999998E-3</v>
      </c>
      <c r="N525" s="113">
        <v>1023.6255396414</v>
      </c>
      <c r="O525" s="113">
        <v>7.9764376719228602</v>
      </c>
      <c r="P525" s="113">
        <v>23.533732375717602</v>
      </c>
      <c r="Q525" s="113">
        <v>14.1845</v>
      </c>
      <c r="R525">
        <v>13</v>
      </c>
      <c r="S525">
        <v>8.3200000000000204E-2</v>
      </c>
      <c r="T525" s="113">
        <v>2.4075467330285401</v>
      </c>
      <c r="U525" s="114">
        <v>1.8519590254065701</v>
      </c>
      <c r="V525" s="113">
        <v>0.18503089534817899</v>
      </c>
      <c r="W525" s="113">
        <v>2.3748072800471101</v>
      </c>
      <c r="X525" s="114">
        <v>1.8267748308054701</v>
      </c>
      <c r="Y525" s="113">
        <v>1.0368798341951799</v>
      </c>
      <c r="Z525" s="113">
        <v>-2.51841946011007E-2</v>
      </c>
    </row>
    <row r="526" spans="1:26" x14ac:dyDescent="0.2">
      <c r="A526">
        <v>151</v>
      </c>
      <c r="B526" t="s">
        <v>30</v>
      </c>
      <c r="C526" t="s">
        <v>36</v>
      </c>
      <c r="D526" t="s">
        <v>28</v>
      </c>
      <c r="E526" s="118">
        <v>43129</v>
      </c>
      <c r="F526">
        <v>25.4</v>
      </c>
      <c r="G526">
        <v>35.5</v>
      </c>
      <c r="H526" s="113">
        <v>17.511299999999999</v>
      </c>
      <c r="I526" s="113">
        <v>1.7875000000000001</v>
      </c>
      <c r="K526" s="113">
        <v>996.97184273987102</v>
      </c>
      <c r="L526" s="113">
        <v>0.75864448218802805</v>
      </c>
      <c r="M526" s="113">
        <v>-4.1938237359999998E-3</v>
      </c>
      <c r="N526" s="113">
        <v>1023.6255396414</v>
      </c>
      <c r="O526" s="113">
        <v>4.0287884539593399</v>
      </c>
      <c r="P526" s="113">
        <v>23.533732375717602</v>
      </c>
      <c r="Q526" s="113">
        <v>4.5512499999999996</v>
      </c>
      <c r="R526">
        <v>13</v>
      </c>
      <c r="S526">
        <v>-2.9999999999998899E-3</v>
      </c>
      <c r="T526" s="113">
        <v>-0.16755096341803399</v>
      </c>
      <c r="U526" s="114">
        <v>-0.12888535647541</v>
      </c>
      <c r="V526" s="113">
        <v>-8.0521714984289599E-3</v>
      </c>
      <c r="W526" s="113">
        <v>-0.19946716369353501</v>
      </c>
      <c r="X526" s="114">
        <v>-0.153436279764258</v>
      </c>
      <c r="Y526" s="113">
        <v>-0.13560238795281199</v>
      </c>
      <c r="Z526" s="113">
        <v>-2.4550923288847001E-2</v>
      </c>
    </row>
    <row r="527" spans="1:26" x14ac:dyDescent="0.2">
      <c r="A527">
        <v>159</v>
      </c>
      <c r="B527" t="s">
        <v>30</v>
      </c>
      <c r="C527" t="s">
        <v>36</v>
      </c>
      <c r="D527" t="s">
        <v>28</v>
      </c>
      <c r="E527" s="118">
        <v>43129</v>
      </c>
      <c r="F527">
        <v>25.4</v>
      </c>
      <c r="G527">
        <v>35.5</v>
      </c>
      <c r="H527" s="113">
        <v>17.511299999999999</v>
      </c>
      <c r="I527" s="113">
        <v>4.7836999999999996</v>
      </c>
      <c r="K527" s="113">
        <v>996.97184273987102</v>
      </c>
      <c r="L527" s="113">
        <v>0.75864448218802805</v>
      </c>
      <c r="M527" s="113">
        <v>-4.1938237359999998E-3</v>
      </c>
      <c r="N527" s="113">
        <v>1023.6255396414</v>
      </c>
      <c r="O527" s="113">
        <v>10.7818267564785</v>
      </c>
      <c r="P527" s="113">
        <v>23.533732375717602</v>
      </c>
      <c r="Q527" s="113">
        <v>21.030349999999999</v>
      </c>
      <c r="R527">
        <v>13</v>
      </c>
      <c r="S527">
        <v>3.88999999999999E-2</v>
      </c>
      <c r="T527" s="113">
        <v>0.81984488281908496</v>
      </c>
      <c r="U527" s="114">
        <v>0.63064990986083502</v>
      </c>
      <c r="V527" s="113">
        <v>8.4255463726728805E-2</v>
      </c>
      <c r="W527" s="113">
        <v>0.78761301440278197</v>
      </c>
      <c r="X527" s="114">
        <v>0.60585616492521699</v>
      </c>
      <c r="Y527" s="113">
        <v>0.31135016224902801</v>
      </c>
      <c r="Z527" s="113">
        <v>-2.4793744935617701E-2</v>
      </c>
    </row>
    <row r="528" spans="1:26" x14ac:dyDescent="0.2">
      <c r="A528">
        <v>250</v>
      </c>
      <c r="B528" t="s">
        <v>30</v>
      </c>
      <c r="C528" t="s">
        <v>36</v>
      </c>
      <c r="D528" t="s">
        <v>28</v>
      </c>
      <c r="E528" s="118">
        <v>43129</v>
      </c>
      <c r="F528">
        <v>25.4</v>
      </c>
      <c r="G528">
        <v>35.5</v>
      </c>
      <c r="H528" s="113">
        <v>17.511299999999999</v>
      </c>
      <c r="I528" s="113">
        <v>4.9958999999999998</v>
      </c>
      <c r="K528" s="113">
        <v>996.97184273987102</v>
      </c>
      <c r="L528" s="113">
        <v>0.75864448218802805</v>
      </c>
      <c r="M528" s="113">
        <v>-4.1938237359999998E-3</v>
      </c>
      <c r="N528" s="113">
        <v>1023.6255396414</v>
      </c>
      <c r="O528" s="113">
        <v>11.260097475320499</v>
      </c>
      <c r="P528" s="113">
        <v>23.533732375717602</v>
      </c>
      <c r="Q528" s="113">
        <v>22.19745</v>
      </c>
      <c r="R528">
        <v>13</v>
      </c>
      <c r="S528">
        <v>6.4399999999999999E-2</v>
      </c>
      <c r="T528" s="113">
        <v>1.3058907026259801</v>
      </c>
      <c r="U528" s="114">
        <v>1.0045313097122901</v>
      </c>
      <c r="V528" s="113">
        <v>0.141594518356012</v>
      </c>
      <c r="W528" s="113">
        <v>1.27350344649878</v>
      </c>
      <c r="X528" s="114">
        <v>0.97961803576829098</v>
      </c>
      <c r="Y528" s="113">
        <v>0.49863852802973602</v>
      </c>
      <c r="Z528" s="113">
        <v>-2.4913273943998199E-2</v>
      </c>
    </row>
    <row r="529" spans="1:26" x14ac:dyDescent="0.2">
      <c r="A529">
        <v>165</v>
      </c>
      <c r="B529" t="s">
        <v>31</v>
      </c>
      <c r="C529" t="s">
        <v>36</v>
      </c>
      <c r="D529" t="s">
        <v>28</v>
      </c>
      <c r="E529" s="118">
        <v>43129</v>
      </c>
      <c r="F529">
        <v>25.4</v>
      </c>
      <c r="G529">
        <v>35.5</v>
      </c>
      <c r="H529" s="113">
        <v>17.511299999999999</v>
      </c>
      <c r="I529" s="113">
        <v>6.6750999999999996</v>
      </c>
      <c r="K529" s="113">
        <v>996.97184273987102</v>
      </c>
      <c r="L529" s="113">
        <v>0.75864448218802805</v>
      </c>
      <c r="M529" s="113">
        <v>-4.1938237359999998E-3</v>
      </c>
      <c r="N529" s="113">
        <v>1023.6255396414</v>
      </c>
      <c r="O529" s="113">
        <v>15.0447920609924</v>
      </c>
      <c r="P529" s="113">
        <v>23.533732375717602</v>
      </c>
      <c r="Q529" s="113">
        <v>31.433050000000001</v>
      </c>
      <c r="R529">
        <v>13</v>
      </c>
      <c r="S529">
        <v>0.109599999999999</v>
      </c>
      <c r="T529" s="113">
        <v>1.66933211484273</v>
      </c>
      <c r="U529" s="114">
        <v>1.2841016268020999</v>
      </c>
      <c r="V529" s="113">
        <v>0.24229157149622099</v>
      </c>
      <c r="W529" s="113">
        <v>1.63682866734677</v>
      </c>
      <c r="X529" s="114">
        <v>1.25909897488213</v>
      </c>
      <c r="Y529" s="113">
        <v>0.60453007004539305</v>
      </c>
      <c r="Z529" s="113">
        <v>-2.5002651919966E-2</v>
      </c>
    </row>
    <row r="530" spans="1:26" x14ac:dyDescent="0.2">
      <c r="A530">
        <v>171</v>
      </c>
      <c r="B530" t="s">
        <v>31</v>
      </c>
      <c r="C530" t="s">
        <v>36</v>
      </c>
      <c r="D530" t="s">
        <v>28</v>
      </c>
      <c r="E530" s="118">
        <v>43129</v>
      </c>
      <c r="F530">
        <v>25.4</v>
      </c>
      <c r="G530">
        <v>35.5</v>
      </c>
      <c r="H530" s="113">
        <v>17.511299999999999</v>
      </c>
      <c r="I530" s="113">
        <v>2.2115</v>
      </c>
      <c r="K530" s="113">
        <v>996.97184273987102</v>
      </c>
      <c r="L530" s="113">
        <v>0.75864448218802805</v>
      </c>
      <c r="M530" s="113">
        <v>-4.1938237359999998E-3</v>
      </c>
      <c r="N530" s="113">
        <v>1023.6255396414</v>
      </c>
      <c r="O530" s="113">
        <v>4.9844283445768296</v>
      </c>
      <c r="P530" s="113">
        <v>23.533732375717602</v>
      </c>
      <c r="Q530" s="113">
        <v>6.8832500000000003</v>
      </c>
      <c r="R530">
        <v>13</v>
      </c>
      <c r="S530">
        <v>1.8200000000000199E-2</v>
      </c>
      <c r="T530" s="113">
        <v>0.82979984498245596</v>
      </c>
      <c r="U530" s="114">
        <v>0.638307573063428</v>
      </c>
      <c r="V530" s="113">
        <v>3.9439490169385701E-2</v>
      </c>
      <c r="W530" s="113">
        <v>0.79756479398803004</v>
      </c>
      <c r="X530" s="114">
        <v>0.61351137999079197</v>
      </c>
      <c r="Y530" s="113">
        <v>0.447256353774662</v>
      </c>
      <c r="Z530" s="113">
        <v>-2.4796193072635898E-2</v>
      </c>
    </row>
    <row r="531" spans="1:26" x14ac:dyDescent="0.2">
      <c r="A531">
        <v>263</v>
      </c>
      <c r="B531" t="s">
        <v>31</v>
      </c>
      <c r="C531" t="s">
        <v>36</v>
      </c>
      <c r="D531" t="s">
        <v>28</v>
      </c>
      <c r="E531" s="118">
        <v>43129</v>
      </c>
      <c r="F531">
        <v>25.4</v>
      </c>
      <c r="G531">
        <v>35.5</v>
      </c>
      <c r="H531" s="113">
        <v>17.511299999999999</v>
      </c>
      <c r="I531" s="113">
        <v>1.4147000000000001</v>
      </c>
      <c r="K531" s="113">
        <v>996.97184273987102</v>
      </c>
      <c r="L531" s="113">
        <v>0.75864448218802805</v>
      </c>
      <c r="M531" s="113">
        <v>-4.1938237359999998E-3</v>
      </c>
      <c r="N531" s="113">
        <v>1023.6255396414</v>
      </c>
      <c r="O531" s="113">
        <v>3.1885465878692498</v>
      </c>
      <c r="P531" s="113">
        <v>23.533732375717602</v>
      </c>
      <c r="Q531" s="113">
        <v>2.5008499999999998</v>
      </c>
      <c r="R531">
        <v>13</v>
      </c>
      <c r="S531">
        <v>3.8800000000000202E-2</v>
      </c>
      <c r="T531" s="113">
        <v>2.8199723817138</v>
      </c>
      <c r="U531" s="114">
        <v>2.1692095243952298</v>
      </c>
      <c r="V531" s="113">
        <v>8.6458335108931597E-2</v>
      </c>
      <c r="W531" s="113">
        <v>2.7871010772178701</v>
      </c>
      <c r="X531" s="114">
        <v>2.1439239055521999</v>
      </c>
      <c r="Y531" s="113">
        <v>2.9074476654027501</v>
      </c>
      <c r="Z531" s="113">
        <v>-2.5285618843025499E-2</v>
      </c>
    </row>
    <row r="532" spans="1:26" x14ac:dyDescent="0.2">
      <c r="A532">
        <v>269</v>
      </c>
      <c r="B532" t="s">
        <v>31</v>
      </c>
      <c r="C532" t="s">
        <v>36</v>
      </c>
      <c r="D532" t="s">
        <v>28</v>
      </c>
      <c r="E532" s="118">
        <v>43129</v>
      </c>
      <c r="F532">
        <v>25.4</v>
      </c>
      <c r="G532">
        <v>35.5</v>
      </c>
      <c r="H532" s="113">
        <v>17.511299999999999</v>
      </c>
      <c r="I532" s="113">
        <v>5.5644999999999998</v>
      </c>
      <c r="K532" s="113">
        <v>996.97184273987102</v>
      </c>
      <c r="L532" s="113">
        <v>0.75864448218802805</v>
      </c>
      <c r="M532" s="113">
        <v>-4.1938237359999998E-3</v>
      </c>
      <c r="N532" s="113">
        <v>1023.6255396414</v>
      </c>
      <c r="O532" s="113">
        <v>12.541646630521299</v>
      </c>
      <c r="P532" s="113">
        <v>23.533732375717602</v>
      </c>
      <c r="Q532" s="113">
        <v>25.324750000000002</v>
      </c>
      <c r="R532">
        <v>13</v>
      </c>
      <c r="S532">
        <v>3.5999999999999602E-2</v>
      </c>
      <c r="T532" s="113">
        <v>0.65117120376231497</v>
      </c>
      <c r="U532" s="114">
        <v>0.50090092597101199</v>
      </c>
      <c r="V532" s="113">
        <v>7.7154366995269896E-2</v>
      </c>
      <c r="W532" s="113">
        <v>0.618993259926372</v>
      </c>
      <c r="X532" s="114">
        <v>0.476148661481824</v>
      </c>
      <c r="Y532" s="113">
        <v>0.236200515678647</v>
      </c>
      <c r="Z532" s="113">
        <v>-2.4752264489187398E-2</v>
      </c>
    </row>
    <row r="533" spans="1:26" x14ac:dyDescent="0.2">
      <c r="A533">
        <v>101</v>
      </c>
      <c r="B533" t="s">
        <v>32</v>
      </c>
      <c r="C533" t="s">
        <v>36</v>
      </c>
      <c r="D533" t="s">
        <v>28</v>
      </c>
      <c r="E533" s="118">
        <v>43129</v>
      </c>
      <c r="F533">
        <v>23.6</v>
      </c>
      <c r="G533">
        <v>35.6</v>
      </c>
      <c r="H533" s="113">
        <v>17.508299999999998</v>
      </c>
      <c r="I533" s="113">
        <v>4.0909000000000004</v>
      </c>
      <c r="K533" s="113">
        <v>997.42451159707798</v>
      </c>
      <c r="L533" s="113">
        <v>0.76136961722476804</v>
      </c>
      <c r="M533" s="113">
        <v>-4.2319740160000003E-3</v>
      </c>
      <c r="N533" s="113">
        <v>1024.24266860124</v>
      </c>
      <c r="O533" s="113">
        <v>9.2273225262875798</v>
      </c>
      <c r="P533" s="113">
        <v>23.5345803439828</v>
      </c>
      <c r="Q533" s="113">
        <v>17.219950000000001</v>
      </c>
      <c r="R533">
        <v>13</v>
      </c>
      <c r="S533">
        <v>2.2400000000000201E-2</v>
      </c>
      <c r="T533" s="113">
        <v>0.55057146368441001</v>
      </c>
      <c r="U533" s="114">
        <v>0.42351651052646899</v>
      </c>
      <c r="V533" s="113">
        <v>5.4094515710007202E-2</v>
      </c>
      <c r="W533" s="113">
        <v>0.58969989242207099</v>
      </c>
      <c r="X533" s="114">
        <v>0.45361530186313098</v>
      </c>
      <c r="Y533" s="113">
        <v>0.24338640929284699</v>
      </c>
      <c r="Z533" s="113">
        <v>3.00987913366625E-2</v>
      </c>
    </row>
    <row r="534" spans="1:26" x14ac:dyDescent="0.2">
      <c r="A534">
        <v>107</v>
      </c>
      <c r="B534" t="s">
        <v>32</v>
      </c>
      <c r="C534" t="s">
        <v>36</v>
      </c>
      <c r="D534" t="s">
        <v>28</v>
      </c>
      <c r="E534" s="118">
        <v>43129</v>
      </c>
      <c r="F534">
        <v>23.6</v>
      </c>
      <c r="G534">
        <v>35.6</v>
      </c>
      <c r="H534" s="113">
        <v>17.508299999999998</v>
      </c>
      <c r="I534" s="113">
        <v>3.3624000000000001</v>
      </c>
      <c r="K534" s="113">
        <v>997.42451159707798</v>
      </c>
      <c r="L534" s="113">
        <v>0.76136961722476804</v>
      </c>
      <c r="M534" s="113">
        <v>-4.2319740160000003E-3</v>
      </c>
      <c r="N534" s="113">
        <v>1024.24266860124</v>
      </c>
      <c r="O534" s="113">
        <v>7.5841377844458098</v>
      </c>
      <c r="P534" s="113">
        <v>23.5345803439828</v>
      </c>
      <c r="Q534" s="113">
        <v>13.213200000000001</v>
      </c>
      <c r="R534">
        <v>13</v>
      </c>
      <c r="S534">
        <v>-1.10000000000001E-2</v>
      </c>
      <c r="T534" s="113">
        <v>-0.32608051224284501</v>
      </c>
      <c r="U534" s="114">
        <v>-0.25083116326372701</v>
      </c>
      <c r="V534" s="113">
        <v>-2.1851491917074001E-2</v>
      </c>
      <c r="W534" s="113">
        <v>-0.28729322541884</v>
      </c>
      <c r="X534" s="114">
        <v>-0.220994788783723</v>
      </c>
      <c r="Y534" s="113">
        <v>-0.126632664111821</v>
      </c>
      <c r="Z534" s="113">
        <v>2.98363744800034E-2</v>
      </c>
    </row>
    <row r="535" spans="1:26" x14ac:dyDescent="0.2">
      <c r="A535">
        <v>145</v>
      </c>
      <c r="B535" t="s">
        <v>33</v>
      </c>
      <c r="C535" t="s">
        <v>36</v>
      </c>
      <c r="D535" t="s">
        <v>28</v>
      </c>
      <c r="E535" s="118">
        <v>43129</v>
      </c>
      <c r="F535">
        <v>23.6</v>
      </c>
      <c r="G535">
        <v>35.6</v>
      </c>
      <c r="H535" s="113">
        <v>17.508299999999998</v>
      </c>
      <c r="I535" s="113">
        <v>1.8529</v>
      </c>
      <c r="K535" s="113">
        <v>997.42451159707798</v>
      </c>
      <c r="L535" s="113">
        <v>0.76136961722476804</v>
      </c>
      <c r="M535" s="113">
        <v>-4.2319740160000003E-3</v>
      </c>
      <c r="N535" s="113">
        <v>1024.24266860124</v>
      </c>
      <c r="O535" s="113">
        <v>4.17935073185809</v>
      </c>
      <c r="P535" s="113">
        <v>23.5345803439828</v>
      </c>
      <c r="Q535" s="113">
        <v>4.9109499999999997</v>
      </c>
      <c r="R535">
        <v>13</v>
      </c>
      <c r="S535">
        <v>1.36000000000001E-2</v>
      </c>
      <c r="T535" s="113">
        <v>0.73941173272440897</v>
      </c>
      <c r="U535" s="114">
        <v>0.56877825594185305</v>
      </c>
      <c r="V535" s="113">
        <v>3.2289584050461798E-2</v>
      </c>
      <c r="W535" s="113">
        <v>0.77861364710119796</v>
      </c>
      <c r="X535" s="114">
        <v>0.59893357469322905</v>
      </c>
      <c r="Y535" s="113">
        <v>0.51359328344402699</v>
      </c>
      <c r="Z535" s="113">
        <v>3.0155318751376101E-2</v>
      </c>
    </row>
    <row r="536" spans="1:26" x14ac:dyDescent="0.2">
      <c r="A536">
        <v>179</v>
      </c>
      <c r="B536" t="s">
        <v>26</v>
      </c>
      <c r="C536" t="s">
        <v>27</v>
      </c>
      <c r="D536" t="s">
        <v>37</v>
      </c>
      <c r="E536" s="118">
        <v>43129</v>
      </c>
      <c r="F536">
        <v>24.8</v>
      </c>
      <c r="G536">
        <v>35.4</v>
      </c>
      <c r="H536" s="113">
        <v>17.511399999999998</v>
      </c>
      <c r="I536" s="113">
        <v>6.1055000000000001</v>
      </c>
      <c r="K536" s="113">
        <v>997.12618482430503</v>
      </c>
      <c r="L536" s="113">
        <v>0.75952760938444797</v>
      </c>
      <c r="M536" s="113">
        <v>-4.2053491839999999E-3</v>
      </c>
      <c r="N536" s="113">
        <v>1023.73317249592</v>
      </c>
      <c r="O536" s="113">
        <v>13.7628035606332</v>
      </c>
      <c r="P536" s="113">
        <v>23.534717839374899</v>
      </c>
      <c r="Q536" s="113">
        <v>28.300249999999998</v>
      </c>
      <c r="R536">
        <v>13</v>
      </c>
      <c r="S536">
        <v>0.33360000000000101</v>
      </c>
      <c r="T536" s="113">
        <v>5.7797259134773702</v>
      </c>
      <c r="U536" s="114">
        <v>4.44594301036721</v>
      </c>
      <c r="V536" s="113">
        <v>0.75075364824445501</v>
      </c>
      <c r="W536" s="113">
        <v>5.7696800527152998</v>
      </c>
      <c r="X536" s="114">
        <v>4.4382154251656196</v>
      </c>
      <c r="Y536" s="113">
        <v>2.1821008384209901</v>
      </c>
      <c r="Z536" s="113">
        <v>-7.7275852015938904E-3</v>
      </c>
    </row>
    <row r="537" spans="1:26" x14ac:dyDescent="0.2">
      <c r="A537">
        <v>186</v>
      </c>
      <c r="B537" t="s">
        <v>26</v>
      </c>
      <c r="C537" t="s">
        <v>27</v>
      </c>
      <c r="D537" t="s">
        <v>37</v>
      </c>
      <c r="E537" s="118">
        <v>43129</v>
      </c>
      <c r="F537">
        <v>24.8</v>
      </c>
      <c r="G537">
        <v>35.4</v>
      </c>
      <c r="H537" s="113">
        <v>17.511399999999998</v>
      </c>
      <c r="I537" s="113">
        <v>4.2874999999999996</v>
      </c>
      <c r="K537" s="113">
        <v>997.12618482430503</v>
      </c>
      <c r="L537" s="113">
        <v>0.75952760938444797</v>
      </c>
      <c r="M537" s="113">
        <v>-4.2053491839999999E-3</v>
      </c>
      <c r="N537" s="113">
        <v>1023.73317249592</v>
      </c>
      <c r="O537" s="113">
        <v>9.6647318427999398</v>
      </c>
      <c r="P537" s="113">
        <v>23.534717839374899</v>
      </c>
      <c r="Q537" s="113">
        <v>18.30125</v>
      </c>
      <c r="R537">
        <v>13</v>
      </c>
      <c r="S537">
        <v>0.219799999999999</v>
      </c>
      <c r="T537" s="113">
        <v>5.4035450008604196</v>
      </c>
      <c r="U537" s="114">
        <v>4.1565730775849401</v>
      </c>
      <c r="V537" s="113">
        <v>0.49459455202499802</v>
      </c>
      <c r="W537" s="113">
        <v>5.39353486585805</v>
      </c>
      <c r="X537" s="114">
        <v>4.1488729737369603</v>
      </c>
      <c r="Y537" s="113">
        <v>2.2258925642848202</v>
      </c>
      <c r="Z537" s="113">
        <v>-7.7001038479744804E-3</v>
      </c>
    </row>
    <row r="538" spans="1:26" x14ac:dyDescent="0.2">
      <c r="A538">
        <v>277</v>
      </c>
      <c r="B538" t="s">
        <v>26</v>
      </c>
      <c r="C538" t="s">
        <v>27</v>
      </c>
      <c r="D538" t="s">
        <v>37</v>
      </c>
      <c r="E538" s="118">
        <v>43129</v>
      </c>
      <c r="F538">
        <v>24.8</v>
      </c>
      <c r="G538">
        <v>35.4</v>
      </c>
      <c r="H538" s="113">
        <v>17.511399999999998</v>
      </c>
      <c r="I538" s="113">
        <v>5.3719000000000001</v>
      </c>
      <c r="K538" s="113">
        <v>997.12618482430503</v>
      </c>
      <c r="L538" s="113">
        <v>0.75952760938444797</v>
      </c>
      <c r="M538" s="113">
        <v>-4.2053491839999999E-3</v>
      </c>
      <c r="N538" s="113">
        <v>1023.73317249592</v>
      </c>
      <c r="O538" s="113">
        <v>12.109148218387601</v>
      </c>
      <c r="P538" s="113">
        <v>23.534717839374899</v>
      </c>
      <c r="Q538" s="113">
        <v>24.265450000000001</v>
      </c>
      <c r="R538">
        <v>13</v>
      </c>
      <c r="S538">
        <v>0.2777</v>
      </c>
      <c r="T538" s="113">
        <v>5.4512975540811199</v>
      </c>
      <c r="U538" s="114">
        <v>4.1933058108316299</v>
      </c>
      <c r="V538" s="113">
        <v>0.62489092638830201</v>
      </c>
      <c r="W538" s="113">
        <v>5.4412828840367498</v>
      </c>
      <c r="X538" s="114">
        <v>4.1856022184898096</v>
      </c>
      <c r="Y538" s="113">
        <v>2.1140083295921901</v>
      </c>
      <c r="Z538" s="113">
        <v>-7.7035923418238301E-3</v>
      </c>
    </row>
    <row r="539" spans="1:26" x14ac:dyDescent="0.2">
      <c r="A539">
        <v>284</v>
      </c>
      <c r="B539" t="s">
        <v>26</v>
      </c>
      <c r="C539" t="s">
        <v>27</v>
      </c>
      <c r="D539" t="s">
        <v>37</v>
      </c>
      <c r="E539" s="118">
        <v>43129</v>
      </c>
      <c r="F539">
        <v>24.8</v>
      </c>
      <c r="G539">
        <v>35.4</v>
      </c>
      <c r="H539" s="113">
        <v>17.511399999999998</v>
      </c>
      <c r="I539" s="113">
        <v>5.6807999999999996</v>
      </c>
      <c r="K539" s="113">
        <v>997.12618482430503</v>
      </c>
      <c r="L539" s="113">
        <v>0.75952760938444797</v>
      </c>
      <c r="M539" s="113">
        <v>-4.2053491839999999E-3</v>
      </c>
      <c r="N539" s="113">
        <v>1023.73317249592</v>
      </c>
      <c r="O539" s="113">
        <v>12.805459744041499</v>
      </c>
      <c r="P539" s="113">
        <v>23.534717839374899</v>
      </c>
      <c r="Q539" s="113">
        <v>25.964400000000001</v>
      </c>
      <c r="R539">
        <v>13</v>
      </c>
      <c r="S539">
        <v>0.3327</v>
      </c>
      <c r="T539" s="113">
        <v>6.2209008806866004</v>
      </c>
      <c r="U539" s="114">
        <v>4.78530836975892</v>
      </c>
      <c r="V539" s="113">
        <v>0.74881563439882703</v>
      </c>
      <c r="W539" s="113">
        <v>6.2108131217039002</v>
      </c>
      <c r="X539" s="114">
        <v>4.7775485551568497</v>
      </c>
      <c r="Y539" s="113">
        <v>2.3866698424484301</v>
      </c>
      <c r="Z539" s="113">
        <v>-7.7598146020729803E-3</v>
      </c>
    </row>
    <row r="540" spans="1:26" x14ac:dyDescent="0.2">
      <c r="A540">
        <v>290</v>
      </c>
      <c r="B540" t="s">
        <v>26</v>
      </c>
      <c r="C540" t="s">
        <v>27</v>
      </c>
      <c r="D540" t="s">
        <v>37</v>
      </c>
      <c r="E540" s="118">
        <v>43129</v>
      </c>
      <c r="F540">
        <v>24.8</v>
      </c>
      <c r="G540">
        <v>35.4</v>
      </c>
      <c r="H540" s="113">
        <v>17.511399999999998</v>
      </c>
      <c r="I540" s="113">
        <v>7.1218000000000004</v>
      </c>
      <c r="K540" s="113">
        <v>997.12618482430503</v>
      </c>
      <c r="L540" s="113">
        <v>0.75952760938444797</v>
      </c>
      <c r="M540" s="113">
        <v>-4.2053491839999999E-3</v>
      </c>
      <c r="N540" s="113">
        <v>1023.73317249592</v>
      </c>
      <c r="O540" s="113">
        <v>16.0537113091668</v>
      </c>
      <c r="P540" s="113">
        <v>23.534717839374899</v>
      </c>
      <c r="Q540" s="113">
        <v>33.889899999999997</v>
      </c>
      <c r="R540">
        <v>13</v>
      </c>
      <c r="S540">
        <v>0.37380000000000002</v>
      </c>
      <c r="T540" s="113">
        <v>5.5394190871369302</v>
      </c>
      <c r="U540" s="114">
        <v>4.2610916054899501</v>
      </c>
      <c r="V540" s="113">
        <v>0.84116209507791995</v>
      </c>
      <c r="W540" s="113">
        <v>5.5293960482237301</v>
      </c>
      <c r="X540" s="114">
        <v>4.2533815755567099</v>
      </c>
      <c r="Y540" s="113">
        <v>2.0325682146276098</v>
      </c>
      <c r="Z540" s="113">
        <v>-7.7100299332357701E-3</v>
      </c>
    </row>
    <row r="541" spans="1:26" x14ac:dyDescent="0.2">
      <c r="A541">
        <v>119</v>
      </c>
      <c r="B541" t="s">
        <v>29</v>
      </c>
      <c r="C541" t="s">
        <v>27</v>
      </c>
      <c r="D541" t="s">
        <v>37</v>
      </c>
      <c r="E541" s="118">
        <v>43129</v>
      </c>
      <c r="F541">
        <v>24.8</v>
      </c>
      <c r="G541">
        <v>35.4</v>
      </c>
      <c r="H541" s="113">
        <v>17.511399999999998</v>
      </c>
      <c r="I541" s="113">
        <v>4.9345999999999997</v>
      </c>
      <c r="K541" s="113">
        <v>997.12618482430503</v>
      </c>
      <c r="L541" s="113">
        <v>0.75952760938444797</v>
      </c>
      <c r="M541" s="113">
        <v>-4.2053491839999999E-3</v>
      </c>
      <c r="N541" s="113">
        <v>1023.73317249592</v>
      </c>
      <c r="O541" s="113">
        <v>11.1234019245436</v>
      </c>
      <c r="P541" s="113">
        <v>23.534717839374899</v>
      </c>
      <c r="Q541" s="113">
        <v>21.860299999999999</v>
      </c>
      <c r="R541">
        <v>13</v>
      </c>
      <c r="S541">
        <v>0.22639999999999999</v>
      </c>
      <c r="T541" s="113">
        <v>4.8086317488636796</v>
      </c>
      <c r="U541" s="114">
        <v>3.6989474991259099</v>
      </c>
      <c r="V541" s="113">
        <v>0.50933491064712799</v>
      </c>
      <c r="W541" s="113">
        <v>4.7986781125489699</v>
      </c>
      <c r="X541" s="114">
        <v>3.6912908558069</v>
      </c>
      <c r="Y541" s="113">
        <v>1.90052963659248</v>
      </c>
      <c r="Z541" s="113">
        <v>-7.6566433190139501E-3</v>
      </c>
    </row>
    <row r="542" spans="1:26" x14ac:dyDescent="0.2">
      <c r="A542">
        <v>125</v>
      </c>
      <c r="B542" t="s">
        <v>29</v>
      </c>
      <c r="C542" t="s">
        <v>27</v>
      </c>
      <c r="D542" t="s">
        <v>37</v>
      </c>
      <c r="E542" s="118">
        <v>43129</v>
      </c>
      <c r="F542">
        <v>24.8</v>
      </c>
      <c r="G542">
        <v>35.4</v>
      </c>
      <c r="H542" s="113">
        <v>17.511399999999998</v>
      </c>
      <c r="I542" s="113">
        <v>4.1136999999999997</v>
      </c>
      <c r="K542" s="113">
        <v>997.12618482430503</v>
      </c>
      <c r="L542" s="113">
        <v>0.75952760938444797</v>
      </c>
      <c r="M542" s="113">
        <v>-4.2053491839999999E-3</v>
      </c>
      <c r="N542" s="113">
        <v>1023.73317249592</v>
      </c>
      <c r="O542" s="113">
        <v>9.2729579899069705</v>
      </c>
      <c r="P542" s="113">
        <v>23.534717839374899</v>
      </c>
      <c r="Q542" s="113">
        <v>17.34535</v>
      </c>
      <c r="R542">
        <v>13</v>
      </c>
      <c r="S542">
        <v>0.19359999999999999</v>
      </c>
      <c r="T542" s="113">
        <v>4.93864952424682</v>
      </c>
      <c r="U542" s="114">
        <v>3.7989611724975498</v>
      </c>
      <c r="V542" s="113">
        <v>0.435567033453232</v>
      </c>
      <c r="W542" s="113">
        <v>4.9286835401929103</v>
      </c>
      <c r="X542" s="114">
        <v>3.7912950309176199</v>
      </c>
      <c r="Y542" s="113">
        <v>2.0579867645429299</v>
      </c>
      <c r="Z542" s="113">
        <v>-7.6661415799286203E-3</v>
      </c>
    </row>
    <row r="543" spans="1:26" x14ac:dyDescent="0.2">
      <c r="A543">
        <v>217</v>
      </c>
      <c r="B543" t="s">
        <v>29</v>
      </c>
      <c r="C543" t="s">
        <v>27</v>
      </c>
      <c r="D543" t="s">
        <v>37</v>
      </c>
      <c r="E543" s="118">
        <v>43129</v>
      </c>
      <c r="F543">
        <v>24.8</v>
      </c>
      <c r="G543">
        <v>35.4</v>
      </c>
      <c r="H543" s="113">
        <v>17.511399999999998</v>
      </c>
      <c r="I543" s="113">
        <v>3.7002999999999999</v>
      </c>
      <c r="K543" s="113">
        <v>997.12618482430503</v>
      </c>
      <c r="L543" s="113">
        <v>0.75952760938444797</v>
      </c>
      <c r="M543" s="113">
        <v>-4.2053491839999999E-3</v>
      </c>
      <c r="N543" s="113">
        <v>1023.73317249592</v>
      </c>
      <c r="O543" s="113">
        <v>8.3410862362478397</v>
      </c>
      <c r="P543" s="113">
        <v>23.534717839374899</v>
      </c>
      <c r="Q543" s="113">
        <v>15.07165</v>
      </c>
      <c r="R543">
        <v>13</v>
      </c>
      <c r="S543">
        <v>8.10999999999997E-2</v>
      </c>
      <c r="T543" s="113">
        <v>2.2408267020335901</v>
      </c>
      <c r="U543" s="114">
        <v>1.72371284771815</v>
      </c>
      <c r="V543" s="113">
        <v>0.18203790850177601</v>
      </c>
      <c r="W543" s="113">
        <v>2.2311169291978499</v>
      </c>
      <c r="X543" s="114">
        <v>1.7162437916906499</v>
      </c>
      <c r="Y543" s="113">
        <v>0.95742506554248596</v>
      </c>
      <c r="Z543" s="113">
        <v>-7.4690560274952604E-3</v>
      </c>
    </row>
    <row r="544" spans="1:26" x14ac:dyDescent="0.2">
      <c r="A544">
        <v>223</v>
      </c>
      <c r="B544" t="s">
        <v>29</v>
      </c>
      <c r="C544" t="s">
        <v>27</v>
      </c>
      <c r="D544" t="s">
        <v>37</v>
      </c>
      <c r="E544" s="118">
        <v>43129</v>
      </c>
      <c r="F544">
        <v>24.8</v>
      </c>
      <c r="G544">
        <v>35.4</v>
      </c>
      <c r="H544" s="113">
        <v>17.511399999999998</v>
      </c>
      <c r="I544" s="113">
        <v>5.0484999999999998</v>
      </c>
      <c r="K544" s="113">
        <v>997.12618482430503</v>
      </c>
      <c r="L544" s="113">
        <v>0.75952760938444797</v>
      </c>
      <c r="M544" s="113">
        <v>-4.2053491839999999E-3</v>
      </c>
      <c r="N544" s="113">
        <v>1023.73317249592</v>
      </c>
      <c r="O544" s="113">
        <v>11.380151302245</v>
      </c>
      <c r="P544" s="113">
        <v>23.534717839374899</v>
      </c>
      <c r="Q544" s="113">
        <v>22.486750000000001</v>
      </c>
      <c r="R544">
        <v>13</v>
      </c>
      <c r="S544">
        <v>0.2928</v>
      </c>
      <c r="T544" s="113">
        <v>6.1568223395083699</v>
      </c>
      <c r="U544" s="114">
        <v>4.7360171842372099</v>
      </c>
      <c r="V544" s="113">
        <v>0.65900128780481604</v>
      </c>
      <c r="W544" s="113">
        <v>6.1467406660406301</v>
      </c>
      <c r="X544" s="114">
        <v>4.72826205080049</v>
      </c>
      <c r="Y544" s="113">
        <v>2.4282217319702299</v>
      </c>
      <c r="Z544" s="113">
        <v>-7.7551334367260702E-3</v>
      </c>
    </row>
    <row r="545" spans="1:26" x14ac:dyDescent="0.2">
      <c r="A545">
        <v>152</v>
      </c>
      <c r="B545" t="s">
        <v>30</v>
      </c>
      <c r="C545" t="s">
        <v>27</v>
      </c>
      <c r="D545" t="s">
        <v>37</v>
      </c>
      <c r="E545" s="118">
        <v>43129</v>
      </c>
      <c r="F545">
        <v>24.8</v>
      </c>
      <c r="G545">
        <v>35.4</v>
      </c>
      <c r="H545" s="113">
        <v>17.511399999999998</v>
      </c>
      <c r="I545" s="113">
        <v>6.7236000000000002</v>
      </c>
      <c r="K545" s="113">
        <v>997.12618482430503</v>
      </c>
      <c r="L545" s="113">
        <v>0.75952760938444797</v>
      </c>
      <c r="M545" s="113">
        <v>-4.2053491839999999E-3</v>
      </c>
      <c r="N545" s="113">
        <v>1023.73317249592</v>
      </c>
      <c r="O545" s="113">
        <v>15.156102861399299</v>
      </c>
      <c r="P545" s="113">
        <v>23.534717839374899</v>
      </c>
      <c r="Q545" s="113">
        <v>31.6998</v>
      </c>
      <c r="R545">
        <v>13</v>
      </c>
      <c r="S545">
        <v>0.29899999999999999</v>
      </c>
      <c r="T545" s="113">
        <v>4.6539862403885097</v>
      </c>
      <c r="U545" s="114">
        <v>3.5799894156834702</v>
      </c>
      <c r="V545" s="113">
        <v>0.67261980259149501</v>
      </c>
      <c r="W545" s="113">
        <v>4.64404729069956</v>
      </c>
      <c r="X545" s="114">
        <v>3.57234406976889</v>
      </c>
      <c r="Y545" s="113">
        <v>1.72149287529089</v>
      </c>
      <c r="Z545" s="113">
        <v>-7.6453459145828804E-3</v>
      </c>
    </row>
    <row r="546" spans="1:26" x14ac:dyDescent="0.2">
      <c r="A546">
        <v>160</v>
      </c>
      <c r="B546" t="s">
        <v>30</v>
      </c>
      <c r="C546" t="s">
        <v>27</v>
      </c>
      <c r="D546" t="s">
        <v>37</v>
      </c>
      <c r="E546" s="118">
        <v>43129</v>
      </c>
      <c r="F546">
        <v>24.8</v>
      </c>
      <c r="G546">
        <v>35.4</v>
      </c>
      <c r="H546" s="113">
        <v>17.511399999999998</v>
      </c>
      <c r="I546" s="113">
        <v>5.4519000000000002</v>
      </c>
      <c r="K546" s="113">
        <v>997.12618482430503</v>
      </c>
      <c r="L546" s="113">
        <v>0.75952760938444797</v>
      </c>
      <c r="M546" s="113">
        <v>-4.2053491839999999E-3</v>
      </c>
      <c r="N546" s="113">
        <v>1023.73317249592</v>
      </c>
      <c r="O546" s="113">
        <v>12.2894814072912</v>
      </c>
      <c r="P546" s="113">
        <v>23.534717839374899</v>
      </c>
      <c r="Q546" s="113">
        <v>24.705449999999999</v>
      </c>
      <c r="R546">
        <v>13</v>
      </c>
      <c r="S546">
        <v>0.2394</v>
      </c>
      <c r="T546" s="113">
        <v>4.5928057553956796</v>
      </c>
      <c r="U546" s="114">
        <v>3.5329275041505199</v>
      </c>
      <c r="V546" s="113">
        <v>0.53853108446394804</v>
      </c>
      <c r="W546" s="113">
        <v>4.58287261599434</v>
      </c>
      <c r="X546" s="114">
        <v>3.52528662768795</v>
      </c>
      <c r="Y546" s="113">
        <v>1.77117067118543</v>
      </c>
      <c r="Z546" s="113">
        <v>-7.6408764625734999E-3</v>
      </c>
    </row>
    <row r="547" spans="1:26" x14ac:dyDescent="0.2">
      <c r="A547">
        <v>166</v>
      </c>
      <c r="B547" t="s">
        <v>31</v>
      </c>
      <c r="C547" t="s">
        <v>27</v>
      </c>
      <c r="D547" t="s">
        <v>37</v>
      </c>
      <c r="E547" s="118">
        <v>43129</v>
      </c>
      <c r="F547">
        <v>24.8</v>
      </c>
      <c r="G547">
        <v>35.4</v>
      </c>
      <c r="H547" s="113">
        <v>17.511399999999998</v>
      </c>
      <c r="I547" s="113">
        <v>5.2422000000000004</v>
      </c>
      <c r="K547" s="113">
        <v>997.12618482430503</v>
      </c>
      <c r="L547" s="113">
        <v>0.75952760938444797</v>
      </c>
      <c r="M547" s="113">
        <v>-4.2053491839999999E-3</v>
      </c>
      <c r="N547" s="113">
        <v>1023.73317249592</v>
      </c>
      <c r="O547" s="113">
        <v>11.816783035877799</v>
      </c>
      <c r="P547" s="113">
        <v>23.534717839374899</v>
      </c>
      <c r="Q547" s="113">
        <v>23.552099999999999</v>
      </c>
      <c r="R547">
        <v>13</v>
      </c>
      <c r="S547">
        <v>0.1661</v>
      </c>
      <c r="T547" s="113">
        <v>3.2721971592364199</v>
      </c>
      <c r="U547" s="114">
        <v>2.5170747378741698</v>
      </c>
      <c r="V547" s="113">
        <v>0.37333000303297798</v>
      </c>
      <c r="W547" s="113">
        <v>3.2623894375365001</v>
      </c>
      <c r="X547" s="114">
        <v>2.5095303365665398</v>
      </c>
      <c r="Y547" s="113">
        <v>1.2685305614095499</v>
      </c>
      <c r="Z547" s="113">
        <v>-7.5444013076366697E-3</v>
      </c>
    </row>
    <row r="548" spans="1:26" x14ac:dyDescent="0.2">
      <c r="A548">
        <v>173</v>
      </c>
      <c r="B548" t="s">
        <v>31</v>
      </c>
      <c r="C548" t="s">
        <v>27</v>
      </c>
      <c r="D548" t="s">
        <v>37</v>
      </c>
      <c r="E548" s="118">
        <v>43129</v>
      </c>
      <c r="F548">
        <v>24.8</v>
      </c>
      <c r="G548">
        <v>35.4</v>
      </c>
      <c r="H548" s="113">
        <v>17.511399999999998</v>
      </c>
      <c r="I548" s="113">
        <v>5.4634999999999998</v>
      </c>
      <c r="K548" s="113">
        <v>997.12618482430503</v>
      </c>
      <c r="L548" s="113">
        <v>0.75952760938444797</v>
      </c>
      <c r="M548" s="113">
        <v>-4.2053491839999999E-3</v>
      </c>
      <c r="N548" s="113">
        <v>1023.73317249592</v>
      </c>
      <c r="O548" s="113">
        <v>12.3156297196822</v>
      </c>
      <c r="P548" s="113">
        <v>23.534717839374899</v>
      </c>
      <c r="Q548" s="113">
        <v>24.76925</v>
      </c>
      <c r="R548">
        <v>13</v>
      </c>
      <c r="S548">
        <v>0.1996</v>
      </c>
      <c r="T548" s="113">
        <v>3.7918653469860799</v>
      </c>
      <c r="U548" s="114">
        <v>2.9168194976816002</v>
      </c>
      <c r="V548" s="113">
        <v>0.44880431837183499</v>
      </c>
      <c r="W548" s="113">
        <v>3.7820082725939201</v>
      </c>
      <c r="X548" s="114">
        <v>2.9092371327645501</v>
      </c>
      <c r="Y548" s="113">
        <v>1.4584408266297899</v>
      </c>
      <c r="Z548" s="113">
        <v>-7.5823649170474504E-3</v>
      </c>
    </row>
    <row r="549" spans="1:26" x14ac:dyDescent="0.2">
      <c r="A549">
        <v>264</v>
      </c>
      <c r="B549" t="s">
        <v>31</v>
      </c>
      <c r="C549" t="s">
        <v>27</v>
      </c>
      <c r="D549" t="s">
        <v>37</v>
      </c>
      <c r="E549" s="118">
        <v>43129</v>
      </c>
      <c r="F549">
        <v>24.8</v>
      </c>
      <c r="G549">
        <v>35.4</v>
      </c>
      <c r="H549" s="113">
        <v>17.511399999999998</v>
      </c>
      <c r="I549" s="113">
        <v>5.1426999999999996</v>
      </c>
      <c r="K549" s="113">
        <v>997.12618482430503</v>
      </c>
      <c r="L549" s="113">
        <v>0.75952760938444797</v>
      </c>
      <c r="M549" s="113">
        <v>-4.2053491839999999E-3</v>
      </c>
      <c r="N549" s="113">
        <v>1023.73317249592</v>
      </c>
      <c r="O549" s="113">
        <v>11.592493632179</v>
      </c>
      <c r="P549" s="113">
        <v>23.534717839374899</v>
      </c>
      <c r="Q549" s="113">
        <v>23.004850000000001</v>
      </c>
      <c r="R549">
        <v>13</v>
      </c>
      <c r="S549">
        <v>0.19699999999999901</v>
      </c>
      <c r="T549" s="113">
        <v>3.9832581838768899</v>
      </c>
      <c r="U549" s="114">
        <v>3.0640447568283702</v>
      </c>
      <c r="V549" s="113">
        <v>0.44301161556375501</v>
      </c>
      <c r="W549" s="113">
        <v>3.9733829329790402</v>
      </c>
      <c r="X549" s="114">
        <v>3.05644840998387</v>
      </c>
      <c r="Y549" s="113">
        <v>1.5545491761149399</v>
      </c>
      <c r="Z549" s="113">
        <v>-7.5963468445006104E-3</v>
      </c>
    </row>
    <row r="550" spans="1:26" x14ac:dyDescent="0.2">
      <c r="A550">
        <v>270</v>
      </c>
      <c r="B550" t="s">
        <v>31</v>
      </c>
      <c r="C550" t="s">
        <v>27</v>
      </c>
      <c r="D550" t="s">
        <v>37</v>
      </c>
      <c r="E550" s="118">
        <v>43129</v>
      </c>
      <c r="F550">
        <v>24.8</v>
      </c>
      <c r="G550">
        <v>35.4</v>
      </c>
      <c r="H550" s="113">
        <v>17.511399999999998</v>
      </c>
      <c r="I550" s="113">
        <v>6.8688000000000002</v>
      </c>
      <c r="K550" s="113">
        <v>997.12618482430503</v>
      </c>
      <c r="L550" s="113">
        <v>0.75952760938444797</v>
      </c>
      <c r="M550" s="113">
        <v>-4.2053491839999999E-3</v>
      </c>
      <c r="N550" s="113">
        <v>1023.73317249592</v>
      </c>
      <c r="O550" s="113">
        <v>15.4834075992593</v>
      </c>
      <c r="P550" s="113">
        <v>23.534717839374899</v>
      </c>
      <c r="Q550" s="113">
        <v>32.498399999999997</v>
      </c>
      <c r="R550">
        <v>13</v>
      </c>
      <c r="S550">
        <v>0.236400000000001</v>
      </c>
      <c r="T550" s="113">
        <v>3.5643206079247398</v>
      </c>
      <c r="U550" s="114">
        <v>2.74178508301903</v>
      </c>
      <c r="V550" s="113">
        <v>0.53146459280952696</v>
      </c>
      <c r="W550" s="113">
        <v>3.55448514337081</v>
      </c>
      <c r="X550" s="114">
        <v>2.73421934105447</v>
      </c>
      <c r="Y550" s="113">
        <v>1.31039264299155</v>
      </c>
      <c r="Z550" s="113">
        <v>-7.5657419645653902E-3</v>
      </c>
    </row>
    <row r="551" spans="1:26" x14ac:dyDescent="0.2">
      <c r="A551">
        <v>102</v>
      </c>
      <c r="B551" t="s">
        <v>32</v>
      </c>
      <c r="C551" t="s">
        <v>27</v>
      </c>
      <c r="D551" t="s">
        <v>37</v>
      </c>
      <c r="E551" s="118">
        <v>43129</v>
      </c>
      <c r="F551">
        <v>24.8</v>
      </c>
      <c r="G551">
        <v>35.4</v>
      </c>
      <c r="H551" s="113">
        <v>17.511399999999998</v>
      </c>
      <c r="I551" s="113">
        <v>4.4093999999999998</v>
      </c>
      <c r="K551" s="113">
        <v>997.12618482430503</v>
      </c>
      <c r="L551" s="113">
        <v>0.75952760938444797</v>
      </c>
      <c r="M551" s="113">
        <v>-4.2053491839999999E-3</v>
      </c>
      <c r="N551" s="113">
        <v>1023.73317249592</v>
      </c>
      <c r="O551" s="113">
        <v>9.9395145393917304</v>
      </c>
      <c r="P551" s="113">
        <v>23.534717839374899</v>
      </c>
      <c r="Q551" s="113">
        <v>18.971699999999998</v>
      </c>
      <c r="R551">
        <v>13</v>
      </c>
      <c r="S551">
        <v>0.12759999999999999</v>
      </c>
      <c r="T551" s="113">
        <v>2.9800551170068701</v>
      </c>
      <c r="U551" s="114">
        <v>2.29235009000528</v>
      </c>
      <c r="V551" s="113">
        <v>0.28671471353433398</v>
      </c>
      <c r="W551" s="113">
        <v>2.97027513992674</v>
      </c>
      <c r="X551" s="114">
        <v>2.2848270307128802</v>
      </c>
      <c r="Y551" s="113">
        <v>1.2071756257111199</v>
      </c>
      <c r="Z551" s="113">
        <v>-7.5230592924091502E-3</v>
      </c>
    </row>
    <row r="552" spans="1:26" x14ac:dyDescent="0.2">
      <c r="A552">
        <v>108</v>
      </c>
      <c r="B552" t="s">
        <v>32</v>
      </c>
      <c r="C552" t="s">
        <v>27</v>
      </c>
      <c r="D552" t="s">
        <v>37</v>
      </c>
      <c r="E552" s="118">
        <v>43129</v>
      </c>
      <c r="F552">
        <v>24.8</v>
      </c>
      <c r="G552">
        <v>35.4</v>
      </c>
      <c r="H552" s="113">
        <v>17.511399999999998</v>
      </c>
      <c r="I552" s="113">
        <v>4.7823000000000002</v>
      </c>
      <c r="K552" s="113">
        <v>997.12618482430503</v>
      </c>
      <c r="L552" s="113">
        <v>0.75952760938444797</v>
      </c>
      <c r="M552" s="113">
        <v>-4.2053491839999999E-3</v>
      </c>
      <c r="N552" s="113">
        <v>1023.73317249592</v>
      </c>
      <c r="O552" s="113">
        <v>10.7800926161684</v>
      </c>
      <c r="P552" s="113">
        <v>23.534717839374899</v>
      </c>
      <c r="Q552" s="113">
        <v>21.022649999999999</v>
      </c>
      <c r="R552">
        <v>13</v>
      </c>
      <c r="S552">
        <v>0.1888</v>
      </c>
      <c r="T552" s="113">
        <v>4.1101556547295202</v>
      </c>
      <c r="U552" s="114">
        <v>3.1616581959457801</v>
      </c>
      <c r="V552" s="113">
        <v>0.42460286884815601</v>
      </c>
      <c r="W552" s="113">
        <v>4.1002683524266201</v>
      </c>
      <c r="X552" s="114">
        <v>3.1540525787896998</v>
      </c>
      <c r="Y552" s="113">
        <v>1.6343750274424</v>
      </c>
      <c r="Z552" s="113">
        <v>-7.60561715608032E-3</v>
      </c>
    </row>
    <row r="553" spans="1:26" x14ac:dyDescent="0.2">
      <c r="A553">
        <v>231</v>
      </c>
      <c r="B553" t="s">
        <v>33</v>
      </c>
      <c r="C553" t="s">
        <v>27</v>
      </c>
      <c r="D553" t="s">
        <v>37</v>
      </c>
      <c r="E553" s="118">
        <v>43129</v>
      </c>
      <c r="F553">
        <v>23.6</v>
      </c>
      <c r="G553">
        <v>35.6</v>
      </c>
      <c r="H553" s="113">
        <v>17.508299999999998</v>
      </c>
      <c r="I553" s="113">
        <v>3.1432000000000002</v>
      </c>
      <c r="K553" s="113">
        <v>997.42451159707798</v>
      </c>
      <c r="L553" s="113">
        <v>0.76136961722476804</v>
      </c>
      <c r="M553" s="113">
        <v>-4.2319740160000003E-3</v>
      </c>
      <c r="N553" s="113">
        <v>1024.24266860124</v>
      </c>
      <c r="O553" s="113">
        <v>7.0897162396116098</v>
      </c>
      <c r="P553" s="113">
        <v>23.5345803439828</v>
      </c>
      <c r="Q553" s="113">
        <v>12.0076</v>
      </c>
      <c r="R553">
        <v>13</v>
      </c>
      <c r="S553">
        <v>6.4100000000000296E-2</v>
      </c>
      <c r="T553" s="113">
        <v>2.0817771426715699</v>
      </c>
      <c r="U553" s="114">
        <v>1.6013670328242799</v>
      </c>
      <c r="V553" s="113">
        <v>0.14728380324208401</v>
      </c>
      <c r="W553" s="113">
        <v>2.12150142751846</v>
      </c>
      <c r="X553" s="114">
        <v>1.6319241750142</v>
      </c>
      <c r="Y553" s="113">
        <v>0.97206990328777398</v>
      </c>
      <c r="Z553" s="113">
        <v>3.0557142189918E-2</v>
      </c>
    </row>
    <row r="554" spans="1:26" x14ac:dyDescent="0.2">
      <c r="A554">
        <v>180</v>
      </c>
      <c r="B554" t="s">
        <v>26</v>
      </c>
      <c r="C554" t="s">
        <v>34</v>
      </c>
      <c r="D554" t="s">
        <v>37</v>
      </c>
      <c r="E554" s="118">
        <v>43129</v>
      </c>
      <c r="F554">
        <v>24.1</v>
      </c>
      <c r="G554">
        <v>35.5</v>
      </c>
      <c r="H554" s="113">
        <v>17.511800000000001</v>
      </c>
      <c r="I554" s="113">
        <v>3.778</v>
      </c>
      <c r="K554" s="113">
        <v>997.301901019105</v>
      </c>
      <c r="L554" s="113">
        <v>0.76058970296154704</v>
      </c>
      <c r="M554" s="113">
        <v>-4.2203012260000001E-3</v>
      </c>
      <c r="N554" s="113">
        <v>1024.0190528542901</v>
      </c>
      <c r="O554" s="113">
        <v>8.5192185238102898</v>
      </c>
      <c r="P554" s="113">
        <v>23.537516282549799</v>
      </c>
      <c r="Q554" s="113">
        <v>15.499000000000001</v>
      </c>
      <c r="R554">
        <v>13</v>
      </c>
      <c r="S554">
        <v>6.6299999999999998E-2</v>
      </c>
      <c r="T554" s="113">
        <v>1.78624350028289</v>
      </c>
      <c r="U554" s="114">
        <v>1.3740334617560701</v>
      </c>
      <c r="V554" s="113">
        <v>0.15134535300788499</v>
      </c>
      <c r="W554" s="113">
        <v>1.8086477880181899</v>
      </c>
      <c r="X554" s="114">
        <v>1.39126752924476</v>
      </c>
      <c r="Y554" s="113">
        <v>0.76924018747919698</v>
      </c>
      <c r="Z554" s="113">
        <v>1.7234067488691902E-2</v>
      </c>
    </row>
    <row r="555" spans="1:26" x14ac:dyDescent="0.2">
      <c r="A555">
        <v>187</v>
      </c>
      <c r="B555" t="s">
        <v>26</v>
      </c>
      <c r="C555" t="s">
        <v>34</v>
      </c>
      <c r="D555" t="s">
        <v>37</v>
      </c>
      <c r="E555" s="118">
        <v>43129</v>
      </c>
      <c r="F555">
        <v>24.1</v>
      </c>
      <c r="G555">
        <v>35.5</v>
      </c>
      <c r="H555" s="113">
        <v>17.511800000000001</v>
      </c>
      <c r="I555" s="113">
        <v>0.93279999999999996</v>
      </c>
      <c r="K555" s="113">
        <v>997.301901019105</v>
      </c>
      <c r="L555" s="113">
        <v>0.76058970296154704</v>
      </c>
      <c r="M555" s="113">
        <v>-4.2203012260000001E-3</v>
      </c>
      <c r="N555" s="113">
        <v>1024.0190528542901</v>
      </c>
      <c r="O555" s="113">
        <v>2.1034216619931798</v>
      </c>
      <c r="P555" s="113">
        <v>23.537516282549799</v>
      </c>
      <c r="Q555" s="113">
        <v>-0.14960000000000001</v>
      </c>
      <c r="R555">
        <v>13</v>
      </c>
      <c r="S555">
        <v>1.65999999999999E-2</v>
      </c>
      <c r="T555" s="113">
        <v>1.81183147784326</v>
      </c>
      <c r="U555" s="114">
        <v>1.3937165214178899</v>
      </c>
      <c r="V555" s="113">
        <v>3.7886893803628301E-2</v>
      </c>
      <c r="W555" s="113">
        <v>1.83424139777789</v>
      </c>
      <c r="X555" s="114">
        <v>1.41095492136761</v>
      </c>
      <c r="Y555" s="113">
        <v>-12.097868187766499</v>
      </c>
      <c r="Z555" s="113">
        <v>1.7238399949713899E-2</v>
      </c>
    </row>
    <row r="556" spans="1:26" x14ac:dyDescent="0.2">
      <c r="A556">
        <v>278</v>
      </c>
      <c r="B556" t="s">
        <v>26</v>
      </c>
      <c r="C556" t="s">
        <v>34</v>
      </c>
      <c r="D556" t="s">
        <v>37</v>
      </c>
      <c r="E556" s="118">
        <v>43129</v>
      </c>
      <c r="F556">
        <v>24.1</v>
      </c>
      <c r="G556">
        <v>35.5</v>
      </c>
      <c r="H556" s="113">
        <v>17.511800000000001</v>
      </c>
      <c r="I556" s="113">
        <v>4.2996999999999996</v>
      </c>
      <c r="K556" s="113">
        <v>997.301901019105</v>
      </c>
      <c r="L556" s="113">
        <v>0.76058970296154704</v>
      </c>
      <c r="M556" s="113">
        <v>-4.2203012260000001E-3</v>
      </c>
      <c r="N556" s="113">
        <v>1024.0190528542901</v>
      </c>
      <c r="O556" s="113">
        <v>9.6956283448457103</v>
      </c>
      <c r="P556" s="113">
        <v>23.537516282549799</v>
      </c>
      <c r="Q556" s="113">
        <v>18.36835</v>
      </c>
      <c r="R556">
        <v>13</v>
      </c>
      <c r="S556">
        <v>5.2200000000000003E-2</v>
      </c>
      <c r="T556" s="113">
        <v>1.2289582107121799</v>
      </c>
      <c r="U556" s="114">
        <v>0.94535246977860299</v>
      </c>
      <c r="V556" s="113">
        <v>0.119816373785763</v>
      </c>
      <c r="W556" s="113">
        <v>1.2512398337381001</v>
      </c>
      <c r="X556" s="114">
        <v>0.96249217979853696</v>
      </c>
      <c r="Y556" s="113">
        <v>0.50973489871366295</v>
      </c>
      <c r="Z556" s="113">
        <v>1.7139710019933498E-2</v>
      </c>
    </row>
    <row r="557" spans="1:26" x14ac:dyDescent="0.2">
      <c r="A557">
        <v>285</v>
      </c>
      <c r="B557" t="s">
        <v>26</v>
      </c>
      <c r="C557" t="s">
        <v>34</v>
      </c>
      <c r="D557" t="s">
        <v>37</v>
      </c>
      <c r="E557" s="118">
        <v>43129</v>
      </c>
      <c r="F557">
        <v>24.1</v>
      </c>
      <c r="G557">
        <v>35.5</v>
      </c>
      <c r="H557" s="113">
        <v>17.511800000000001</v>
      </c>
      <c r="I557" s="113">
        <v>2.5988000000000002</v>
      </c>
      <c r="K557" s="113">
        <v>997.301901019105</v>
      </c>
      <c r="L557" s="113">
        <v>0.76058970296154704</v>
      </c>
      <c r="M557" s="113">
        <v>-4.2203012260000001E-3</v>
      </c>
      <c r="N557" s="113">
        <v>1024.0190528542901</v>
      </c>
      <c r="O557" s="113">
        <v>5.8601760454415501</v>
      </c>
      <c r="P557" s="113">
        <v>23.537516282549799</v>
      </c>
      <c r="Q557" s="113">
        <v>9.0134000000000007</v>
      </c>
      <c r="R557">
        <v>13</v>
      </c>
      <c r="S557">
        <v>2.2200000000000199E-2</v>
      </c>
      <c r="T557" s="113">
        <v>0.86160055887604703</v>
      </c>
      <c r="U557" s="114">
        <v>0.66276966067388199</v>
      </c>
      <c r="V557" s="113">
        <v>5.1338582314285099E-2</v>
      </c>
      <c r="W557" s="113">
        <v>0.88380132238450204</v>
      </c>
      <c r="X557" s="114">
        <v>0.67984717106500103</v>
      </c>
      <c r="Y557" s="113">
        <v>0.44415571586646202</v>
      </c>
      <c r="Z557" s="113">
        <v>1.7077510391119301E-2</v>
      </c>
    </row>
    <row r="558" spans="1:26" x14ac:dyDescent="0.2">
      <c r="A558">
        <v>120</v>
      </c>
      <c r="B558" t="s">
        <v>29</v>
      </c>
      <c r="C558" t="s">
        <v>34</v>
      </c>
      <c r="D558" t="s">
        <v>37</v>
      </c>
      <c r="E558" s="118">
        <v>43129</v>
      </c>
      <c r="F558">
        <v>24.1</v>
      </c>
      <c r="G558">
        <v>35.5</v>
      </c>
      <c r="H558" s="113">
        <v>17.511800000000001</v>
      </c>
      <c r="I558" s="113">
        <v>5.3105000000000002</v>
      </c>
      <c r="K558" s="113">
        <v>997.301901019105</v>
      </c>
      <c r="L558" s="113">
        <v>0.76058970296154704</v>
      </c>
      <c r="M558" s="113">
        <v>-4.2203012260000001E-3</v>
      </c>
      <c r="N558" s="113">
        <v>1024.0190528542901</v>
      </c>
      <c r="O558" s="113">
        <v>11.974936466568201</v>
      </c>
      <c r="P558" s="113">
        <v>23.537516282549799</v>
      </c>
      <c r="Q558" s="113">
        <v>23.92775</v>
      </c>
      <c r="R558">
        <v>13</v>
      </c>
      <c r="S558">
        <v>7.2499999999999801E-2</v>
      </c>
      <c r="T558" s="113">
        <v>1.3841160748377199</v>
      </c>
      <c r="U558" s="114">
        <v>1.0647046729520899</v>
      </c>
      <c r="V558" s="113">
        <v>0.16608346964950699</v>
      </c>
      <c r="W558" s="113">
        <v>1.40643184984049</v>
      </c>
      <c r="X558" s="114">
        <v>1.0818706537234499</v>
      </c>
      <c r="Y558" s="113">
        <v>0.54297469129587095</v>
      </c>
      <c r="Z558" s="113">
        <v>1.7165980771361299E-2</v>
      </c>
    </row>
    <row r="559" spans="1:26" x14ac:dyDescent="0.2">
      <c r="A559">
        <v>126</v>
      </c>
      <c r="B559" t="s">
        <v>29</v>
      </c>
      <c r="C559" t="s">
        <v>34</v>
      </c>
      <c r="D559" t="s">
        <v>37</v>
      </c>
      <c r="E559" s="118">
        <v>43129</v>
      </c>
      <c r="F559">
        <v>24.1</v>
      </c>
      <c r="G559">
        <v>35.5</v>
      </c>
      <c r="H559" s="113">
        <v>17.511800000000001</v>
      </c>
      <c r="I559" s="113">
        <v>2.1307999999999998</v>
      </c>
      <c r="K559" s="113">
        <v>997.301901019105</v>
      </c>
      <c r="L559" s="113">
        <v>0.76058970296154704</v>
      </c>
      <c r="M559" s="113">
        <v>-4.2203012260000001E-3</v>
      </c>
      <c r="N559" s="113">
        <v>1024.0190528542901</v>
      </c>
      <c r="O559" s="113">
        <v>4.8048572870659001</v>
      </c>
      <c r="P559" s="113">
        <v>23.537516282549799</v>
      </c>
      <c r="Q559" s="113">
        <v>6.4394</v>
      </c>
      <c r="R559">
        <v>13</v>
      </c>
      <c r="S559">
        <v>1.6199999999999999E-2</v>
      </c>
      <c r="T559" s="113">
        <v>0.76610233613922196</v>
      </c>
      <c r="U559" s="114">
        <v>0.58930948933786298</v>
      </c>
      <c r="V559" s="113">
        <v>3.7579595717254201E-2</v>
      </c>
      <c r="W559" s="113">
        <v>0.78828207942346895</v>
      </c>
      <c r="X559" s="114">
        <v>0.60637083032574501</v>
      </c>
      <c r="Y559" s="113">
        <v>0.455212845392577</v>
      </c>
      <c r="Z559" s="113">
        <v>1.7061340987882E-2</v>
      </c>
    </row>
    <row r="560" spans="1:26" x14ac:dyDescent="0.2">
      <c r="A560">
        <v>218</v>
      </c>
      <c r="B560" t="s">
        <v>29</v>
      </c>
      <c r="C560" t="s">
        <v>34</v>
      </c>
      <c r="D560" t="s">
        <v>37</v>
      </c>
      <c r="E560" s="118">
        <v>43129</v>
      </c>
      <c r="F560">
        <v>24.1</v>
      </c>
      <c r="G560">
        <v>35.5</v>
      </c>
      <c r="H560" s="113">
        <v>17.511800000000001</v>
      </c>
      <c r="I560" s="113">
        <v>5.1539999999999999</v>
      </c>
      <c r="K560" s="113">
        <v>997.301901019105</v>
      </c>
      <c r="L560" s="113">
        <v>0.76058970296154704</v>
      </c>
      <c r="M560" s="113">
        <v>-4.2203012260000001E-3</v>
      </c>
      <c r="N560" s="113">
        <v>1024.0190528542901</v>
      </c>
      <c r="O560" s="113">
        <v>11.6220360698037</v>
      </c>
      <c r="P560" s="113">
        <v>23.537516282549799</v>
      </c>
      <c r="Q560" s="113">
        <v>23.067</v>
      </c>
      <c r="R560">
        <v>13</v>
      </c>
      <c r="S560">
        <v>7.7799999999999897E-2</v>
      </c>
      <c r="T560" s="113">
        <v>1.5326425278751801</v>
      </c>
      <c r="U560" s="114">
        <v>1.17895579067322</v>
      </c>
      <c r="V560" s="113">
        <v>0.177954438845564</v>
      </c>
      <c r="W560" s="113">
        <v>1.55499099520724</v>
      </c>
      <c r="X560" s="114">
        <v>1.1961469193901799</v>
      </c>
      <c r="Y560" s="113">
        <v>0.60465314381403501</v>
      </c>
      <c r="Z560" s="113">
        <v>1.7191128716968401E-2</v>
      </c>
    </row>
    <row r="561" spans="1:26" x14ac:dyDescent="0.2">
      <c r="A561">
        <v>224</v>
      </c>
      <c r="B561" t="s">
        <v>29</v>
      </c>
      <c r="C561" t="s">
        <v>34</v>
      </c>
      <c r="D561" t="s">
        <v>37</v>
      </c>
      <c r="E561" s="118">
        <v>43129</v>
      </c>
      <c r="F561">
        <v>24.1</v>
      </c>
      <c r="G561">
        <v>35.5</v>
      </c>
      <c r="H561" s="113">
        <v>17.511800000000001</v>
      </c>
      <c r="I561" s="113">
        <v>4.4660000000000002</v>
      </c>
      <c r="K561" s="113">
        <v>997.301901019105</v>
      </c>
      <c r="L561" s="113">
        <v>0.76058970296154704</v>
      </c>
      <c r="M561" s="113">
        <v>-4.2203012260000001E-3</v>
      </c>
      <c r="N561" s="113">
        <v>1024.0190528542901</v>
      </c>
      <c r="O561" s="113">
        <v>10.070627296807</v>
      </c>
      <c r="P561" s="113">
        <v>23.537516282549799</v>
      </c>
      <c r="Q561" s="113">
        <v>19.283000000000001</v>
      </c>
      <c r="R561">
        <v>13</v>
      </c>
      <c r="S561">
        <v>6.7700000000000302E-2</v>
      </c>
      <c r="T561" s="113">
        <v>1.5392310665484501</v>
      </c>
      <c r="U561" s="114">
        <v>1.1840238973449599</v>
      </c>
      <c r="V561" s="113">
        <v>0.154843001971669</v>
      </c>
      <c r="W561" s="113">
        <v>1.5615809840913899</v>
      </c>
      <c r="X561" s="114">
        <v>1.2012161416087599</v>
      </c>
      <c r="Y561" s="113">
        <v>0.62985672896842904</v>
      </c>
      <c r="Z561" s="113">
        <v>1.71922442638026E-2</v>
      </c>
    </row>
    <row r="562" spans="1:26" x14ac:dyDescent="0.2">
      <c r="A562">
        <v>230</v>
      </c>
      <c r="B562" t="s">
        <v>29</v>
      </c>
      <c r="C562" t="s">
        <v>34</v>
      </c>
      <c r="D562" t="s">
        <v>37</v>
      </c>
      <c r="E562" s="118">
        <v>43129</v>
      </c>
      <c r="F562">
        <v>24.1</v>
      </c>
      <c r="G562">
        <v>35.5</v>
      </c>
      <c r="H562" s="113">
        <v>17.511800000000001</v>
      </c>
      <c r="I562" s="113">
        <v>2.6345000000000001</v>
      </c>
      <c r="K562" s="113">
        <v>997.301901019105</v>
      </c>
      <c r="L562" s="113">
        <v>0.76058970296154704</v>
      </c>
      <c r="M562" s="113">
        <v>-4.2203012260000001E-3</v>
      </c>
      <c r="N562" s="113">
        <v>1024.0190528542901</v>
      </c>
      <c r="O562" s="113">
        <v>5.9406779250868702</v>
      </c>
      <c r="P562" s="113">
        <v>23.537516282549799</v>
      </c>
      <c r="Q562" s="113">
        <v>9.2097499999999997</v>
      </c>
      <c r="R562">
        <v>13</v>
      </c>
      <c r="S562">
        <v>2.3200000000000099E-2</v>
      </c>
      <c r="T562" s="113">
        <v>0.88844636770957397</v>
      </c>
      <c r="U562" s="114">
        <v>0.68342028285351897</v>
      </c>
      <c r="V562" s="113">
        <v>5.36107561571866E-2</v>
      </c>
      <c r="W562" s="113">
        <v>0.91065304028004501</v>
      </c>
      <c r="X562" s="114">
        <v>0.70050233867695799</v>
      </c>
      <c r="Y562" s="113">
        <v>0.45406696870053698</v>
      </c>
      <c r="Z562" s="113">
        <v>1.7082055823439201E-2</v>
      </c>
    </row>
    <row r="563" spans="1:26" x14ac:dyDescent="0.2">
      <c r="A563">
        <v>154</v>
      </c>
      <c r="B563" t="s">
        <v>30</v>
      </c>
      <c r="C563" t="s">
        <v>34</v>
      </c>
      <c r="D563" t="s">
        <v>37</v>
      </c>
      <c r="E563" s="118">
        <v>43129</v>
      </c>
      <c r="F563">
        <v>24.1</v>
      </c>
      <c r="G563">
        <v>35.5</v>
      </c>
      <c r="H563" s="113">
        <v>17.511800000000001</v>
      </c>
      <c r="I563" s="113">
        <v>4.1684000000000001</v>
      </c>
      <c r="K563" s="113">
        <v>997.301901019105</v>
      </c>
      <c r="L563" s="113">
        <v>0.76058970296154704</v>
      </c>
      <c r="M563" s="113">
        <v>-4.2203012260000001E-3</v>
      </c>
      <c r="N563" s="113">
        <v>1024.0190528542901</v>
      </c>
      <c r="O563" s="113">
        <v>9.3995528043014307</v>
      </c>
      <c r="P563" s="113">
        <v>23.537516282549799</v>
      </c>
      <c r="Q563" s="113">
        <v>17.6462</v>
      </c>
      <c r="R563">
        <v>13</v>
      </c>
      <c r="S563">
        <v>4.9999999999999802E-2</v>
      </c>
      <c r="T563" s="113">
        <v>1.2140637140637101</v>
      </c>
      <c r="U563" s="114">
        <v>0.93389516466439204</v>
      </c>
      <c r="V563" s="113">
        <v>0.114791410160574</v>
      </c>
      <c r="W563" s="113">
        <v>1.23634205864475</v>
      </c>
      <c r="X563" s="114">
        <v>0.95103235280365594</v>
      </c>
      <c r="Y563" s="113">
        <v>0.50831885384373698</v>
      </c>
      <c r="Z563" s="113">
        <v>1.7137188139263598E-2</v>
      </c>
    </row>
    <row r="564" spans="1:26" x14ac:dyDescent="0.2">
      <c r="A564">
        <v>246</v>
      </c>
      <c r="B564" t="s">
        <v>30</v>
      </c>
      <c r="C564" t="s">
        <v>34</v>
      </c>
      <c r="D564" t="s">
        <v>37</v>
      </c>
      <c r="E564" s="118">
        <v>43129</v>
      </c>
      <c r="F564">
        <v>24.1</v>
      </c>
      <c r="G564">
        <v>35.5</v>
      </c>
      <c r="H564" s="113">
        <v>17.511800000000001</v>
      </c>
      <c r="I564" s="113">
        <v>4.5041000000000002</v>
      </c>
      <c r="K564" s="113">
        <v>997.301901019105</v>
      </c>
      <c r="L564" s="113">
        <v>0.76058970296154704</v>
      </c>
      <c r="M564" s="113">
        <v>-4.2203012260000001E-3</v>
      </c>
      <c r="N564" s="113">
        <v>1024.0190528542901</v>
      </c>
      <c r="O564" s="113">
        <v>10.1565410675209</v>
      </c>
      <c r="P564" s="113">
        <v>23.537516282549799</v>
      </c>
      <c r="Q564" s="113">
        <v>19.492550000000001</v>
      </c>
      <c r="R564">
        <v>13</v>
      </c>
      <c r="S564">
        <v>2.9000000000003502E-3</v>
      </c>
      <c r="T564" s="113">
        <v>6.4427263840761306E-2</v>
      </c>
      <c r="U564" s="114">
        <v>4.9559433723662498E-2</v>
      </c>
      <c r="V564" s="113">
        <v>8.7730053348895592E-3</v>
      </c>
      <c r="W564" s="113">
        <v>8.6452560613606594E-2</v>
      </c>
      <c r="X564" s="114">
        <v>6.6501969702774305E-2</v>
      </c>
      <c r="Y564" s="113">
        <v>3.4649095027996402E-2</v>
      </c>
      <c r="Z564" s="113">
        <v>1.69425359791118E-2</v>
      </c>
    </row>
    <row r="565" spans="1:26" x14ac:dyDescent="0.2">
      <c r="A565">
        <v>299</v>
      </c>
      <c r="B565" t="s">
        <v>30</v>
      </c>
      <c r="C565" t="s">
        <v>34</v>
      </c>
      <c r="D565" t="s">
        <v>37</v>
      </c>
      <c r="E565" s="118">
        <v>43129</v>
      </c>
      <c r="F565">
        <v>24.1</v>
      </c>
      <c r="G565">
        <v>35.5</v>
      </c>
      <c r="H565" s="113">
        <v>17.511800000000001</v>
      </c>
      <c r="I565" s="113">
        <v>0.77449999999999997</v>
      </c>
      <c r="K565" s="113">
        <v>997.301901019105</v>
      </c>
      <c r="L565" s="113">
        <v>0.76058970296154704</v>
      </c>
      <c r="M565" s="113">
        <v>-4.2203012260000001E-3</v>
      </c>
      <c r="N565" s="113">
        <v>1024.0190528542901</v>
      </c>
      <c r="O565" s="113">
        <v>1.74646234692723</v>
      </c>
      <c r="P565" s="113">
        <v>23.537516282549799</v>
      </c>
      <c r="Q565" s="113">
        <v>-1.0202500000000001</v>
      </c>
      <c r="R565">
        <v>13</v>
      </c>
      <c r="S565">
        <v>-7.4000000000000697E-3</v>
      </c>
      <c r="T565" s="113">
        <v>-0.94641258472951495</v>
      </c>
      <c r="U565" s="114">
        <v>-0.728009680561165</v>
      </c>
      <c r="V565" s="113">
        <v>-1.6298660764772599E-2</v>
      </c>
      <c r="W565" s="113">
        <v>-0.92460978508439895</v>
      </c>
      <c r="X565" s="114">
        <v>-0.71123829621876899</v>
      </c>
      <c r="Y565" s="113">
        <v>1.2799174475542201</v>
      </c>
      <c r="Z565" s="113">
        <v>1.6771384342396101E-2</v>
      </c>
    </row>
    <row r="566" spans="1:26" x14ac:dyDescent="0.2">
      <c r="A566">
        <v>174</v>
      </c>
      <c r="B566" t="s">
        <v>31</v>
      </c>
      <c r="C566" t="s">
        <v>34</v>
      </c>
      <c r="D566" t="s">
        <v>37</v>
      </c>
      <c r="E566" s="118">
        <v>43129</v>
      </c>
      <c r="F566">
        <v>23.6</v>
      </c>
      <c r="G566">
        <v>35.6</v>
      </c>
      <c r="H566" s="113">
        <v>17.508299999999998</v>
      </c>
      <c r="I566" s="113">
        <v>3.2566999999999999</v>
      </c>
      <c r="K566" s="113">
        <v>997.42451159707798</v>
      </c>
      <c r="L566" s="113">
        <v>0.76136961722476804</v>
      </c>
      <c r="M566" s="113">
        <v>-4.2319740160000003E-3</v>
      </c>
      <c r="N566" s="113">
        <v>1024.24266860124</v>
      </c>
      <c r="O566" s="113">
        <v>7.3457237457187299</v>
      </c>
      <c r="P566" s="113">
        <v>23.5345803439828</v>
      </c>
      <c r="Q566" s="113">
        <v>12.63185</v>
      </c>
      <c r="R566">
        <v>13</v>
      </c>
      <c r="S566">
        <v>-4.0599999999999997E-2</v>
      </c>
      <c r="T566" s="113">
        <v>-1.23131046613896</v>
      </c>
      <c r="U566" s="114">
        <v>-0.94716189702997</v>
      </c>
      <c r="V566" s="113">
        <v>-8.7901872215572205E-2</v>
      </c>
      <c r="W566" s="113">
        <v>-1.1824899010719701</v>
      </c>
      <c r="X566" s="114">
        <v>-0.90960761620921005</v>
      </c>
      <c r="Y566" s="113">
        <v>-0.52599016566286205</v>
      </c>
      <c r="Z566" s="113">
        <v>3.7554280820760302E-2</v>
      </c>
    </row>
    <row r="567" spans="1:26" x14ac:dyDescent="0.2">
      <c r="A567">
        <v>265</v>
      </c>
      <c r="B567" t="s">
        <v>31</v>
      </c>
      <c r="C567" t="s">
        <v>34</v>
      </c>
      <c r="D567" t="s">
        <v>37</v>
      </c>
      <c r="E567" s="118">
        <v>43129</v>
      </c>
      <c r="F567">
        <v>24.1</v>
      </c>
      <c r="G567">
        <v>35.5</v>
      </c>
      <c r="H567" s="113">
        <v>17.511800000000001</v>
      </c>
      <c r="I567" s="113">
        <v>4.0345000000000004</v>
      </c>
      <c r="K567" s="113">
        <v>997.301901019105</v>
      </c>
      <c r="L567" s="113">
        <v>0.76058970296154704</v>
      </c>
      <c r="M567" s="113">
        <v>-4.2203012260000001E-3</v>
      </c>
      <c r="N567" s="113">
        <v>1024.0190528542901</v>
      </c>
      <c r="O567" s="113">
        <v>9.0976143817661796</v>
      </c>
      <c r="P567" s="113">
        <v>23.537516282549799</v>
      </c>
      <c r="Q567" s="113">
        <v>16.909749999999999</v>
      </c>
      <c r="R567">
        <v>13</v>
      </c>
      <c r="S567">
        <v>-4.6999999999997001E-3</v>
      </c>
      <c r="T567" s="113">
        <v>-0.11635967518319699</v>
      </c>
      <c r="U567" s="114">
        <v>-8.9507442448613306E-2</v>
      </c>
      <c r="V567" s="113">
        <v>-8.5939086412025693E-3</v>
      </c>
      <c r="W567" s="113">
        <v>-9.4374171632506304E-2</v>
      </c>
      <c r="X567" s="114">
        <v>-7.2595516640389393E-2</v>
      </c>
      <c r="Y567" s="113">
        <v>-3.9034335687966201E-2</v>
      </c>
      <c r="Z567" s="113">
        <v>1.6911925808223899E-2</v>
      </c>
    </row>
    <row r="568" spans="1:26" x14ac:dyDescent="0.2">
      <c r="A568">
        <v>271</v>
      </c>
      <c r="B568" t="s">
        <v>31</v>
      </c>
      <c r="C568" t="s">
        <v>34</v>
      </c>
      <c r="D568" t="s">
        <v>37</v>
      </c>
      <c r="E568" s="118">
        <v>43129</v>
      </c>
      <c r="F568">
        <v>24.1</v>
      </c>
      <c r="G568">
        <v>35.5</v>
      </c>
      <c r="H568" s="113">
        <v>17.511800000000001</v>
      </c>
      <c r="I568" s="113">
        <v>8.3169000000000004</v>
      </c>
      <c r="K568" s="113">
        <v>997.301901019105</v>
      </c>
      <c r="L568" s="113">
        <v>0.76058970296154704</v>
      </c>
      <c r="M568" s="113">
        <v>-4.2203012260000001E-3</v>
      </c>
      <c r="N568" s="113">
        <v>1024.0190528542901</v>
      </c>
      <c r="O568" s="113">
        <v>18.754232011825799</v>
      </c>
      <c r="P568" s="113">
        <v>23.537516282549799</v>
      </c>
      <c r="Q568" s="113">
        <v>40.462949999999999</v>
      </c>
      <c r="R568">
        <v>13</v>
      </c>
      <c r="S568">
        <v>-7.5000000000002799E-3</v>
      </c>
      <c r="T568" s="113">
        <v>-9.0096583537555702E-2</v>
      </c>
      <c r="U568" s="114">
        <v>-6.9305064259658197E-2</v>
      </c>
      <c r="V568" s="113">
        <v>-1.2781330585390599E-2</v>
      </c>
      <c r="W568" s="113">
        <v>-6.81052991874114E-2</v>
      </c>
      <c r="X568" s="114">
        <v>-5.2388691682624201E-2</v>
      </c>
      <c r="Y568" s="113">
        <v>-2.42735142478872E-2</v>
      </c>
      <c r="Z568" s="113">
        <v>1.6916372577033999E-2</v>
      </c>
    </row>
    <row r="569" spans="1:26" x14ac:dyDescent="0.2">
      <c r="A569">
        <v>232</v>
      </c>
      <c r="B569" t="s">
        <v>33</v>
      </c>
      <c r="C569" t="s">
        <v>34</v>
      </c>
      <c r="D569" t="s">
        <v>37</v>
      </c>
      <c r="E569" s="118">
        <v>43129</v>
      </c>
      <c r="F569">
        <v>23.6</v>
      </c>
      <c r="G569">
        <v>35.6</v>
      </c>
      <c r="H569" s="113">
        <v>17.508299999999998</v>
      </c>
      <c r="I569" s="113">
        <v>4.7809999999999997</v>
      </c>
      <c r="K569" s="113">
        <v>997.42451159707798</v>
      </c>
      <c r="L569" s="113">
        <v>0.76136961722476804</v>
      </c>
      <c r="M569" s="113">
        <v>-4.2319740160000003E-3</v>
      </c>
      <c r="N569" s="113">
        <v>1024.24266860124</v>
      </c>
      <c r="O569" s="113">
        <v>10.7838932748737</v>
      </c>
      <c r="P569" s="113">
        <v>23.5345803439828</v>
      </c>
      <c r="Q569" s="113">
        <v>21.015499999999999</v>
      </c>
      <c r="R569">
        <v>13</v>
      </c>
      <c r="S569">
        <v>3.8999999999997899E-3</v>
      </c>
      <c r="T569" s="113">
        <v>8.1639488392535098E-2</v>
      </c>
      <c r="U569" s="114">
        <v>6.27996064557962E-2</v>
      </c>
      <c r="V569" s="113">
        <v>1.2988142925800999E-2</v>
      </c>
      <c r="W569" s="113">
        <v>0.12058543610486799</v>
      </c>
      <c r="X569" s="114">
        <v>9.2758027772975093E-2</v>
      </c>
      <c r="Y569" s="113">
        <v>4.7589098690786501E-2</v>
      </c>
      <c r="Z569" s="113">
        <v>2.99584213171789E-2</v>
      </c>
    </row>
    <row r="570" spans="1:26" x14ac:dyDescent="0.2">
      <c r="A570">
        <v>234</v>
      </c>
      <c r="B570" t="s">
        <v>33</v>
      </c>
      <c r="C570" t="s">
        <v>34</v>
      </c>
      <c r="D570" t="s">
        <v>37</v>
      </c>
      <c r="E570" s="118">
        <v>43129</v>
      </c>
      <c r="F570">
        <v>23.6</v>
      </c>
      <c r="G570">
        <v>35.6</v>
      </c>
      <c r="H570" s="113">
        <v>17.508299999999998</v>
      </c>
      <c r="I570" s="113">
        <v>5.2858999999999998</v>
      </c>
      <c r="K570" s="113">
        <v>997.42451159707798</v>
      </c>
      <c r="L570" s="113">
        <v>0.76136961722476804</v>
      </c>
      <c r="M570" s="113">
        <v>-4.2319740160000003E-3</v>
      </c>
      <c r="N570" s="113">
        <v>1024.24266860124</v>
      </c>
      <c r="O570" s="113">
        <v>11.922731951820801</v>
      </c>
      <c r="P570" s="113">
        <v>23.5345803439828</v>
      </c>
      <c r="Q570" s="113">
        <v>23.792449999999999</v>
      </c>
      <c r="R570">
        <v>13</v>
      </c>
      <c r="S570">
        <v>1.7999999999999801E-2</v>
      </c>
      <c r="T570" s="113">
        <v>0.34169213538601301</v>
      </c>
      <c r="U570" s="114">
        <v>0.26284010414308701</v>
      </c>
      <c r="V570" s="113">
        <v>4.5222344613773002E-2</v>
      </c>
      <c r="W570" s="113">
        <v>0.38073928044927102</v>
      </c>
      <c r="X570" s="114">
        <v>0.29287636957636298</v>
      </c>
      <c r="Y570" s="113">
        <v>0.146818715441067</v>
      </c>
      <c r="Z570" s="113">
        <v>3.0036265433275498E-2</v>
      </c>
    </row>
    <row r="571" spans="1:26" x14ac:dyDescent="0.2">
      <c r="A571">
        <v>181</v>
      </c>
      <c r="B571" t="s">
        <v>26</v>
      </c>
      <c r="C571" t="s">
        <v>36</v>
      </c>
      <c r="D571" t="s">
        <v>37</v>
      </c>
      <c r="E571" s="118">
        <v>43129</v>
      </c>
      <c r="F571">
        <v>24</v>
      </c>
      <c r="G571">
        <v>35.6</v>
      </c>
      <c r="H571" s="113">
        <v>17.511700000000001</v>
      </c>
      <c r="I571" s="113">
        <v>3.8689</v>
      </c>
      <c r="K571" s="113">
        <v>997.32661753089701</v>
      </c>
      <c r="L571" s="113">
        <v>0.76074425759999997</v>
      </c>
      <c r="M571" s="113">
        <v>-4.2225696E-3</v>
      </c>
      <c r="N571" s="113">
        <v>1024.1245093246</v>
      </c>
      <c r="O571" s="113">
        <v>8.7253215488884202</v>
      </c>
      <c r="P571" s="113">
        <v>23.538215970219301</v>
      </c>
      <c r="Q571" s="113">
        <v>15.998950000000001</v>
      </c>
      <c r="R571">
        <v>13</v>
      </c>
      <c r="S571">
        <v>6.8400000000000002E-2</v>
      </c>
      <c r="T571" s="113">
        <v>1.79976318905407</v>
      </c>
      <c r="U571" s="114">
        <v>1.3844332223492899</v>
      </c>
      <c r="V571" s="113">
        <v>0.15665125979237399</v>
      </c>
      <c r="W571" s="113">
        <v>1.8281863405541301</v>
      </c>
      <c r="X571" s="114">
        <v>1.4062971850416399</v>
      </c>
      <c r="Y571" s="113">
        <v>0.77131727174189701</v>
      </c>
      <c r="Z571" s="113">
        <v>2.1863962692355101E-2</v>
      </c>
    </row>
    <row r="572" spans="1:26" x14ac:dyDescent="0.2">
      <c r="A572">
        <v>188</v>
      </c>
      <c r="B572" t="s">
        <v>26</v>
      </c>
      <c r="C572" t="s">
        <v>36</v>
      </c>
      <c r="D572" t="s">
        <v>37</v>
      </c>
      <c r="E572" s="118">
        <v>43129</v>
      </c>
      <c r="F572">
        <v>24</v>
      </c>
      <c r="G572">
        <v>35.6</v>
      </c>
      <c r="H572" s="113">
        <v>17.511700000000001</v>
      </c>
      <c r="I572" s="113">
        <v>11.1395</v>
      </c>
      <c r="K572" s="113">
        <v>997.32661753089701</v>
      </c>
      <c r="L572" s="113">
        <v>0.76074425759999997</v>
      </c>
      <c r="M572" s="113">
        <v>-4.2225696E-3</v>
      </c>
      <c r="N572" s="113">
        <v>1024.1245093246</v>
      </c>
      <c r="O572" s="113">
        <v>25.122313679299701</v>
      </c>
      <c r="P572" s="113">
        <v>23.538215970219301</v>
      </c>
      <c r="Q572" s="113">
        <v>55.987250000000003</v>
      </c>
      <c r="R572">
        <v>13</v>
      </c>
      <c r="S572">
        <v>0.2873</v>
      </c>
      <c r="T572" s="113">
        <v>2.64738946941634</v>
      </c>
      <c r="U572" s="114">
        <v>2.0364534380125701</v>
      </c>
      <c r="V572" s="113">
        <v>0.65476369605323703</v>
      </c>
      <c r="W572" s="113">
        <v>2.6760492836494501</v>
      </c>
      <c r="X572" s="114">
        <v>2.0584994489611099</v>
      </c>
      <c r="Y572" s="113">
        <v>0.92573282086237496</v>
      </c>
      <c r="Z572" s="113">
        <v>2.2046010948543401E-2</v>
      </c>
    </row>
    <row r="573" spans="1:26" x14ac:dyDescent="0.2">
      <c r="A573">
        <v>280</v>
      </c>
      <c r="B573" t="s">
        <v>26</v>
      </c>
      <c r="C573" t="s">
        <v>36</v>
      </c>
      <c r="D573" t="s">
        <v>37</v>
      </c>
      <c r="E573" s="118">
        <v>43129</v>
      </c>
      <c r="F573">
        <v>24</v>
      </c>
      <c r="G573">
        <v>35.6</v>
      </c>
      <c r="H573" s="113">
        <v>17.511700000000001</v>
      </c>
      <c r="I573" s="113">
        <v>4.1767000000000003</v>
      </c>
      <c r="K573" s="113">
        <v>997.32661753089701</v>
      </c>
      <c r="L573" s="113">
        <v>0.76074425759999997</v>
      </c>
      <c r="M573" s="113">
        <v>-4.2225696E-3</v>
      </c>
      <c r="N573" s="113">
        <v>1024.1245093246</v>
      </c>
      <c r="O573" s="113">
        <v>9.4194862915149695</v>
      </c>
      <c r="P573" s="113">
        <v>23.538215970219301</v>
      </c>
      <c r="Q573" s="113">
        <v>17.691849999999999</v>
      </c>
      <c r="R573">
        <v>13</v>
      </c>
      <c r="S573">
        <v>9.7800000000000303E-2</v>
      </c>
      <c r="T573" s="113">
        <v>2.3977052636740401</v>
      </c>
      <c r="U573" s="114">
        <v>1.8443886643646401</v>
      </c>
      <c r="V573" s="113">
        <v>0.22313074824596099</v>
      </c>
      <c r="W573" s="113">
        <v>2.42629536446396</v>
      </c>
      <c r="X573" s="114">
        <v>1.86638104958766</v>
      </c>
      <c r="Y573" s="113">
        <v>1.0005802576798799</v>
      </c>
      <c r="Z573" s="113">
        <v>2.1992385223018399E-2</v>
      </c>
    </row>
    <row r="574" spans="1:26" x14ac:dyDescent="0.2">
      <c r="A574">
        <v>286</v>
      </c>
      <c r="B574" t="s">
        <v>26</v>
      </c>
      <c r="C574" t="s">
        <v>36</v>
      </c>
      <c r="D574" t="s">
        <v>37</v>
      </c>
      <c r="E574" s="118">
        <v>43129</v>
      </c>
      <c r="F574">
        <v>24</v>
      </c>
      <c r="G574">
        <v>35.6</v>
      </c>
      <c r="H574" s="113">
        <v>17.511700000000001</v>
      </c>
      <c r="I574" s="113">
        <v>3.4927000000000001</v>
      </c>
      <c r="K574" s="113">
        <v>997.32661753089701</v>
      </c>
      <c r="L574" s="113">
        <v>0.76074425759999997</v>
      </c>
      <c r="M574" s="113">
        <v>-4.2225696E-3</v>
      </c>
      <c r="N574" s="113">
        <v>1024.1245093246</v>
      </c>
      <c r="O574" s="113">
        <v>7.8768979745670897</v>
      </c>
      <c r="P574" s="113">
        <v>23.538215970219301</v>
      </c>
      <c r="Q574" s="113">
        <v>13.92985</v>
      </c>
      <c r="R574">
        <v>13</v>
      </c>
      <c r="S574">
        <v>7.7900000000000094E-2</v>
      </c>
      <c r="T574" s="113">
        <v>2.2812463394635101</v>
      </c>
      <c r="U574" s="114">
        <v>1.7548048765104001</v>
      </c>
      <c r="V574" s="113">
        <v>0.177833298023159</v>
      </c>
      <c r="W574" s="113">
        <v>2.3098039241694899</v>
      </c>
      <c r="X574" s="114">
        <v>1.77677224936115</v>
      </c>
      <c r="Y574" s="113">
        <v>1.0131900738678901</v>
      </c>
      <c r="Z574" s="113">
        <v>2.1967372850751201E-2</v>
      </c>
    </row>
    <row r="575" spans="1:26" x14ac:dyDescent="0.2">
      <c r="A575">
        <v>121</v>
      </c>
      <c r="B575" t="s">
        <v>29</v>
      </c>
      <c r="C575" t="s">
        <v>36</v>
      </c>
      <c r="D575" t="s">
        <v>37</v>
      </c>
      <c r="E575" s="118">
        <v>43129</v>
      </c>
      <c r="F575">
        <v>24</v>
      </c>
      <c r="G575">
        <v>35.6</v>
      </c>
      <c r="H575" s="113">
        <v>17.511700000000001</v>
      </c>
      <c r="I575" s="113">
        <v>6.3422000000000001</v>
      </c>
      <c r="K575" s="113">
        <v>997.32661753089701</v>
      </c>
      <c r="L575" s="113">
        <v>0.76074425759999997</v>
      </c>
      <c r="M575" s="113">
        <v>-4.2225696E-3</v>
      </c>
      <c r="N575" s="113">
        <v>1024.1245093246</v>
      </c>
      <c r="O575" s="113">
        <v>14.3032216721446</v>
      </c>
      <c r="P575" s="113">
        <v>23.538215970219301</v>
      </c>
      <c r="Q575" s="113">
        <v>29.6021</v>
      </c>
      <c r="R575">
        <v>13</v>
      </c>
      <c r="S575">
        <v>0.16839999999999999</v>
      </c>
      <c r="T575" s="113">
        <v>2.7276555767922499</v>
      </c>
      <c r="U575" s="114">
        <v>2.0981965975325001</v>
      </c>
      <c r="V575" s="113">
        <v>0.38366986821846399</v>
      </c>
      <c r="W575" s="113">
        <v>2.7563378018410498</v>
      </c>
      <c r="X575" s="114">
        <v>2.1202598475700398</v>
      </c>
      <c r="Y575" s="113">
        <v>1.02919408932364</v>
      </c>
      <c r="Z575" s="113">
        <v>2.2063250037538E-2</v>
      </c>
    </row>
    <row r="576" spans="1:26" x14ac:dyDescent="0.2">
      <c r="A576">
        <v>128</v>
      </c>
      <c r="B576" t="s">
        <v>29</v>
      </c>
      <c r="C576" t="s">
        <v>36</v>
      </c>
      <c r="D576" t="s">
        <v>37</v>
      </c>
      <c r="E576" s="118">
        <v>43129</v>
      </c>
      <c r="F576">
        <v>24</v>
      </c>
      <c r="G576">
        <v>35.6</v>
      </c>
      <c r="H576" s="113">
        <v>17.511700000000001</v>
      </c>
      <c r="I576" s="113">
        <v>3.8877999999999999</v>
      </c>
      <c r="K576" s="113">
        <v>997.32661753089701</v>
      </c>
      <c r="L576" s="113">
        <v>0.76074425759999997</v>
      </c>
      <c r="M576" s="113">
        <v>-4.2225696E-3</v>
      </c>
      <c r="N576" s="113">
        <v>1024.1245093246</v>
      </c>
      <c r="O576" s="113">
        <v>8.7679456997514595</v>
      </c>
      <c r="P576" s="113">
        <v>23.538215970219301</v>
      </c>
      <c r="Q576" s="113">
        <v>16.102900000000002</v>
      </c>
      <c r="R576">
        <v>13</v>
      </c>
      <c r="S576">
        <v>0.106</v>
      </c>
      <c r="T576" s="113">
        <v>2.8028980908561998</v>
      </c>
      <c r="U576" s="114">
        <v>2.1560754545047698</v>
      </c>
      <c r="V576" s="113">
        <v>0.24143674058728201</v>
      </c>
      <c r="W576" s="113">
        <v>2.8316013241009901</v>
      </c>
      <c r="X576" s="114">
        <v>2.1781548646930702</v>
      </c>
      <c r="Y576" s="113">
        <v>1.19666086561463</v>
      </c>
      <c r="Z576" s="113">
        <v>2.2079410188299099E-2</v>
      </c>
    </row>
    <row r="577" spans="1:26" x14ac:dyDescent="0.2">
      <c r="A577">
        <v>219</v>
      </c>
      <c r="B577" t="s">
        <v>29</v>
      </c>
      <c r="C577" t="s">
        <v>36</v>
      </c>
      <c r="D577" t="s">
        <v>37</v>
      </c>
      <c r="E577" s="118">
        <v>43129</v>
      </c>
      <c r="F577">
        <v>24</v>
      </c>
      <c r="G577">
        <v>35.6</v>
      </c>
      <c r="H577" s="113">
        <v>17.511700000000001</v>
      </c>
      <c r="I577" s="113">
        <v>5.5019999999999998</v>
      </c>
      <c r="K577" s="113">
        <v>997.32661753089701</v>
      </c>
      <c r="L577" s="113">
        <v>0.76074425759999997</v>
      </c>
      <c r="M577" s="113">
        <v>-4.2225696E-3</v>
      </c>
      <c r="N577" s="113">
        <v>1024.1245093246</v>
      </c>
      <c r="O577" s="113">
        <v>12.408363917905399</v>
      </c>
      <c r="P577" s="113">
        <v>23.538215970219301</v>
      </c>
      <c r="Q577" s="113">
        <v>24.981000000000002</v>
      </c>
      <c r="R577">
        <v>13</v>
      </c>
      <c r="S577">
        <v>0.113799999999999</v>
      </c>
      <c r="T577" s="113">
        <v>2.1120225678333999</v>
      </c>
      <c r="U577" s="114">
        <v>1.6246327444872299</v>
      </c>
      <c r="V577" s="113">
        <v>0.260038894432848</v>
      </c>
      <c r="W577" s="113">
        <v>2.1405329041691799</v>
      </c>
      <c r="X577" s="114">
        <v>1.6465637724378299</v>
      </c>
      <c r="Y577" s="113">
        <v>0.82130608699819796</v>
      </c>
      <c r="Z577" s="113">
        <v>2.1931027950596399E-2</v>
      </c>
    </row>
    <row r="578" spans="1:26" x14ac:dyDescent="0.2">
      <c r="A578">
        <v>225</v>
      </c>
      <c r="B578" t="s">
        <v>29</v>
      </c>
      <c r="C578" t="s">
        <v>36</v>
      </c>
      <c r="D578" t="s">
        <v>37</v>
      </c>
      <c r="E578" s="118">
        <v>43129</v>
      </c>
      <c r="F578">
        <v>24</v>
      </c>
      <c r="G578">
        <v>35.6</v>
      </c>
      <c r="H578" s="113">
        <v>17.511700000000001</v>
      </c>
      <c r="I578" s="113">
        <v>2.8925000000000001</v>
      </c>
      <c r="K578" s="113">
        <v>997.32661753089701</v>
      </c>
      <c r="L578" s="113">
        <v>0.76074425759999997</v>
      </c>
      <c r="M578" s="113">
        <v>-4.2225696E-3</v>
      </c>
      <c r="N578" s="113">
        <v>1024.1245093246</v>
      </c>
      <c r="O578" s="113">
        <v>6.52329927890609</v>
      </c>
      <c r="P578" s="113">
        <v>23.538215970219301</v>
      </c>
      <c r="Q578" s="113">
        <v>10.62875</v>
      </c>
      <c r="R578">
        <v>13</v>
      </c>
      <c r="S578">
        <v>4.6400000000000198E-2</v>
      </c>
      <c r="T578" s="113">
        <v>1.63030111380486</v>
      </c>
      <c r="U578" s="114">
        <v>1.2540777798498901</v>
      </c>
      <c r="V578" s="113">
        <v>0.106435047937461</v>
      </c>
      <c r="W578" s="113">
        <v>1.6586769503987899</v>
      </c>
      <c r="X578" s="114">
        <v>1.27590534646061</v>
      </c>
      <c r="Y578" s="113">
        <v>0.78924875089094104</v>
      </c>
      <c r="Z578" s="113">
        <v>2.1827566610715301E-2</v>
      </c>
    </row>
    <row r="579" spans="1:26" x14ac:dyDescent="0.2">
      <c r="A579">
        <v>229</v>
      </c>
      <c r="B579" t="s">
        <v>29</v>
      </c>
      <c r="C579" t="s">
        <v>36</v>
      </c>
      <c r="D579" t="s">
        <v>37</v>
      </c>
      <c r="E579" s="118">
        <v>43129</v>
      </c>
      <c r="F579">
        <v>24</v>
      </c>
      <c r="G579">
        <v>35.6</v>
      </c>
      <c r="H579" s="113">
        <v>17.511700000000001</v>
      </c>
      <c r="I579" s="113">
        <v>2.6385999999999998</v>
      </c>
      <c r="K579" s="113">
        <v>997.32661753089701</v>
      </c>
      <c r="L579" s="113">
        <v>0.76074425759999997</v>
      </c>
      <c r="M579" s="113">
        <v>-4.2225696E-3</v>
      </c>
      <c r="N579" s="113">
        <v>1024.1245093246</v>
      </c>
      <c r="O579" s="113">
        <v>5.9506922998518901</v>
      </c>
      <c r="P579" s="113">
        <v>23.538215970219301</v>
      </c>
      <c r="Q579" s="113">
        <v>9.2323000000000004</v>
      </c>
      <c r="R579">
        <v>13</v>
      </c>
      <c r="S579">
        <v>3.5999999999999997E-2</v>
      </c>
      <c r="T579" s="113">
        <v>1.3832321524629201</v>
      </c>
      <c r="U579" s="114">
        <v>1.0640247326637899</v>
      </c>
      <c r="V579" s="113">
        <v>8.2827204627218307E-2</v>
      </c>
      <c r="W579" s="113">
        <v>1.41153900580679</v>
      </c>
      <c r="X579" s="114">
        <v>1.085799235236</v>
      </c>
      <c r="Y579" s="113">
        <v>0.70523708896792703</v>
      </c>
      <c r="Z579" s="113">
        <v>2.17745025722085E-2</v>
      </c>
    </row>
    <row r="580" spans="1:26" x14ac:dyDescent="0.2">
      <c r="A580">
        <v>155</v>
      </c>
      <c r="B580" t="s">
        <v>30</v>
      </c>
      <c r="C580" t="s">
        <v>36</v>
      </c>
      <c r="D580" t="s">
        <v>37</v>
      </c>
      <c r="E580" s="118">
        <v>43129</v>
      </c>
      <c r="F580">
        <v>24</v>
      </c>
      <c r="G580">
        <v>35.6</v>
      </c>
      <c r="H580" s="113">
        <v>17.511700000000001</v>
      </c>
      <c r="I580" s="113">
        <v>1.5710999999999999</v>
      </c>
      <c r="K580" s="113">
        <v>997.32661753089701</v>
      </c>
      <c r="L580" s="113">
        <v>0.76074425759999997</v>
      </c>
      <c r="M580" s="113">
        <v>-4.2225696E-3</v>
      </c>
      <c r="N580" s="113">
        <v>1024.1245093246</v>
      </c>
      <c r="O580" s="113">
        <v>3.54321711221758</v>
      </c>
      <c r="P580" s="113">
        <v>23.538215970219301</v>
      </c>
      <c r="Q580" s="113">
        <v>3.3610500000000001</v>
      </c>
      <c r="R580">
        <v>13</v>
      </c>
      <c r="S580">
        <v>6.3399999999999901E-2</v>
      </c>
      <c r="T580" s="113">
        <v>4.2050805863235299</v>
      </c>
      <c r="U580" s="114">
        <v>3.2346773740950199</v>
      </c>
      <c r="V580" s="113">
        <v>0.14393170375287501</v>
      </c>
      <c r="W580" s="113">
        <v>4.2341753179790302</v>
      </c>
      <c r="X580" s="114">
        <v>3.2570579369069499</v>
      </c>
      <c r="Y580" s="113">
        <v>3.67542600277257</v>
      </c>
      <c r="Z580" s="113">
        <v>2.2380562811924201E-2</v>
      </c>
    </row>
    <row r="581" spans="1:26" x14ac:dyDescent="0.2">
      <c r="A581">
        <v>247</v>
      </c>
      <c r="B581" t="s">
        <v>30</v>
      </c>
      <c r="C581" t="s">
        <v>36</v>
      </c>
      <c r="D581" t="s">
        <v>37</v>
      </c>
      <c r="E581" s="118">
        <v>43129</v>
      </c>
      <c r="F581">
        <v>24</v>
      </c>
      <c r="G581">
        <v>35.6</v>
      </c>
      <c r="H581" s="113">
        <v>17.511700000000001</v>
      </c>
      <c r="I581" s="113">
        <v>5.3029999999999999</v>
      </c>
      <c r="K581" s="113">
        <v>997.32661753089701</v>
      </c>
      <c r="L581" s="113">
        <v>0.76074425759999997</v>
      </c>
      <c r="M581" s="113">
        <v>-4.2225696E-3</v>
      </c>
      <c r="N581" s="113">
        <v>1024.1245093246</v>
      </c>
      <c r="O581" s="113">
        <v>11.959569948500899</v>
      </c>
      <c r="P581" s="113">
        <v>23.538215970219301</v>
      </c>
      <c r="Q581" s="113">
        <v>23.886500000000002</v>
      </c>
      <c r="R581">
        <v>13</v>
      </c>
      <c r="S581">
        <v>3.7300000000000097E-2</v>
      </c>
      <c r="T581" s="113">
        <v>0.70835786315210003</v>
      </c>
      <c r="U581" s="114">
        <v>0.544890663963154</v>
      </c>
      <c r="V581" s="113">
        <v>8.7435455330817605E-2</v>
      </c>
      <c r="W581" s="113">
        <v>0.73647628723476799</v>
      </c>
      <c r="X581" s="114">
        <v>0.56652022094982202</v>
      </c>
      <c r="Y581" s="113">
        <v>0.28401270435244402</v>
      </c>
      <c r="Z581" s="113">
        <v>2.16295569866682E-2</v>
      </c>
    </row>
    <row r="582" spans="1:26" x14ac:dyDescent="0.2">
      <c r="A582">
        <v>168</v>
      </c>
      <c r="B582" t="s">
        <v>31</v>
      </c>
      <c r="C582" t="s">
        <v>36</v>
      </c>
      <c r="D582" t="s">
        <v>37</v>
      </c>
      <c r="E582" s="118">
        <v>43129</v>
      </c>
      <c r="F582">
        <v>24</v>
      </c>
      <c r="G582">
        <v>35.6</v>
      </c>
      <c r="H582" s="113">
        <v>17.511700000000001</v>
      </c>
      <c r="I582" s="113">
        <v>2.8826000000000001</v>
      </c>
      <c r="K582" s="113">
        <v>997.32661753089701</v>
      </c>
      <c r="L582" s="113">
        <v>0.76074425759999997</v>
      </c>
      <c r="M582" s="113">
        <v>-4.2225696E-3</v>
      </c>
      <c r="N582" s="113">
        <v>1024.1245093246</v>
      </c>
      <c r="O582" s="113">
        <v>6.5009723427397397</v>
      </c>
      <c r="P582" s="113">
        <v>23.538215970219301</v>
      </c>
      <c r="Q582" s="113">
        <v>10.574299999999999</v>
      </c>
      <c r="R582">
        <v>13</v>
      </c>
      <c r="S582">
        <v>3.7100000000000098E-2</v>
      </c>
      <c r="T582" s="113">
        <v>1.3038130381303901</v>
      </c>
      <c r="U582" s="114">
        <v>1.00293310625414</v>
      </c>
      <c r="V582" s="113">
        <v>8.5460881715448495E-2</v>
      </c>
      <c r="W582" s="113">
        <v>1.3320977171445001</v>
      </c>
      <c r="X582" s="114">
        <v>1.0246905516496201</v>
      </c>
      <c r="Y582" s="113">
        <v>0.63392049160930797</v>
      </c>
      <c r="Z582" s="113">
        <v>2.1757445395475E-2</v>
      </c>
    </row>
    <row r="583" spans="1:26" x14ac:dyDescent="0.2">
      <c r="A583">
        <v>175</v>
      </c>
      <c r="B583" t="s">
        <v>31</v>
      </c>
      <c r="C583" t="s">
        <v>36</v>
      </c>
      <c r="D583" t="s">
        <v>37</v>
      </c>
      <c r="E583" s="118">
        <v>43129</v>
      </c>
      <c r="F583">
        <v>24</v>
      </c>
      <c r="G583">
        <v>35.6</v>
      </c>
      <c r="H583" s="113">
        <v>17.511700000000001</v>
      </c>
      <c r="I583" s="113">
        <v>2.7168999999999999</v>
      </c>
      <c r="K583" s="113">
        <v>997.32661753089701</v>
      </c>
      <c r="L583" s="113">
        <v>0.76074425759999997</v>
      </c>
      <c r="M583" s="113">
        <v>-4.2225696E-3</v>
      </c>
      <c r="N583" s="113">
        <v>1024.1245093246</v>
      </c>
      <c r="O583" s="113">
        <v>6.1272780677130303</v>
      </c>
      <c r="P583" s="113">
        <v>23.538215970219301</v>
      </c>
      <c r="Q583" s="113">
        <v>9.6629500000000004</v>
      </c>
      <c r="R583">
        <v>13</v>
      </c>
      <c r="S583">
        <v>5.6699999999999799E-2</v>
      </c>
      <c r="T583" s="113">
        <v>2.13141869032403</v>
      </c>
      <c r="U583" s="114">
        <v>1.6395528387107901</v>
      </c>
      <c r="V583" s="113">
        <v>0.129547057831883</v>
      </c>
      <c r="W583" s="113">
        <v>2.15993444218249</v>
      </c>
      <c r="X583" s="114">
        <v>1.6614880324480701</v>
      </c>
      <c r="Y583" s="113">
        <v>1.0656669584070599</v>
      </c>
      <c r="Z583" s="113">
        <v>2.19351937372829E-2</v>
      </c>
    </row>
    <row r="584" spans="1:26" x14ac:dyDescent="0.2">
      <c r="A584">
        <v>266</v>
      </c>
      <c r="B584" t="s">
        <v>31</v>
      </c>
      <c r="C584" t="s">
        <v>36</v>
      </c>
      <c r="D584" t="s">
        <v>37</v>
      </c>
      <c r="E584" s="118">
        <v>43129</v>
      </c>
      <c r="F584">
        <v>24</v>
      </c>
      <c r="G584">
        <v>35.6</v>
      </c>
      <c r="H584" s="113">
        <v>17.511700000000001</v>
      </c>
      <c r="I584" s="113">
        <v>5.1266999999999996</v>
      </c>
      <c r="K584" s="113">
        <v>997.32661753089701</v>
      </c>
      <c r="L584" s="113">
        <v>0.76074425759999997</v>
      </c>
      <c r="M584" s="113">
        <v>-4.2225696E-3</v>
      </c>
      <c r="N584" s="113">
        <v>1024.1245093246</v>
      </c>
      <c r="O584" s="113">
        <v>11.5619700650537</v>
      </c>
      <c r="P584" s="113">
        <v>23.538215970219301</v>
      </c>
      <c r="Q584" s="113">
        <v>22.91685</v>
      </c>
      <c r="R584">
        <v>13</v>
      </c>
      <c r="S584">
        <v>7.0099999999999205E-2</v>
      </c>
      <c r="T584" s="113">
        <v>1.3863070047067001</v>
      </c>
      <c r="U584" s="114">
        <v>1.06639000362054</v>
      </c>
      <c r="V584" s="113">
        <v>0.161275897485465</v>
      </c>
      <c r="W584" s="113">
        <v>1.41461471656919</v>
      </c>
      <c r="X584" s="114">
        <v>1.0881651665916801</v>
      </c>
      <c r="Y584" s="113">
        <v>0.55060463746489197</v>
      </c>
      <c r="Z584" s="113">
        <v>2.1775162971142001E-2</v>
      </c>
    </row>
    <row r="585" spans="1:26" x14ac:dyDescent="0.2">
      <c r="A585">
        <v>272</v>
      </c>
      <c r="B585" t="s">
        <v>31</v>
      </c>
      <c r="C585" t="s">
        <v>36</v>
      </c>
      <c r="D585" t="s">
        <v>37</v>
      </c>
      <c r="E585" s="118">
        <v>43129</v>
      </c>
      <c r="F585">
        <v>24</v>
      </c>
      <c r="G585">
        <v>35.6</v>
      </c>
      <c r="H585" s="113">
        <v>17.511700000000001</v>
      </c>
      <c r="I585" s="113">
        <v>2.3999000000000001</v>
      </c>
      <c r="K585" s="113">
        <v>997.32661753089701</v>
      </c>
      <c r="L585" s="113">
        <v>0.76074425759999997</v>
      </c>
      <c r="M585" s="113">
        <v>-4.2225696E-3</v>
      </c>
      <c r="N585" s="113">
        <v>1024.1245093246</v>
      </c>
      <c r="O585" s="113">
        <v>5.4123650611743201</v>
      </c>
      <c r="P585" s="113">
        <v>23.538215970219301</v>
      </c>
      <c r="Q585" s="113">
        <v>7.9194500000000003</v>
      </c>
      <c r="R585">
        <v>13</v>
      </c>
      <c r="S585">
        <v>2.8700000000000201E-2</v>
      </c>
      <c r="T585" s="113">
        <v>1.2103576248313199</v>
      </c>
      <c r="U585" s="114">
        <v>0.93104432679332005</v>
      </c>
      <c r="V585" s="113">
        <v>6.6218241149440998E-2</v>
      </c>
      <c r="W585" s="113">
        <v>1.23861621049032</v>
      </c>
      <c r="X585" s="114">
        <v>0.95278170037717003</v>
      </c>
      <c r="Y585" s="113">
        <v>0.65627072480536297</v>
      </c>
      <c r="Z585" s="113">
        <v>2.173737358385E-2</v>
      </c>
    </row>
    <row r="586" spans="1:26" x14ac:dyDescent="0.2">
      <c r="A586">
        <v>104</v>
      </c>
      <c r="B586" t="s">
        <v>32</v>
      </c>
      <c r="C586" t="s">
        <v>36</v>
      </c>
      <c r="D586" t="s">
        <v>37</v>
      </c>
      <c r="E586" s="118">
        <v>43129</v>
      </c>
      <c r="F586">
        <v>23.6</v>
      </c>
      <c r="G586">
        <v>35.6</v>
      </c>
      <c r="H586" s="113">
        <v>17.508299999999998</v>
      </c>
      <c r="I586" s="113">
        <v>3.7561</v>
      </c>
      <c r="K586" s="113">
        <v>997.42451159707798</v>
      </c>
      <c r="L586" s="113">
        <v>0.76136961722476804</v>
      </c>
      <c r="M586" s="113">
        <v>-4.2319740160000003E-3</v>
      </c>
      <c r="N586" s="113">
        <v>1024.24266860124</v>
      </c>
      <c r="O586" s="113">
        <v>8.4721567725900897</v>
      </c>
      <c r="P586" s="113">
        <v>23.5345803439828</v>
      </c>
      <c r="Q586" s="113">
        <v>15.378550000000001</v>
      </c>
      <c r="R586">
        <v>13</v>
      </c>
      <c r="S586">
        <v>-3.00000000000189E-4</v>
      </c>
      <c r="T586" s="113">
        <v>-7.9863699286601298E-3</v>
      </c>
      <c r="U586" s="114">
        <v>-6.1433614835847104E-3</v>
      </c>
      <c r="V586" s="113">
        <v>2.9150744029013999E-3</v>
      </c>
      <c r="W586" s="113">
        <v>3.4419544355728499E-2</v>
      </c>
      <c r="X586" s="114">
        <v>2.64765725813297E-2</v>
      </c>
      <c r="Y586" s="113">
        <v>1.4579556347178601E-2</v>
      </c>
      <c r="Z586" s="113">
        <v>3.2619934064914403E-2</v>
      </c>
    </row>
    <row r="587" spans="1:26" x14ac:dyDescent="0.2">
      <c r="A587">
        <v>110</v>
      </c>
      <c r="B587" t="s">
        <v>32</v>
      </c>
      <c r="C587" t="s">
        <v>36</v>
      </c>
      <c r="D587" t="s">
        <v>37</v>
      </c>
      <c r="E587" s="118">
        <v>43129</v>
      </c>
      <c r="F587">
        <v>23.6</v>
      </c>
      <c r="G587">
        <v>35.6</v>
      </c>
      <c r="H587" s="113">
        <v>17.508299999999998</v>
      </c>
      <c r="I587" s="113">
        <v>4.9619999999999997</v>
      </c>
      <c r="K587" s="113">
        <v>997.42451159707798</v>
      </c>
      <c r="L587" s="113">
        <v>0.76136961722476804</v>
      </c>
      <c r="M587" s="113">
        <v>-4.2319740160000003E-3</v>
      </c>
      <c r="N587" s="113">
        <v>1024.24266860124</v>
      </c>
      <c r="O587" s="113">
        <v>11.1921519410005</v>
      </c>
      <c r="P587" s="113">
        <v>23.5345803439828</v>
      </c>
      <c r="Q587" s="113">
        <v>22.010999999999999</v>
      </c>
      <c r="R587">
        <v>13</v>
      </c>
      <c r="S587">
        <v>-8.3999999999999596E-3</v>
      </c>
      <c r="T587" s="113">
        <v>-0.16900048285852201</v>
      </c>
      <c r="U587" s="114">
        <v>-0.130000371429632</v>
      </c>
      <c r="V587" s="113">
        <v>-1.41942778977953E-2</v>
      </c>
      <c r="W587" s="113">
        <v>-0.126662853534349</v>
      </c>
      <c r="X587" s="114">
        <v>-9.7432964257191904E-2</v>
      </c>
      <c r="Y587" s="113">
        <v>-4.9501638041076601E-2</v>
      </c>
      <c r="Z587" s="113">
        <v>3.2567407172440201E-2</v>
      </c>
    </row>
    <row r="588" spans="1:26" x14ac:dyDescent="0.2">
      <c r="A588">
        <v>233</v>
      </c>
      <c r="B588" t="s">
        <v>33</v>
      </c>
      <c r="C588" t="s">
        <v>36</v>
      </c>
      <c r="D588" t="s">
        <v>37</v>
      </c>
      <c r="E588" s="118">
        <v>43129</v>
      </c>
      <c r="F588">
        <v>24</v>
      </c>
      <c r="G588">
        <v>35.6</v>
      </c>
      <c r="H588" s="113">
        <v>17.511700000000001</v>
      </c>
      <c r="I588" s="113">
        <v>5.1025</v>
      </c>
      <c r="K588" s="113">
        <v>997.32661753089701</v>
      </c>
      <c r="L588" s="113">
        <v>0.76074425759999997</v>
      </c>
      <c r="M588" s="113">
        <v>-4.2225696E-3</v>
      </c>
      <c r="N588" s="113">
        <v>1024.1245093246</v>
      </c>
      <c r="O588" s="113">
        <v>11.5073931099804</v>
      </c>
      <c r="P588" s="113">
        <v>23.538215970219301</v>
      </c>
      <c r="Q588" s="113">
        <v>22.783750000000001</v>
      </c>
      <c r="R588">
        <v>13</v>
      </c>
      <c r="S588">
        <v>6.92000000000004E-2</v>
      </c>
      <c r="T588" s="113">
        <v>1.3748435420102201</v>
      </c>
      <c r="U588" s="114">
        <v>1.0575719553924801</v>
      </c>
      <c r="V588" s="113">
        <v>0.15923150858396801</v>
      </c>
      <c r="W588" s="113">
        <v>1.4031480531998599</v>
      </c>
      <c r="X588" s="114">
        <v>1.0793446563075799</v>
      </c>
      <c r="Y588" s="113">
        <v>0.54673461470293905</v>
      </c>
      <c r="Z588" s="113">
        <v>2.1772700915107E-2</v>
      </c>
    </row>
    <row r="589" spans="1:26" x14ac:dyDescent="0.2">
      <c r="A589">
        <v>235</v>
      </c>
      <c r="B589" t="s">
        <v>33</v>
      </c>
      <c r="C589" t="s">
        <v>36</v>
      </c>
      <c r="D589" t="s">
        <v>37</v>
      </c>
      <c r="E589" s="118">
        <v>43129</v>
      </c>
      <c r="F589">
        <v>24</v>
      </c>
      <c r="G589">
        <v>35.6</v>
      </c>
      <c r="H589" s="113">
        <v>17.511700000000001</v>
      </c>
      <c r="I589" s="113">
        <v>3.0236000000000001</v>
      </c>
      <c r="K589" s="113">
        <v>997.32661753089701</v>
      </c>
      <c r="L589" s="113">
        <v>0.76074425759999997</v>
      </c>
      <c r="M589" s="113">
        <v>-4.2225696E-3</v>
      </c>
      <c r="N589" s="113">
        <v>1024.1245093246</v>
      </c>
      <c r="O589" s="113">
        <v>6.8189620396544299</v>
      </c>
      <c r="P589" s="113">
        <v>23.538215970219301</v>
      </c>
      <c r="Q589" s="113">
        <v>11.3498</v>
      </c>
      <c r="R589">
        <v>13</v>
      </c>
      <c r="S589">
        <v>3.99999999999956E-4</v>
      </c>
      <c r="T589" s="113">
        <v>1.3231013495632301E-2</v>
      </c>
      <c r="U589" s="114">
        <v>1.0177702688947901E-2</v>
      </c>
      <c r="V589" s="113">
        <v>2.80521344862361E-3</v>
      </c>
      <c r="W589" s="113">
        <v>4.1155353671419599E-2</v>
      </c>
      <c r="X589" s="114">
        <v>3.1657964362630499E-2</v>
      </c>
      <c r="Y589" s="113">
        <v>1.9015972531118801E-2</v>
      </c>
      <c r="Z589" s="113">
        <v>2.1480261673682499E-2</v>
      </c>
    </row>
    <row r="590" spans="1:26" x14ac:dyDescent="0.2">
      <c r="A590">
        <v>176</v>
      </c>
      <c r="B590" t="s">
        <v>26</v>
      </c>
      <c r="C590" t="s">
        <v>27</v>
      </c>
      <c r="D590" t="s">
        <v>28</v>
      </c>
      <c r="E590" s="118">
        <v>43145</v>
      </c>
      <c r="F590">
        <v>30.4</v>
      </c>
      <c r="G590">
        <v>35.1</v>
      </c>
      <c r="H590" s="113">
        <v>17.512799999999999</v>
      </c>
      <c r="I590" s="113">
        <v>2.1111</v>
      </c>
      <c r="K590" s="113">
        <v>995.55686524113003</v>
      </c>
      <c r="L590" s="113">
        <v>0.752216550332928</v>
      </c>
      <c r="M590" s="113">
        <v>-4.1441071359999996E-3</v>
      </c>
      <c r="N590" s="113">
        <v>1021.69312891777</v>
      </c>
      <c r="O590" s="113">
        <v>4.7469038050025896</v>
      </c>
      <c r="P590" s="113">
        <v>23.5204775841468</v>
      </c>
      <c r="Q590" s="113">
        <v>6.3310500000000003</v>
      </c>
      <c r="R590">
        <v>16</v>
      </c>
      <c r="S590">
        <v>6.6299999999999998E-2</v>
      </c>
      <c r="T590" s="113">
        <v>3.2423708920187799</v>
      </c>
      <c r="U590" s="114">
        <v>2.0264818075117401</v>
      </c>
      <c r="V590" s="113">
        <v>0.14127309289668899</v>
      </c>
      <c r="W590" s="113">
        <v>3.0673994883122702</v>
      </c>
      <c r="X590" s="114">
        <v>1.91712468019517</v>
      </c>
      <c r="Y590" s="113">
        <v>1.47988205719414</v>
      </c>
      <c r="Z590" s="113">
        <v>-0.10935712731656599</v>
      </c>
    </row>
    <row r="591" spans="1:26" x14ac:dyDescent="0.2">
      <c r="A591">
        <v>182</v>
      </c>
      <c r="B591" t="s">
        <v>26</v>
      </c>
      <c r="C591" t="s">
        <v>27</v>
      </c>
      <c r="D591" t="s">
        <v>28</v>
      </c>
      <c r="E591" s="118">
        <v>43145</v>
      </c>
      <c r="F591">
        <v>30.4</v>
      </c>
      <c r="G591">
        <v>35.1</v>
      </c>
      <c r="H591" s="113">
        <v>17.512799999999999</v>
      </c>
      <c r="I591" s="113">
        <v>4.9779999999999998</v>
      </c>
      <c r="K591" s="113">
        <v>995.55686524113003</v>
      </c>
      <c r="L591" s="113">
        <v>0.752216550332928</v>
      </c>
      <c r="M591" s="113">
        <v>-4.1441071359999996E-3</v>
      </c>
      <c r="N591" s="113">
        <v>1021.69312891777</v>
      </c>
      <c r="O591" s="113">
        <v>11.193258084080799</v>
      </c>
      <c r="P591" s="113">
        <v>23.5204775841468</v>
      </c>
      <c r="Q591" s="113">
        <v>22.099</v>
      </c>
      <c r="R591">
        <v>16</v>
      </c>
      <c r="S591">
        <v>0.2969</v>
      </c>
      <c r="T591" s="113">
        <v>6.3425263292815801</v>
      </c>
      <c r="U591" s="114">
        <v>3.9640789558009901</v>
      </c>
      <c r="V591" s="113">
        <v>0.64972427811493105</v>
      </c>
      <c r="W591" s="113">
        <v>6.1623008952396798</v>
      </c>
      <c r="X591" s="114">
        <v>3.8514380595248001</v>
      </c>
      <c r="Y591" s="113">
        <v>1.98415265193739</v>
      </c>
      <c r="Z591" s="113">
        <v>-0.112640896276185</v>
      </c>
    </row>
    <row r="592" spans="1:26" x14ac:dyDescent="0.2">
      <c r="A592">
        <v>281</v>
      </c>
      <c r="B592" t="s">
        <v>26</v>
      </c>
      <c r="C592" t="s">
        <v>27</v>
      </c>
      <c r="D592" t="s">
        <v>28</v>
      </c>
      <c r="E592" s="118">
        <v>43145</v>
      </c>
      <c r="F592">
        <v>30.4</v>
      </c>
      <c r="G592">
        <v>35.1</v>
      </c>
      <c r="H592" s="113">
        <v>17.512799999999999</v>
      </c>
      <c r="I592" s="113">
        <v>4.3681999999999999</v>
      </c>
      <c r="K592" s="113">
        <v>995.55686524113003</v>
      </c>
      <c r="L592" s="113">
        <v>0.752216550332928</v>
      </c>
      <c r="M592" s="113">
        <v>-4.1441071359999996E-3</v>
      </c>
      <c r="N592" s="113">
        <v>1021.69312891777</v>
      </c>
      <c r="O592" s="113">
        <v>9.8220952115069498</v>
      </c>
      <c r="P592" s="113">
        <v>23.5204775841468</v>
      </c>
      <c r="Q592" s="113">
        <v>18.745100000000001</v>
      </c>
      <c r="R592">
        <v>16</v>
      </c>
      <c r="S592">
        <v>0.20280000000000001</v>
      </c>
      <c r="T592" s="113">
        <v>4.8686800787439397</v>
      </c>
      <c r="U592" s="114">
        <v>3.04292504921496</v>
      </c>
      <c r="V592" s="113">
        <v>0.44010471453613298</v>
      </c>
      <c r="W592" s="113">
        <v>4.6909524655586798</v>
      </c>
      <c r="X592" s="114">
        <v>2.9318452909741701</v>
      </c>
      <c r="Y592" s="113">
        <v>1.56023895236495</v>
      </c>
      <c r="Z592" s="113">
        <v>-0.111079758240786</v>
      </c>
    </row>
    <row r="593" spans="1:26" x14ac:dyDescent="0.2">
      <c r="A593">
        <v>287</v>
      </c>
      <c r="B593" t="s">
        <v>26</v>
      </c>
      <c r="C593" t="s">
        <v>27</v>
      </c>
      <c r="D593" t="s">
        <v>28</v>
      </c>
      <c r="E593" s="118">
        <v>43145</v>
      </c>
      <c r="F593">
        <v>30.4</v>
      </c>
      <c r="G593">
        <v>35.1</v>
      </c>
      <c r="H593" s="113">
        <v>17.512799999999999</v>
      </c>
      <c r="I593" s="113">
        <v>2.9481000000000002</v>
      </c>
      <c r="K593" s="113">
        <v>995.55686524113003</v>
      </c>
      <c r="L593" s="113">
        <v>0.752216550332928</v>
      </c>
      <c r="M593" s="113">
        <v>-4.1441071359999996E-3</v>
      </c>
      <c r="N593" s="113">
        <v>1021.69312891777</v>
      </c>
      <c r="O593" s="113">
        <v>6.6289361505983297</v>
      </c>
      <c r="P593" s="113">
        <v>23.5204775841468</v>
      </c>
      <c r="Q593" s="113">
        <v>10.93455</v>
      </c>
      <c r="R593">
        <v>16</v>
      </c>
      <c r="S593">
        <v>0.13589999999999999</v>
      </c>
      <c r="T593" s="113">
        <v>4.8325154683166298</v>
      </c>
      <c r="U593" s="114">
        <v>3.0203221676979002</v>
      </c>
      <c r="V593" s="113">
        <v>0.29484250399024597</v>
      </c>
      <c r="W593" s="113">
        <v>4.6548491455937704</v>
      </c>
      <c r="X593" s="114">
        <v>2.9092807159961098</v>
      </c>
      <c r="Y593" s="113">
        <v>1.8089207428404901</v>
      </c>
      <c r="Z593" s="113">
        <v>-0.111041451701787</v>
      </c>
    </row>
    <row r="594" spans="1:26" x14ac:dyDescent="0.2">
      <c r="A594">
        <v>116</v>
      </c>
      <c r="B594" t="s">
        <v>29</v>
      </c>
      <c r="C594" t="s">
        <v>27</v>
      </c>
      <c r="D594" t="s">
        <v>28</v>
      </c>
      <c r="E594" s="118">
        <v>43145</v>
      </c>
      <c r="F594">
        <v>30.4</v>
      </c>
      <c r="G594">
        <v>35.1</v>
      </c>
      <c r="H594" s="113">
        <v>17.512799999999999</v>
      </c>
      <c r="I594" s="113">
        <v>6.1863000000000001</v>
      </c>
      <c r="K594" s="113">
        <v>995.55686524113003</v>
      </c>
      <c r="L594" s="113">
        <v>0.752216550332928</v>
      </c>
      <c r="M594" s="113">
        <v>-4.1441071359999996E-3</v>
      </c>
      <c r="N594" s="113">
        <v>1021.69312891777</v>
      </c>
      <c r="O594" s="113">
        <v>13.9101752682902</v>
      </c>
      <c r="P594" s="113">
        <v>23.5204775841468</v>
      </c>
      <c r="Q594" s="113">
        <v>28.74465</v>
      </c>
      <c r="R594">
        <v>16</v>
      </c>
      <c r="S594">
        <v>0.34739999999999999</v>
      </c>
      <c r="T594" s="113">
        <v>5.94975080922777</v>
      </c>
      <c r="U594" s="114">
        <v>3.7185942557673601</v>
      </c>
      <c r="V594" s="113">
        <v>0.75885623224019005</v>
      </c>
      <c r="W594" s="113">
        <v>5.7701910368080398</v>
      </c>
      <c r="X594" s="114">
        <v>3.60636939800502</v>
      </c>
      <c r="Y594" s="113">
        <v>1.76748166091879</v>
      </c>
      <c r="Z594" s="113">
        <v>-0.112224857762334</v>
      </c>
    </row>
    <row r="595" spans="1:26" x14ac:dyDescent="0.2">
      <c r="A595">
        <v>122</v>
      </c>
      <c r="B595" t="s">
        <v>29</v>
      </c>
      <c r="C595" t="s">
        <v>27</v>
      </c>
      <c r="D595" t="s">
        <v>28</v>
      </c>
      <c r="E595" s="118">
        <v>43145</v>
      </c>
      <c r="F595">
        <v>30.4</v>
      </c>
      <c r="G595">
        <v>35.1</v>
      </c>
      <c r="H595" s="113">
        <v>17.512799999999999</v>
      </c>
      <c r="I595" s="113">
        <v>7.4356999999999998</v>
      </c>
      <c r="K595" s="113">
        <v>995.55686524113003</v>
      </c>
      <c r="L595" s="113">
        <v>0.752216550332928</v>
      </c>
      <c r="M595" s="113">
        <v>-4.1441071359999996E-3</v>
      </c>
      <c r="N595" s="113">
        <v>1021.69312891777</v>
      </c>
      <c r="O595" s="113">
        <v>16.719507660867698</v>
      </c>
      <c r="P595" s="113">
        <v>23.5204775841468</v>
      </c>
      <c r="Q595" s="113">
        <v>35.616349999999997</v>
      </c>
      <c r="R595">
        <v>16</v>
      </c>
      <c r="S595">
        <v>0.36849999999999999</v>
      </c>
      <c r="T595" s="113">
        <v>5.21422911478379</v>
      </c>
      <c r="U595" s="114">
        <v>3.2588931967398702</v>
      </c>
      <c r="V595" s="113">
        <v>0.80161184289290499</v>
      </c>
      <c r="W595" s="113">
        <v>5.0359158776985504</v>
      </c>
      <c r="X595" s="114">
        <v>3.1474474235615899</v>
      </c>
      <c r="Y595" s="113">
        <v>1.4915551295879299</v>
      </c>
      <c r="Z595" s="113">
        <v>-0.111445773178277</v>
      </c>
    </row>
    <row r="596" spans="1:26" x14ac:dyDescent="0.2">
      <c r="A596">
        <v>220</v>
      </c>
      <c r="B596" t="s">
        <v>29</v>
      </c>
      <c r="C596" t="s">
        <v>27</v>
      </c>
      <c r="D596" t="s">
        <v>28</v>
      </c>
      <c r="E596" s="118">
        <v>43145</v>
      </c>
      <c r="F596">
        <v>30.4</v>
      </c>
      <c r="G596">
        <v>35.1</v>
      </c>
      <c r="H596" s="113">
        <v>17.512799999999999</v>
      </c>
      <c r="I596" s="113">
        <v>4.8666</v>
      </c>
      <c r="K596" s="113">
        <v>995.55686524113003</v>
      </c>
      <c r="L596" s="113">
        <v>0.752216550332928</v>
      </c>
      <c r="M596" s="113">
        <v>-4.1441071359999996E-3</v>
      </c>
      <c r="N596" s="113">
        <v>1021.69312891777</v>
      </c>
      <c r="O596" s="113">
        <v>10.9427701470445</v>
      </c>
      <c r="P596" s="113">
        <v>23.5204775841468</v>
      </c>
      <c r="Q596" s="113">
        <v>21.4863</v>
      </c>
      <c r="R596">
        <v>16</v>
      </c>
      <c r="S596">
        <v>0.25159999999999999</v>
      </c>
      <c r="T596" s="113">
        <v>5.4517876489707398</v>
      </c>
      <c r="U596" s="114">
        <v>3.4073672806067101</v>
      </c>
      <c r="V596" s="113">
        <v>0.54811749819435795</v>
      </c>
      <c r="W596" s="113">
        <v>5.2730718063483497</v>
      </c>
      <c r="X596" s="114">
        <v>3.2956698789677201</v>
      </c>
      <c r="Y596" s="113">
        <v>1.7041334976817499</v>
      </c>
      <c r="Z596" s="113">
        <v>-0.111697401638994</v>
      </c>
    </row>
    <row r="597" spans="1:26" x14ac:dyDescent="0.2">
      <c r="A597">
        <v>226</v>
      </c>
      <c r="B597" t="s">
        <v>29</v>
      </c>
      <c r="C597" t="s">
        <v>27</v>
      </c>
      <c r="D597" t="s">
        <v>28</v>
      </c>
      <c r="E597" s="118">
        <v>43145</v>
      </c>
      <c r="F597">
        <v>30.4</v>
      </c>
      <c r="G597">
        <v>35.1</v>
      </c>
      <c r="H597" s="113">
        <v>17.512799999999999</v>
      </c>
      <c r="I597" s="113">
        <v>4.6342999999999996</v>
      </c>
      <c r="K597" s="113">
        <v>995.55686524113003</v>
      </c>
      <c r="L597" s="113">
        <v>0.752216550332928</v>
      </c>
      <c r="M597" s="113">
        <v>-4.1441071359999996E-3</v>
      </c>
      <c r="N597" s="113">
        <v>1021.69312891777</v>
      </c>
      <c r="O597" s="113">
        <v>10.420433093422201</v>
      </c>
      <c r="P597" s="113">
        <v>23.5204775841468</v>
      </c>
      <c r="Q597" s="113">
        <v>20.208649999999999</v>
      </c>
      <c r="R597">
        <v>16</v>
      </c>
      <c r="S597">
        <v>0.21679999999999899</v>
      </c>
      <c r="T597" s="113">
        <v>4.90775325410298</v>
      </c>
      <c r="U597" s="114">
        <v>3.0673457838143601</v>
      </c>
      <c r="V597" s="113">
        <v>0.47062202596918801</v>
      </c>
      <c r="W597" s="113">
        <v>4.7299594211255904</v>
      </c>
      <c r="X597" s="114">
        <v>2.9562246382034898</v>
      </c>
      <c r="Y597" s="113">
        <v>1.5467758692210201</v>
      </c>
      <c r="Z597" s="113">
        <v>-0.111121145610869</v>
      </c>
    </row>
    <row r="598" spans="1:26" x14ac:dyDescent="0.2">
      <c r="A598">
        <v>157</v>
      </c>
      <c r="B598" t="s">
        <v>30</v>
      </c>
      <c r="C598" t="s">
        <v>27</v>
      </c>
      <c r="D598" t="s">
        <v>28</v>
      </c>
      <c r="E598" s="118">
        <v>43145</v>
      </c>
      <c r="F598">
        <v>30.4</v>
      </c>
      <c r="G598">
        <v>35.1</v>
      </c>
      <c r="H598" s="113">
        <v>17.512799999999999</v>
      </c>
      <c r="I598" s="113">
        <v>2.6682000000000001</v>
      </c>
      <c r="K598" s="113">
        <v>995.55686524113003</v>
      </c>
      <c r="L598" s="113">
        <v>0.752216550332928</v>
      </c>
      <c r="M598" s="113">
        <v>-4.1441071359999996E-3</v>
      </c>
      <c r="N598" s="113">
        <v>1021.69312891777</v>
      </c>
      <c r="O598" s="113">
        <v>5.9995683447055601</v>
      </c>
      <c r="P598" s="113">
        <v>23.5204775841468</v>
      </c>
      <c r="Q598" s="113">
        <v>9.3950999999999993</v>
      </c>
      <c r="R598">
        <v>16</v>
      </c>
      <c r="S598">
        <v>0.14319999999999999</v>
      </c>
      <c r="T598" s="113">
        <v>5.6712871287128799</v>
      </c>
      <c r="U598" s="114">
        <v>3.5445544554455499</v>
      </c>
      <c r="V598" s="113">
        <v>0.31235319013425999</v>
      </c>
      <c r="W598" s="113">
        <v>5.49219928638</v>
      </c>
      <c r="X598" s="114">
        <v>3.4326245539875</v>
      </c>
      <c r="Y598" s="113">
        <v>2.2680307154680501</v>
      </c>
      <c r="Z598" s="113">
        <v>-0.111929901458051</v>
      </c>
    </row>
    <row r="599" spans="1:26" x14ac:dyDescent="0.2">
      <c r="A599">
        <v>248</v>
      </c>
      <c r="B599" t="s">
        <v>30</v>
      </c>
      <c r="C599" t="s">
        <v>27</v>
      </c>
      <c r="D599" t="s">
        <v>28</v>
      </c>
      <c r="E599" s="118">
        <v>43145</v>
      </c>
      <c r="F599">
        <v>30.4</v>
      </c>
      <c r="G599">
        <v>35.1</v>
      </c>
      <c r="H599" s="113">
        <v>17.512799999999999</v>
      </c>
      <c r="I599" s="113">
        <v>4.5072999999999999</v>
      </c>
      <c r="K599" s="113">
        <v>995.55686524113003</v>
      </c>
      <c r="L599" s="113">
        <v>0.752216550332928</v>
      </c>
      <c r="M599" s="113">
        <v>-4.1441071359999996E-3</v>
      </c>
      <c r="N599" s="113">
        <v>1021.69312891777</v>
      </c>
      <c r="O599" s="113">
        <v>10.1348678510199</v>
      </c>
      <c r="P599" s="113">
        <v>23.5204775841468</v>
      </c>
      <c r="Q599" s="113">
        <v>19.510149999999999</v>
      </c>
      <c r="R599">
        <v>16</v>
      </c>
      <c r="S599">
        <v>0.2213</v>
      </c>
      <c r="T599" s="113">
        <v>5.1633224451703299</v>
      </c>
      <c r="U599" s="114">
        <v>3.2270765282314602</v>
      </c>
      <c r="V599" s="113">
        <v>0.48124244409216699</v>
      </c>
      <c r="W599" s="113">
        <v>4.9850954828515697</v>
      </c>
      <c r="X599" s="114">
        <v>3.1156846767822302</v>
      </c>
      <c r="Y599" s="113">
        <v>1.6442165175619301</v>
      </c>
      <c r="Z599" s="113">
        <v>-0.111391851449225</v>
      </c>
    </row>
    <row r="600" spans="1:26" x14ac:dyDescent="0.2">
      <c r="A600">
        <v>162</v>
      </c>
      <c r="B600" t="s">
        <v>31</v>
      </c>
      <c r="C600" t="s">
        <v>27</v>
      </c>
      <c r="D600" t="s">
        <v>28</v>
      </c>
      <c r="E600" s="118">
        <v>43145</v>
      </c>
      <c r="F600">
        <v>30.4</v>
      </c>
      <c r="G600">
        <v>35.1</v>
      </c>
      <c r="H600" s="113">
        <v>17.512799999999999</v>
      </c>
      <c r="I600" s="113">
        <v>7.6760999999999999</v>
      </c>
      <c r="K600" s="113">
        <v>995.55686524113003</v>
      </c>
      <c r="L600" s="113">
        <v>0.752216550332928</v>
      </c>
      <c r="M600" s="113">
        <v>-4.1441071359999996E-3</v>
      </c>
      <c r="N600" s="113">
        <v>1021.69312891777</v>
      </c>
      <c r="O600" s="113">
        <v>17.260057930737698</v>
      </c>
      <c r="P600" s="113">
        <v>23.5204775841468</v>
      </c>
      <c r="Q600" s="113">
        <v>36.938549999999999</v>
      </c>
      <c r="R600">
        <v>16</v>
      </c>
      <c r="S600">
        <v>0.26440000000000002</v>
      </c>
      <c r="T600" s="113">
        <v>3.56733273068257</v>
      </c>
      <c r="U600" s="114">
        <v>2.2295829566766101</v>
      </c>
      <c r="V600" s="113">
        <v>0.56622325306004095</v>
      </c>
      <c r="W600" s="113">
        <v>3.3918105935071501</v>
      </c>
      <c r="X600" s="114">
        <v>2.1198816209419702</v>
      </c>
      <c r="Y600" s="113">
        <v>0.99731158429709399</v>
      </c>
      <c r="Z600" s="113">
        <v>-0.109701335734639</v>
      </c>
    </row>
    <row r="601" spans="1:26" x14ac:dyDescent="0.2">
      <c r="A601">
        <v>169</v>
      </c>
      <c r="B601" t="s">
        <v>31</v>
      </c>
      <c r="C601" t="s">
        <v>27</v>
      </c>
      <c r="D601" t="s">
        <v>28</v>
      </c>
      <c r="E601" s="118">
        <v>43145</v>
      </c>
      <c r="F601">
        <v>30.4</v>
      </c>
      <c r="G601">
        <v>35.1</v>
      </c>
      <c r="H601" s="113">
        <v>17.512799999999999</v>
      </c>
      <c r="I601" s="113">
        <v>4.6852999999999998</v>
      </c>
      <c r="K601" s="113">
        <v>995.55686524113003</v>
      </c>
      <c r="L601" s="113">
        <v>0.752216550332928</v>
      </c>
      <c r="M601" s="113">
        <v>-4.1441071359999996E-3</v>
      </c>
      <c r="N601" s="113">
        <v>1021.69312891777</v>
      </c>
      <c r="O601" s="113">
        <v>10.5351088994262</v>
      </c>
      <c r="P601" s="113">
        <v>23.5204775841468</v>
      </c>
      <c r="Q601" s="113">
        <v>20.489149999999999</v>
      </c>
      <c r="R601">
        <v>16</v>
      </c>
      <c r="S601">
        <v>0.13239999999999999</v>
      </c>
      <c r="T601" s="113">
        <v>2.9080366359902401</v>
      </c>
      <c r="U601" s="114">
        <v>1.8175228974938999</v>
      </c>
      <c r="V601" s="113">
        <v>0.28032795794196202</v>
      </c>
      <c r="W601" s="113">
        <v>2.7336318497837002</v>
      </c>
      <c r="X601" s="114">
        <v>1.70851990611481</v>
      </c>
      <c r="Y601" s="113">
        <v>0.88662222066108298</v>
      </c>
      <c r="Z601" s="113">
        <v>-0.10900299137908601</v>
      </c>
    </row>
    <row r="602" spans="1:26" x14ac:dyDescent="0.2">
      <c r="A602">
        <v>261</v>
      </c>
      <c r="B602" t="s">
        <v>31</v>
      </c>
      <c r="C602" t="s">
        <v>27</v>
      </c>
      <c r="D602" t="s">
        <v>28</v>
      </c>
      <c r="E602" s="118">
        <v>43145</v>
      </c>
      <c r="F602">
        <v>30.4</v>
      </c>
      <c r="G602">
        <v>35.1</v>
      </c>
      <c r="H602" s="113">
        <v>17.512799999999999</v>
      </c>
      <c r="I602" s="113">
        <v>5.0811999999999999</v>
      </c>
      <c r="K602" s="113">
        <v>995.55686524113003</v>
      </c>
      <c r="L602" s="113">
        <v>0.752216550332928</v>
      </c>
      <c r="M602" s="113">
        <v>-4.1441071359999996E-3</v>
      </c>
      <c r="N602" s="113">
        <v>1021.69312891777</v>
      </c>
      <c r="O602" s="113">
        <v>11.425307950347801</v>
      </c>
      <c r="P602" s="113">
        <v>23.5204775841468</v>
      </c>
      <c r="Q602" s="113">
        <v>22.666599999999999</v>
      </c>
      <c r="R602">
        <v>16</v>
      </c>
      <c r="S602">
        <v>0.15509999999999999</v>
      </c>
      <c r="T602" s="113">
        <v>3.1485353525101001</v>
      </c>
      <c r="U602" s="114">
        <v>1.9678345953188101</v>
      </c>
      <c r="V602" s="113">
        <v>0.32994534720570601</v>
      </c>
      <c r="W602" s="113">
        <v>2.9737229778526602</v>
      </c>
      <c r="X602" s="114">
        <v>1.8585768611579101</v>
      </c>
      <c r="Y602" s="113">
        <v>0.94535663385174096</v>
      </c>
      <c r="Z602" s="113">
        <v>-0.1092577341609</v>
      </c>
    </row>
    <row r="603" spans="1:26" x14ac:dyDescent="0.2">
      <c r="A603">
        <v>273</v>
      </c>
      <c r="B603" t="s">
        <v>31</v>
      </c>
      <c r="C603" t="s">
        <v>27</v>
      </c>
      <c r="D603" t="s">
        <v>28</v>
      </c>
      <c r="E603" s="118">
        <v>43145</v>
      </c>
      <c r="F603">
        <v>30.4</v>
      </c>
      <c r="G603">
        <v>35.1</v>
      </c>
      <c r="H603" s="113">
        <v>17.512799999999999</v>
      </c>
      <c r="I603" s="113">
        <v>6.0968999999999998</v>
      </c>
      <c r="K603" s="113">
        <v>995.55686524113003</v>
      </c>
      <c r="L603" s="113">
        <v>0.752216550332928</v>
      </c>
      <c r="M603" s="113">
        <v>-4.1441071359999996E-3</v>
      </c>
      <c r="N603" s="113">
        <v>1021.69312891777</v>
      </c>
      <c r="O603" s="113">
        <v>13.709155326000801</v>
      </c>
      <c r="P603" s="113">
        <v>23.5204775841468</v>
      </c>
      <c r="Q603" s="113">
        <v>28.252949999999998</v>
      </c>
      <c r="R603">
        <v>16</v>
      </c>
      <c r="S603">
        <v>0.17219999999999999</v>
      </c>
      <c r="T603" s="113">
        <v>2.90647627727986</v>
      </c>
      <c r="U603" s="114">
        <v>1.81654767329992</v>
      </c>
      <c r="V603" s="113">
        <v>0.36458359281719899</v>
      </c>
      <c r="W603" s="113">
        <v>2.7320741355123399</v>
      </c>
      <c r="X603" s="114">
        <v>1.70754633469521</v>
      </c>
      <c r="Y603" s="113">
        <v>0.83449057806568805</v>
      </c>
      <c r="Z603" s="113">
        <v>-0.109001338604706</v>
      </c>
    </row>
    <row r="604" spans="1:26" x14ac:dyDescent="0.2">
      <c r="A604">
        <v>105</v>
      </c>
      <c r="B604" t="s">
        <v>32</v>
      </c>
      <c r="C604" t="s">
        <v>27</v>
      </c>
      <c r="D604" t="s">
        <v>28</v>
      </c>
      <c r="E604" s="118">
        <v>43145</v>
      </c>
      <c r="F604">
        <v>30.4</v>
      </c>
      <c r="G604">
        <v>35.1</v>
      </c>
      <c r="H604" s="113">
        <v>17.512799999999999</v>
      </c>
      <c r="I604" s="113">
        <v>4.5906000000000002</v>
      </c>
      <c r="K604" s="113">
        <v>995.55686524113003</v>
      </c>
      <c r="L604" s="113">
        <v>0.752216550332928</v>
      </c>
      <c r="M604" s="113">
        <v>-4.1441071359999996E-3</v>
      </c>
      <c r="N604" s="113">
        <v>1021.69312891777</v>
      </c>
      <c r="O604" s="113">
        <v>10.322171667493199</v>
      </c>
      <c r="P604" s="113">
        <v>23.5204775841468</v>
      </c>
      <c r="Q604" s="113">
        <v>19.968299999999999</v>
      </c>
      <c r="R604">
        <v>16</v>
      </c>
      <c r="S604">
        <v>0.13800000000000001</v>
      </c>
      <c r="T604" s="113">
        <v>3.0993127610834099</v>
      </c>
      <c r="U604" s="114">
        <v>1.93707047567713</v>
      </c>
      <c r="V604" s="113">
        <v>0.27900848077436402</v>
      </c>
      <c r="W604" s="113">
        <v>2.7780936701628698</v>
      </c>
      <c r="X604" s="114">
        <v>1.73630854385179</v>
      </c>
      <c r="Y604" s="113">
        <v>0.90779102041186999</v>
      </c>
      <c r="Z604" s="113">
        <v>-0.200761931825337</v>
      </c>
    </row>
    <row r="605" spans="1:26" x14ac:dyDescent="0.2">
      <c r="A605">
        <v>204</v>
      </c>
      <c r="B605" t="s">
        <v>32</v>
      </c>
      <c r="C605" t="s">
        <v>27</v>
      </c>
      <c r="D605" t="s">
        <v>28</v>
      </c>
      <c r="E605" s="118">
        <v>43145</v>
      </c>
      <c r="F605">
        <v>30.4</v>
      </c>
      <c r="G605">
        <v>35.1</v>
      </c>
      <c r="H605" s="113">
        <v>17.512799999999999</v>
      </c>
      <c r="I605" s="113">
        <v>5.3010999999999999</v>
      </c>
      <c r="K605" s="113">
        <v>995.55686524113003</v>
      </c>
      <c r="L605" s="113">
        <v>0.752216550332928</v>
      </c>
      <c r="M605" s="113">
        <v>-4.1441071359999996E-3</v>
      </c>
      <c r="N605" s="113">
        <v>1021.69312891777</v>
      </c>
      <c r="O605" s="113">
        <v>11.9197630432946</v>
      </c>
      <c r="P605" s="113">
        <v>23.5204775841468</v>
      </c>
      <c r="Q605" s="113">
        <v>23.876049999999999</v>
      </c>
      <c r="R605">
        <v>16</v>
      </c>
      <c r="S605">
        <v>0.18629999999999999</v>
      </c>
      <c r="T605" s="113">
        <v>3.6423711582075602</v>
      </c>
      <c r="U605" s="114">
        <v>2.27648197387972</v>
      </c>
      <c r="V605" s="113">
        <v>0.382959587464413</v>
      </c>
      <c r="W605" s="113">
        <v>3.31946009941672</v>
      </c>
      <c r="X605" s="114">
        <v>2.0746625621354502</v>
      </c>
      <c r="Y605" s="113">
        <v>1.04741828581732</v>
      </c>
      <c r="Z605" s="113">
        <v>-0.20181941174427201</v>
      </c>
    </row>
    <row r="606" spans="1:26" x14ac:dyDescent="0.2">
      <c r="A606">
        <v>143</v>
      </c>
      <c r="B606" t="s">
        <v>33</v>
      </c>
      <c r="C606" t="s">
        <v>27</v>
      </c>
      <c r="D606" t="s">
        <v>28</v>
      </c>
      <c r="E606" s="118">
        <v>43145</v>
      </c>
      <c r="F606">
        <v>30.4</v>
      </c>
      <c r="G606">
        <v>35.1</v>
      </c>
      <c r="H606" s="113">
        <v>17.512799999999999</v>
      </c>
      <c r="I606" s="113">
        <v>5.5271999999999997</v>
      </c>
      <c r="K606" s="113">
        <v>995.55686524113003</v>
      </c>
      <c r="L606" s="113">
        <v>0.752216550332928</v>
      </c>
      <c r="M606" s="113">
        <v>-4.1441071359999996E-3</v>
      </c>
      <c r="N606" s="113">
        <v>1021.69312891777</v>
      </c>
      <c r="O606" s="113">
        <v>12.4281591165792</v>
      </c>
      <c r="P606" s="113">
        <v>23.5204775841468</v>
      </c>
      <c r="Q606" s="113">
        <v>25.119599999999998</v>
      </c>
      <c r="R606">
        <v>16</v>
      </c>
      <c r="S606">
        <v>0.154</v>
      </c>
      <c r="T606" s="113">
        <v>2.86607608129234</v>
      </c>
      <c r="U606" s="114">
        <v>1.79129755080771</v>
      </c>
      <c r="V606" s="113">
        <v>0.30851566446634099</v>
      </c>
      <c r="W606" s="113">
        <v>2.5455836690687201</v>
      </c>
      <c r="X606" s="114">
        <v>1.59098979316795</v>
      </c>
      <c r="Y606" s="113">
        <v>0.79440311417591603</v>
      </c>
      <c r="Z606" s="113">
        <v>-0.20030775763976</v>
      </c>
    </row>
    <row r="607" spans="1:26" x14ac:dyDescent="0.2">
      <c r="A607">
        <v>177</v>
      </c>
      <c r="B607" t="s">
        <v>26</v>
      </c>
      <c r="C607" t="s">
        <v>34</v>
      </c>
      <c r="D607" t="s">
        <v>28</v>
      </c>
      <c r="E607" s="118">
        <v>43145</v>
      </c>
      <c r="F607">
        <v>29.3</v>
      </c>
      <c r="G607">
        <v>35</v>
      </c>
      <c r="H607" s="113">
        <v>17.5137</v>
      </c>
      <c r="I607" s="113">
        <v>6.1828000000000003</v>
      </c>
      <c r="K607" s="113">
        <v>995.88737121068402</v>
      </c>
      <c r="L607" s="113">
        <v>0.75349251460224698</v>
      </c>
      <c r="M607" s="113">
        <v>-4.147946554E-3</v>
      </c>
      <c r="N607" s="113">
        <v>1021.99257032553</v>
      </c>
      <c r="O607" s="113">
        <v>13.907394465264501</v>
      </c>
      <c r="P607" s="113">
        <v>23.524051451966201</v>
      </c>
      <c r="Q607" s="113">
        <v>28.7254</v>
      </c>
      <c r="R607">
        <v>16</v>
      </c>
      <c r="S607">
        <v>0.14680000000000101</v>
      </c>
      <c r="T607" s="113">
        <v>2.4320742213386501</v>
      </c>
      <c r="U607" s="114">
        <v>1.52004638833665</v>
      </c>
      <c r="V607" s="113">
        <v>0.306148576555621</v>
      </c>
      <c r="W607" s="113">
        <v>2.2508862721890099</v>
      </c>
      <c r="X607" s="114">
        <v>1.4068039201181299</v>
      </c>
      <c r="Y607" s="113">
        <v>0.68537452663967102</v>
      </c>
      <c r="Z607" s="113">
        <v>-0.113242468218522</v>
      </c>
    </row>
    <row r="608" spans="1:26" x14ac:dyDescent="0.2">
      <c r="A608">
        <v>190</v>
      </c>
      <c r="B608" t="s">
        <v>26</v>
      </c>
      <c r="C608" t="s">
        <v>34</v>
      </c>
      <c r="D608" t="s">
        <v>28</v>
      </c>
      <c r="E608" s="118">
        <v>43145</v>
      </c>
      <c r="F608">
        <v>29.3</v>
      </c>
      <c r="G608">
        <v>35</v>
      </c>
      <c r="H608" s="113">
        <v>17.5137</v>
      </c>
      <c r="I608" s="113">
        <v>4.8266999999999998</v>
      </c>
      <c r="K608" s="113">
        <v>995.88737121068402</v>
      </c>
      <c r="L608" s="113">
        <v>0.75349251460224698</v>
      </c>
      <c r="M608" s="113">
        <v>-4.147946554E-3</v>
      </c>
      <c r="N608" s="113">
        <v>1021.99257032553</v>
      </c>
      <c r="O608" s="113">
        <v>10.857026082922401</v>
      </c>
      <c r="P608" s="113">
        <v>23.524051451966201</v>
      </c>
      <c r="Q608" s="113">
        <v>21.266850000000002</v>
      </c>
      <c r="R608">
        <v>16</v>
      </c>
      <c r="S608">
        <v>0.104</v>
      </c>
      <c r="T608" s="113">
        <v>2.2021301374213902</v>
      </c>
      <c r="U608" s="114">
        <v>1.37633133588837</v>
      </c>
      <c r="V608" s="113">
        <v>0.21511025147676199</v>
      </c>
      <c r="W608" s="113">
        <v>2.0213489270525602</v>
      </c>
      <c r="X608" s="114">
        <v>1.26334307940785</v>
      </c>
      <c r="Y608" s="113">
        <v>0.64964910194070702</v>
      </c>
      <c r="Z608" s="113">
        <v>-0.11298825648051999</v>
      </c>
    </row>
    <row r="609" spans="1:26" x14ac:dyDescent="0.2">
      <c r="A609">
        <v>282</v>
      </c>
      <c r="B609" t="s">
        <v>26</v>
      </c>
      <c r="C609" t="s">
        <v>34</v>
      </c>
      <c r="D609" t="s">
        <v>28</v>
      </c>
      <c r="E609" s="118">
        <v>43145</v>
      </c>
      <c r="F609">
        <v>29.3</v>
      </c>
      <c r="G609">
        <v>35</v>
      </c>
      <c r="H609" s="113">
        <v>17.5137</v>
      </c>
      <c r="I609" s="113">
        <v>2.2362000000000002</v>
      </c>
      <c r="K609" s="113">
        <v>995.88737121068402</v>
      </c>
      <c r="L609" s="113">
        <v>0.75349251460224698</v>
      </c>
      <c r="M609" s="113">
        <v>-4.147946554E-3</v>
      </c>
      <c r="N609" s="113">
        <v>1021.99257032553</v>
      </c>
      <c r="O609" s="113">
        <v>5.0300374431041899</v>
      </c>
      <c r="P609" s="113">
        <v>23.524051451966201</v>
      </c>
      <c r="Q609" s="113">
        <v>7.0190999999999999</v>
      </c>
      <c r="R609">
        <v>16</v>
      </c>
      <c r="S609">
        <v>5.2100000000000299E-2</v>
      </c>
      <c r="T609" s="113">
        <v>2.3854219129160898</v>
      </c>
      <c r="U609" s="114">
        <v>1.49088869557255</v>
      </c>
      <c r="V609" s="113">
        <v>0.10848655749630901</v>
      </c>
      <c r="W609" s="113">
        <v>2.2043164851461099</v>
      </c>
      <c r="X609" s="114">
        <v>1.3776978032163201</v>
      </c>
      <c r="Y609" s="113">
        <v>1.0071087245574599</v>
      </c>
      <c r="Z609" s="113">
        <v>-0.113190892356237</v>
      </c>
    </row>
    <row r="610" spans="1:26" x14ac:dyDescent="0.2">
      <c r="A610">
        <v>288</v>
      </c>
      <c r="B610" t="s">
        <v>26</v>
      </c>
      <c r="C610" t="s">
        <v>34</v>
      </c>
      <c r="D610" t="s">
        <v>28</v>
      </c>
      <c r="E610" s="118">
        <v>43145</v>
      </c>
      <c r="F610">
        <v>29.3</v>
      </c>
      <c r="G610">
        <v>35</v>
      </c>
      <c r="H610" s="113">
        <v>17.5137</v>
      </c>
      <c r="I610" s="113">
        <v>7.5763999999999996</v>
      </c>
      <c r="K610" s="113">
        <v>995.88737121068402</v>
      </c>
      <c r="L610" s="113">
        <v>0.75349251460224698</v>
      </c>
      <c r="M610" s="113">
        <v>-4.147946554E-3</v>
      </c>
      <c r="N610" s="113">
        <v>1021.99257032553</v>
      </c>
      <c r="O610" s="113">
        <v>17.042114159705999</v>
      </c>
      <c r="P610" s="113">
        <v>23.524051451966201</v>
      </c>
      <c r="Q610" s="113">
        <v>36.3902</v>
      </c>
      <c r="R610">
        <v>16</v>
      </c>
      <c r="S610">
        <v>0.16039999999999899</v>
      </c>
      <c r="T610" s="113">
        <v>2.1628910463861799</v>
      </c>
      <c r="U610" s="114">
        <v>1.3518069039913601</v>
      </c>
      <c r="V610" s="113">
        <v>0.33123948928430402</v>
      </c>
      <c r="W610" s="113">
        <v>1.9821792444569</v>
      </c>
      <c r="X610" s="114">
        <v>1.23886202778556</v>
      </c>
      <c r="Y610" s="113">
        <v>0.58303672637909698</v>
      </c>
      <c r="Z610" s="113">
        <v>-0.112944876205803</v>
      </c>
    </row>
    <row r="611" spans="1:26" x14ac:dyDescent="0.2">
      <c r="A611">
        <v>117</v>
      </c>
      <c r="B611" t="s">
        <v>29</v>
      </c>
      <c r="C611" t="s">
        <v>34</v>
      </c>
      <c r="D611" t="s">
        <v>28</v>
      </c>
      <c r="E611" s="118">
        <v>43145</v>
      </c>
      <c r="F611">
        <v>29.3</v>
      </c>
      <c r="G611">
        <v>35</v>
      </c>
      <c r="H611" s="113">
        <v>17.5137</v>
      </c>
      <c r="I611" s="113">
        <v>3.4878999999999998</v>
      </c>
      <c r="K611" s="113">
        <v>995.88737121068402</v>
      </c>
      <c r="L611" s="113">
        <v>0.75349251460224698</v>
      </c>
      <c r="M611" s="113">
        <v>-4.147946554E-3</v>
      </c>
      <c r="N611" s="113">
        <v>1021.99257032553</v>
      </c>
      <c r="O611" s="113">
        <v>7.8455717725619802</v>
      </c>
      <c r="P611" s="113">
        <v>23.524051451966201</v>
      </c>
      <c r="Q611" s="113">
        <v>13.903449999999999</v>
      </c>
      <c r="R611">
        <v>16</v>
      </c>
      <c r="S611">
        <v>6.9699999999999707E-2</v>
      </c>
      <c r="T611" s="113">
        <v>2.0390848984845702</v>
      </c>
      <c r="U611" s="114">
        <v>1.27442806155286</v>
      </c>
      <c r="V611" s="113">
        <v>0.14315648151081101</v>
      </c>
      <c r="W611" s="113">
        <v>1.8585920922380501</v>
      </c>
      <c r="X611" s="114">
        <v>1.1616200576487801</v>
      </c>
      <c r="Y611" s="113">
        <v>0.66177617727869598</v>
      </c>
      <c r="Z611" s="113">
        <v>-0.112808003904079</v>
      </c>
    </row>
    <row r="612" spans="1:26" x14ac:dyDescent="0.2">
      <c r="A612">
        <v>123</v>
      </c>
      <c r="B612" t="s">
        <v>29</v>
      </c>
      <c r="C612" t="s">
        <v>34</v>
      </c>
      <c r="D612" t="s">
        <v>28</v>
      </c>
      <c r="E612" s="118">
        <v>43145</v>
      </c>
      <c r="F612">
        <v>29.3</v>
      </c>
      <c r="G612">
        <v>35</v>
      </c>
      <c r="H612" s="113">
        <v>17.5137</v>
      </c>
      <c r="I612" s="113">
        <v>6.2904</v>
      </c>
      <c r="K612" s="113">
        <v>995.88737121068402</v>
      </c>
      <c r="L612" s="113">
        <v>0.75349251460224698</v>
      </c>
      <c r="M612" s="113">
        <v>-4.147946554E-3</v>
      </c>
      <c r="N612" s="113">
        <v>1021.99257032553</v>
      </c>
      <c r="O612" s="113">
        <v>14.1494264967814</v>
      </c>
      <c r="P612" s="113">
        <v>23.524051451966201</v>
      </c>
      <c r="Q612" s="113">
        <v>29.3172</v>
      </c>
      <c r="R612">
        <v>16</v>
      </c>
      <c r="S612">
        <v>0.14729999999999999</v>
      </c>
      <c r="T612" s="113">
        <v>2.3978121795184899</v>
      </c>
      <c r="U612" s="114">
        <v>1.4986326121990601</v>
      </c>
      <c r="V612" s="113">
        <v>0.30684637436129603</v>
      </c>
      <c r="W612" s="113">
        <v>2.2166848351075301</v>
      </c>
      <c r="X612" s="114">
        <v>1.3854280219422099</v>
      </c>
      <c r="Y612" s="113">
        <v>0.67274230050394601</v>
      </c>
      <c r="Z612" s="113">
        <v>-0.11320459025685101</v>
      </c>
    </row>
    <row r="613" spans="1:26" x14ac:dyDescent="0.2">
      <c r="A613">
        <v>130</v>
      </c>
      <c r="B613" t="s">
        <v>29</v>
      </c>
      <c r="C613" t="s">
        <v>34</v>
      </c>
      <c r="D613" t="s">
        <v>28</v>
      </c>
      <c r="E613" s="118">
        <v>43145</v>
      </c>
      <c r="F613">
        <v>29.3</v>
      </c>
      <c r="G613">
        <v>35</v>
      </c>
      <c r="H613" s="113">
        <v>17.5137</v>
      </c>
      <c r="I613" s="113">
        <v>5.2339000000000002</v>
      </c>
      <c r="K613" s="113">
        <v>995.88737121068402</v>
      </c>
      <c r="L613" s="113">
        <v>0.75349251460224698</v>
      </c>
      <c r="M613" s="113">
        <v>-4.147946554E-3</v>
      </c>
      <c r="N613" s="113">
        <v>1021.99257032553</v>
      </c>
      <c r="O613" s="113">
        <v>11.772968863904399</v>
      </c>
      <c r="P613" s="113">
        <v>23.524051451966201</v>
      </c>
      <c r="Q613" s="113">
        <v>23.506450000000001</v>
      </c>
      <c r="R613">
        <v>16</v>
      </c>
      <c r="S613">
        <v>6.6600000000000201E-2</v>
      </c>
      <c r="T613" s="113">
        <v>1.2888742670253399</v>
      </c>
      <c r="U613" s="114">
        <v>0.80554641689083495</v>
      </c>
      <c r="V613" s="113">
        <v>0.12921175974176599</v>
      </c>
      <c r="W613" s="113">
        <v>1.10970847799267</v>
      </c>
      <c r="X613" s="114">
        <v>0.69356779874541696</v>
      </c>
      <c r="Y613" s="113">
        <v>0.34899233513440397</v>
      </c>
      <c r="Z613" s="113">
        <v>-0.111978618145418</v>
      </c>
    </row>
    <row r="614" spans="1:26" x14ac:dyDescent="0.2">
      <c r="A614">
        <v>221</v>
      </c>
      <c r="B614" t="s">
        <v>29</v>
      </c>
      <c r="C614" t="s">
        <v>34</v>
      </c>
      <c r="D614" t="s">
        <v>28</v>
      </c>
      <c r="E614" s="118">
        <v>43145</v>
      </c>
      <c r="F614">
        <v>29.3</v>
      </c>
      <c r="G614">
        <v>35</v>
      </c>
      <c r="H614" s="113">
        <v>17.5137</v>
      </c>
      <c r="I614" s="113">
        <v>5.3888999999999996</v>
      </c>
      <c r="K614" s="113">
        <v>995.88737121068402</v>
      </c>
      <c r="L614" s="113">
        <v>0.75349251460224698</v>
      </c>
      <c r="M614" s="113">
        <v>-4.147946554E-3</v>
      </c>
      <c r="N614" s="113">
        <v>1021.99257032553</v>
      </c>
      <c r="O614" s="113">
        <v>12.1216209539147</v>
      </c>
      <c r="P614" s="113">
        <v>23.524051451966201</v>
      </c>
      <c r="Q614" s="113">
        <v>24.35895</v>
      </c>
      <c r="R614">
        <v>16</v>
      </c>
      <c r="S614">
        <v>0.13800000000000001</v>
      </c>
      <c r="T614" s="113">
        <v>2.6281208935610998</v>
      </c>
      <c r="U614" s="114">
        <v>1.64257555847569</v>
      </c>
      <c r="V614" s="113">
        <v>0.289483439497634</v>
      </c>
      <c r="W614" s="113">
        <v>2.4465861653898702</v>
      </c>
      <c r="X614" s="114">
        <v>1.52911635336867</v>
      </c>
      <c r="Y614" s="113">
        <v>0.76664208901298903</v>
      </c>
      <c r="Z614" s="113">
        <v>-0.113459205107022</v>
      </c>
    </row>
    <row r="615" spans="1:26" x14ac:dyDescent="0.2">
      <c r="A615">
        <v>150</v>
      </c>
      <c r="B615" t="s">
        <v>30</v>
      </c>
      <c r="C615" t="s">
        <v>34</v>
      </c>
      <c r="D615" t="s">
        <v>28</v>
      </c>
      <c r="E615" s="118">
        <v>43145</v>
      </c>
      <c r="F615">
        <v>29.3</v>
      </c>
      <c r="G615">
        <v>35</v>
      </c>
      <c r="H615" s="113">
        <v>17.5137</v>
      </c>
      <c r="I615" s="113">
        <v>1.9670000000000001</v>
      </c>
      <c r="K615" s="113">
        <v>995.88737121068402</v>
      </c>
      <c r="L615" s="113">
        <v>0.75349251460224698</v>
      </c>
      <c r="M615" s="113">
        <v>-4.147946554E-3</v>
      </c>
      <c r="N615" s="113">
        <v>1021.99257032553</v>
      </c>
      <c r="O615" s="113">
        <v>4.4245074906474997</v>
      </c>
      <c r="P615" s="113">
        <v>23.524051451966201</v>
      </c>
      <c r="Q615" s="113">
        <v>5.5385</v>
      </c>
      <c r="R615">
        <v>16</v>
      </c>
      <c r="S615">
        <v>7.9000000000000199E-3</v>
      </c>
      <c r="T615" s="113">
        <v>0.40324638864784901</v>
      </c>
      <c r="U615" s="114">
        <v>0.25202899290490599</v>
      </c>
      <c r="V615" s="113">
        <v>9.9612977101806201E-3</v>
      </c>
      <c r="W615" s="113">
        <v>0.22564715091479501</v>
      </c>
      <c r="X615" s="114">
        <v>0.14102946932174701</v>
      </c>
      <c r="Y615" s="113">
        <v>0.113298533568628</v>
      </c>
      <c r="Z615" s="113">
        <v>-0.110999523583159</v>
      </c>
    </row>
    <row r="616" spans="1:26" x14ac:dyDescent="0.2">
      <c r="A616">
        <v>249</v>
      </c>
      <c r="B616" t="s">
        <v>30</v>
      </c>
      <c r="C616" t="s">
        <v>34</v>
      </c>
      <c r="D616" t="s">
        <v>28</v>
      </c>
      <c r="E616" s="118">
        <v>43145</v>
      </c>
      <c r="F616">
        <v>29.3</v>
      </c>
      <c r="G616">
        <v>35</v>
      </c>
      <c r="H616" s="113">
        <v>17.5137</v>
      </c>
      <c r="I616" s="113">
        <v>3.5190999999999999</v>
      </c>
      <c r="K616" s="113">
        <v>995.88737121068402</v>
      </c>
      <c r="L616" s="113">
        <v>0.75349251460224698</v>
      </c>
      <c r="M616" s="113">
        <v>-4.147946554E-3</v>
      </c>
      <c r="N616" s="113">
        <v>1021.99257032553</v>
      </c>
      <c r="O616" s="113">
        <v>7.9157520642285801</v>
      </c>
      <c r="P616" s="113">
        <v>23.524051451966201</v>
      </c>
      <c r="Q616" s="113">
        <v>14.075049999999999</v>
      </c>
      <c r="R616">
        <v>16</v>
      </c>
      <c r="S616">
        <v>3.6999999999999901E-2</v>
      </c>
      <c r="T616" s="113">
        <v>1.06257718043709</v>
      </c>
      <c r="U616" s="114">
        <v>0.66411073777318097</v>
      </c>
      <c r="V616" s="113">
        <v>6.9347440458971996E-2</v>
      </c>
      <c r="W616" s="113">
        <v>0.88381167915931202</v>
      </c>
      <c r="X616" s="114">
        <v>0.55238229947456996</v>
      </c>
      <c r="Y616" s="113">
        <v>0.312453549076041</v>
      </c>
      <c r="Z616" s="113">
        <v>-0.111728438298612</v>
      </c>
    </row>
    <row r="617" spans="1:26" x14ac:dyDescent="0.2">
      <c r="A617">
        <v>170</v>
      </c>
      <c r="B617" t="s">
        <v>31</v>
      </c>
      <c r="C617" t="s">
        <v>34</v>
      </c>
      <c r="D617" t="s">
        <v>28</v>
      </c>
      <c r="E617" s="118">
        <v>43145</v>
      </c>
      <c r="F617">
        <v>29.3</v>
      </c>
      <c r="G617">
        <v>35</v>
      </c>
      <c r="H617" s="113">
        <v>17.5137</v>
      </c>
      <c r="I617" s="113">
        <v>4.6829999999999998</v>
      </c>
      <c r="K617" s="113">
        <v>995.88737121068402</v>
      </c>
      <c r="L617" s="113">
        <v>0.75349251460224698</v>
      </c>
      <c r="M617" s="113">
        <v>-4.147946554E-3</v>
      </c>
      <c r="N617" s="113">
        <v>1021.99257032553</v>
      </c>
      <c r="O617" s="113">
        <v>10.533791854957901</v>
      </c>
      <c r="P617" s="113">
        <v>23.524051451966201</v>
      </c>
      <c r="Q617" s="113">
        <v>20.476500000000001</v>
      </c>
      <c r="R617">
        <v>16</v>
      </c>
      <c r="S617">
        <v>2.0799999999999499E-2</v>
      </c>
      <c r="T617" s="113">
        <v>0.44614130667923901</v>
      </c>
      <c r="U617" s="114">
        <v>0.27883831667452502</v>
      </c>
      <c r="V617" s="113">
        <v>2.8203951985965099E-2</v>
      </c>
      <c r="W617" s="113">
        <v>0.26846619386228199</v>
      </c>
      <c r="X617" s="114">
        <v>0.16779137116392601</v>
      </c>
      <c r="Y617" s="113">
        <v>8.65700001042536E-2</v>
      </c>
      <c r="Z617" s="113">
        <v>-0.111046945510598</v>
      </c>
    </row>
    <row r="618" spans="1:26" x14ac:dyDescent="0.2">
      <c r="A618">
        <v>262</v>
      </c>
      <c r="B618" t="s">
        <v>31</v>
      </c>
      <c r="C618" t="s">
        <v>34</v>
      </c>
      <c r="D618" t="s">
        <v>28</v>
      </c>
      <c r="E618" s="118">
        <v>43145</v>
      </c>
      <c r="F618">
        <v>29.3</v>
      </c>
      <c r="G618">
        <v>35</v>
      </c>
      <c r="H618" s="113">
        <v>17.5137</v>
      </c>
      <c r="I618" s="113">
        <v>4.7449000000000003</v>
      </c>
      <c r="K618" s="113">
        <v>995.88737121068402</v>
      </c>
      <c r="L618" s="113">
        <v>0.75349251460224698</v>
      </c>
      <c r="M618" s="113">
        <v>-4.147946554E-3</v>
      </c>
      <c r="N618" s="113">
        <v>1021.99257032553</v>
      </c>
      <c r="O618" s="113">
        <v>10.6730277541298</v>
      </c>
      <c r="P618" s="113">
        <v>23.524051451966201</v>
      </c>
      <c r="Q618" s="113">
        <v>20.816949999999999</v>
      </c>
      <c r="R618">
        <v>16</v>
      </c>
      <c r="S618">
        <v>3.03000000000004E-2</v>
      </c>
      <c r="T618" s="113">
        <v>0.64268442709880902</v>
      </c>
      <c r="U618" s="114">
        <v>0.401677766936755</v>
      </c>
      <c r="V618" s="113">
        <v>4.93640916203422E-2</v>
      </c>
      <c r="W618" s="113">
        <v>0.46466165711313301</v>
      </c>
      <c r="X618" s="114">
        <v>0.29041353569570799</v>
      </c>
      <c r="Y618" s="113">
        <v>0.14940488643125699</v>
      </c>
      <c r="Z618" s="113">
        <v>-0.11126423124104801</v>
      </c>
    </row>
    <row r="619" spans="1:26" x14ac:dyDescent="0.2">
      <c r="A619">
        <v>274</v>
      </c>
      <c r="B619" t="s">
        <v>31</v>
      </c>
      <c r="C619" t="s">
        <v>34</v>
      </c>
      <c r="D619" t="s">
        <v>28</v>
      </c>
      <c r="E619" s="118">
        <v>43145</v>
      </c>
      <c r="F619">
        <v>29.3</v>
      </c>
      <c r="G619">
        <v>35</v>
      </c>
      <c r="H619" s="113">
        <v>17.5137</v>
      </c>
      <c r="I619" s="113">
        <v>2.2871000000000001</v>
      </c>
      <c r="K619" s="113">
        <v>995.88737121068402</v>
      </c>
      <c r="L619" s="113">
        <v>0.75349251460224698</v>
      </c>
      <c r="M619" s="113">
        <v>-4.147946554E-3</v>
      </c>
      <c r="N619" s="113">
        <v>1021.99257032553</v>
      </c>
      <c r="O619" s="113">
        <v>5.1445302907269399</v>
      </c>
      <c r="P619" s="113">
        <v>23.524051451966201</v>
      </c>
      <c r="Q619" s="113">
        <v>7.2990500000000003</v>
      </c>
      <c r="R619">
        <v>16</v>
      </c>
      <c r="S619">
        <v>3.0699999999999901E-2</v>
      </c>
      <c r="T619" s="113">
        <v>1.3605743662471199</v>
      </c>
      <c r="U619" s="114">
        <v>0.850358978904448</v>
      </c>
      <c r="V619" s="113">
        <v>6.0061897207588401E-2</v>
      </c>
      <c r="W619" s="113">
        <v>1.1812817498117001</v>
      </c>
      <c r="X619" s="114">
        <v>0.738301093632314</v>
      </c>
      <c r="Y619" s="113">
        <v>0.52647451340414997</v>
      </c>
      <c r="Z619" s="113">
        <v>-0.11205788527213401</v>
      </c>
    </row>
    <row r="620" spans="1:26" x14ac:dyDescent="0.2">
      <c r="A620">
        <v>106</v>
      </c>
      <c r="B620" t="s">
        <v>32</v>
      </c>
      <c r="C620" t="s">
        <v>34</v>
      </c>
      <c r="D620" t="s">
        <v>28</v>
      </c>
      <c r="E620" s="118">
        <v>43145</v>
      </c>
      <c r="F620">
        <v>29.3</v>
      </c>
      <c r="G620">
        <v>35</v>
      </c>
      <c r="H620" s="113">
        <v>17.5137</v>
      </c>
      <c r="I620" s="113">
        <v>3.1678999999999999</v>
      </c>
      <c r="K620" s="113">
        <v>995.88737121068402</v>
      </c>
      <c r="L620" s="113">
        <v>0.75349251460224698</v>
      </c>
      <c r="M620" s="113">
        <v>-4.147946554E-3</v>
      </c>
      <c r="N620" s="113">
        <v>1021.99257032553</v>
      </c>
      <c r="O620" s="113">
        <v>7.1257739093148</v>
      </c>
      <c r="P620" s="113">
        <v>23.524051451966201</v>
      </c>
      <c r="Q620" s="113">
        <v>12.14345</v>
      </c>
      <c r="R620">
        <v>16</v>
      </c>
      <c r="S620">
        <v>-2.3700000000000301E-2</v>
      </c>
      <c r="T620" s="113">
        <v>-0.74257425742575101</v>
      </c>
      <c r="U620" s="114">
        <v>-0.46410891089109502</v>
      </c>
      <c r="V620" s="113">
        <v>-6.6031322362371206E-2</v>
      </c>
      <c r="W620" s="113">
        <v>-0.91814669940626703</v>
      </c>
      <c r="X620" s="114">
        <v>-0.57384168712891703</v>
      </c>
      <c r="Y620" s="113">
        <v>-0.33624123316725002</v>
      </c>
      <c r="Z620" s="113">
        <v>-0.109732776237822</v>
      </c>
    </row>
    <row r="621" spans="1:26" x14ac:dyDescent="0.2">
      <c r="A621">
        <v>144</v>
      </c>
      <c r="B621" t="s">
        <v>33</v>
      </c>
      <c r="C621" t="s">
        <v>34</v>
      </c>
      <c r="D621" t="s">
        <v>28</v>
      </c>
      <c r="E621" s="118">
        <v>43145</v>
      </c>
      <c r="F621">
        <v>29.3</v>
      </c>
      <c r="G621">
        <v>35</v>
      </c>
      <c r="H621" s="113">
        <v>17.5137</v>
      </c>
      <c r="I621" s="113">
        <v>3.3538999999999999</v>
      </c>
      <c r="K621" s="113">
        <v>995.88737121068402</v>
      </c>
      <c r="L621" s="113">
        <v>0.75349251460224698</v>
      </c>
      <c r="M621" s="113">
        <v>-4.147946554E-3</v>
      </c>
      <c r="N621" s="113">
        <v>1021.99257032553</v>
      </c>
      <c r="O621" s="113">
        <v>7.54415641732722</v>
      </c>
      <c r="P621" s="113">
        <v>23.524051451966201</v>
      </c>
      <c r="Q621" s="113">
        <v>13.166449999999999</v>
      </c>
      <c r="R621">
        <v>16</v>
      </c>
      <c r="S621">
        <v>-1.5306999999999999</v>
      </c>
      <c r="T621" s="113">
        <v>-31.337264054375002</v>
      </c>
      <c r="U621" s="114">
        <v>-19.585790033984399</v>
      </c>
      <c r="V621" s="113">
        <v>-3.4734141935174101</v>
      </c>
      <c r="W621" s="113">
        <v>-31.526135081889301</v>
      </c>
      <c r="X621" s="114">
        <v>-19.703834426180801</v>
      </c>
      <c r="Y621" s="113">
        <v>-10.0572327970813</v>
      </c>
      <c r="Z621" s="113">
        <v>-0.118044392196442</v>
      </c>
    </row>
    <row r="622" spans="1:26" x14ac:dyDescent="0.2">
      <c r="A622">
        <v>178</v>
      </c>
      <c r="B622" t="s">
        <v>26</v>
      </c>
      <c r="C622" t="s">
        <v>36</v>
      </c>
      <c r="D622" t="s">
        <v>28</v>
      </c>
      <c r="E622" s="118">
        <v>43145</v>
      </c>
      <c r="F622">
        <v>28.1</v>
      </c>
      <c r="G622">
        <v>34.9</v>
      </c>
      <c r="H622" s="113">
        <v>17.521999999999998</v>
      </c>
      <c r="I622" s="113">
        <v>6.5564999999999998</v>
      </c>
      <c r="K622" s="113">
        <v>996.23575832309598</v>
      </c>
      <c r="L622" s="113">
        <v>0.75497175752142698</v>
      </c>
      <c r="M622" s="113">
        <v>-4.1567017060000003E-3</v>
      </c>
      <c r="N622" s="113">
        <v>1022.31572982033</v>
      </c>
      <c r="O622" s="113">
        <v>14.7538120029498</v>
      </c>
      <c r="P622" s="113">
        <v>23.5377540533439</v>
      </c>
      <c r="Q622" s="113">
        <v>30.780750000000001</v>
      </c>
      <c r="R622">
        <v>16</v>
      </c>
      <c r="S622">
        <v>0.245</v>
      </c>
      <c r="T622" s="113">
        <v>3.8818030579101701</v>
      </c>
      <c r="U622" s="114">
        <v>2.4261269111938502</v>
      </c>
      <c r="V622" s="113">
        <v>0.52877323230708995</v>
      </c>
      <c r="W622" s="113">
        <v>3.7172006405941098</v>
      </c>
      <c r="X622" s="114">
        <v>2.3232504003713199</v>
      </c>
      <c r="Y622" s="113">
        <v>1.12282289652665</v>
      </c>
      <c r="Z622" s="113">
        <v>-0.102876510822536</v>
      </c>
    </row>
    <row r="623" spans="1:26" x14ac:dyDescent="0.2">
      <c r="A623">
        <v>184</v>
      </c>
      <c r="B623" t="s">
        <v>26</v>
      </c>
      <c r="C623" t="s">
        <v>36</v>
      </c>
      <c r="D623" t="s">
        <v>28</v>
      </c>
      <c r="E623" s="118">
        <v>43145</v>
      </c>
      <c r="F623">
        <v>28.1</v>
      </c>
      <c r="G623">
        <v>34.9</v>
      </c>
      <c r="H623" s="113">
        <v>17.521999999999998</v>
      </c>
      <c r="I623" s="113">
        <v>3.1924000000000001</v>
      </c>
      <c r="K623" s="113">
        <v>996.23575832309598</v>
      </c>
      <c r="L623" s="113">
        <v>0.75497175752142698</v>
      </c>
      <c r="M623" s="113">
        <v>-4.1567017060000003E-3</v>
      </c>
      <c r="N623" s="113">
        <v>1022.31572982033</v>
      </c>
      <c r="O623" s="113">
        <v>7.1837214120669399</v>
      </c>
      <c r="P623" s="113">
        <v>23.5377540533439</v>
      </c>
      <c r="Q623" s="113">
        <v>12.2782</v>
      </c>
      <c r="R623">
        <v>16</v>
      </c>
      <c r="S623">
        <v>6.3900000000000304E-2</v>
      </c>
      <c r="T623" s="113">
        <v>2.0425123861275498</v>
      </c>
      <c r="U623" s="114">
        <v>1.27657024132972</v>
      </c>
      <c r="V623" s="113">
        <v>0.13261885420341099</v>
      </c>
      <c r="W623" s="113">
        <v>1.88082435498704</v>
      </c>
      <c r="X623" s="114">
        <v>1.1755152218669001</v>
      </c>
      <c r="Y623" s="113">
        <v>0.69496538350457504</v>
      </c>
      <c r="Z623" s="113">
        <v>-0.101055019462819</v>
      </c>
    </row>
    <row r="624" spans="1:26" x14ac:dyDescent="0.2">
      <c r="A624">
        <v>276</v>
      </c>
      <c r="B624" t="s">
        <v>26</v>
      </c>
      <c r="C624" t="s">
        <v>36</v>
      </c>
      <c r="D624" t="s">
        <v>28</v>
      </c>
      <c r="E624" s="118">
        <v>43145</v>
      </c>
      <c r="F624">
        <v>28.1</v>
      </c>
      <c r="G624">
        <v>34.9</v>
      </c>
      <c r="H624" s="113">
        <v>17.521999999999998</v>
      </c>
      <c r="I624" s="113">
        <v>5.1273999999999997</v>
      </c>
      <c r="K624" s="113">
        <v>996.23575832309598</v>
      </c>
      <c r="L624" s="113">
        <v>0.75497175752142698</v>
      </c>
      <c r="M624" s="113">
        <v>-4.1567017060000003E-3</v>
      </c>
      <c r="N624" s="113">
        <v>1022.31572982033</v>
      </c>
      <c r="O624" s="113">
        <v>11.5379692921413</v>
      </c>
      <c r="P624" s="113">
        <v>23.5377540533439</v>
      </c>
      <c r="Q624" s="113">
        <v>22.9207</v>
      </c>
      <c r="R624">
        <v>16</v>
      </c>
      <c r="S624">
        <v>0.13320000000000001</v>
      </c>
      <c r="T624" s="113">
        <v>2.6670938288414501</v>
      </c>
      <c r="U624" s="114">
        <v>1.6669336430259001</v>
      </c>
      <c r="V624" s="113">
        <v>0.28189884480810401</v>
      </c>
      <c r="W624" s="113">
        <v>2.5044161381816101</v>
      </c>
      <c r="X624" s="114">
        <v>1.56526008636351</v>
      </c>
      <c r="Y624" s="113">
        <v>0.794059779814699</v>
      </c>
      <c r="Z624" s="113">
        <v>-0.101673556662399</v>
      </c>
    </row>
    <row r="625" spans="1:26" x14ac:dyDescent="0.2">
      <c r="A625">
        <v>289</v>
      </c>
      <c r="B625" t="s">
        <v>26</v>
      </c>
      <c r="C625" t="s">
        <v>36</v>
      </c>
      <c r="D625" t="s">
        <v>28</v>
      </c>
      <c r="E625" s="118">
        <v>43145</v>
      </c>
      <c r="F625">
        <v>28.1</v>
      </c>
      <c r="G625">
        <v>34.9</v>
      </c>
      <c r="H625" s="113">
        <v>17.521999999999998</v>
      </c>
      <c r="I625" s="113">
        <v>5.5805999999999996</v>
      </c>
      <c r="K625" s="113">
        <v>996.23575832309598</v>
      </c>
      <c r="L625" s="113">
        <v>0.75497175752142698</v>
      </c>
      <c r="M625" s="113">
        <v>-4.1567017060000003E-3</v>
      </c>
      <c r="N625" s="113">
        <v>1022.31572982033</v>
      </c>
      <c r="O625" s="113">
        <v>12.5577859015727</v>
      </c>
      <c r="P625" s="113">
        <v>23.5377540533439</v>
      </c>
      <c r="Q625" s="113">
        <v>25.4133</v>
      </c>
      <c r="R625">
        <v>16</v>
      </c>
      <c r="S625">
        <v>0.132599999999999</v>
      </c>
      <c r="T625" s="113">
        <v>2.4339207048458</v>
      </c>
      <c r="U625" s="114">
        <v>1.5212004405286199</v>
      </c>
      <c r="V625" s="113">
        <v>0.27892806707040102</v>
      </c>
      <c r="W625" s="113">
        <v>2.2716124808175802</v>
      </c>
      <c r="X625" s="114">
        <v>1.4197578005109901</v>
      </c>
      <c r="Y625" s="113">
        <v>0.70624713141711604</v>
      </c>
      <c r="Z625" s="113">
        <v>-0.10144264001764</v>
      </c>
    </row>
    <row r="626" spans="1:26" x14ac:dyDescent="0.2">
      <c r="A626">
        <v>118</v>
      </c>
      <c r="B626" t="s">
        <v>29</v>
      </c>
      <c r="C626" t="s">
        <v>36</v>
      </c>
      <c r="D626" t="s">
        <v>28</v>
      </c>
      <c r="E626" s="118">
        <v>43145</v>
      </c>
      <c r="F626">
        <v>28.1</v>
      </c>
      <c r="G626">
        <v>34.9</v>
      </c>
      <c r="H626" s="113">
        <v>17.521999999999998</v>
      </c>
      <c r="I626" s="113">
        <v>5.8985000000000003</v>
      </c>
      <c r="K626" s="113">
        <v>996.23575832309598</v>
      </c>
      <c r="L626" s="113">
        <v>0.75497175752142698</v>
      </c>
      <c r="M626" s="113">
        <v>-4.1567017060000003E-3</v>
      </c>
      <c r="N626" s="113">
        <v>1022.31572982033</v>
      </c>
      <c r="O626" s="113">
        <v>13.273142697994199</v>
      </c>
      <c r="P626" s="113">
        <v>23.5377540533439</v>
      </c>
      <c r="Q626" s="113">
        <v>27.161750000000001</v>
      </c>
      <c r="R626">
        <v>16</v>
      </c>
      <c r="S626">
        <v>0.15740000000000001</v>
      </c>
      <c r="T626" s="113">
        <v>2.7416348783334201</v>
      </c>
      <c r="U626" s="114">
        <v>1.71352179895839</v>
      </c>
      <c r="V626" s="113">
        <v>0.333687721184178</v>
      </c>
      <c r="W626" s="113">
        <v>2.5788390761605502</v>
      </c>
      <c r="X626" s="114">
        <v>1.6117744226003401</v>
      </c>
      <c r="Y626" s="113">
        <v>0.79310324455616499</v>
      </c>
      <c r="Z626" s="113">
        <v>-0.101747376358047</v>
      </c>
    </row>
    <row r="627" spans="1:26" x14ac:dyDescent="0.2">
      <c r="A627">
        <v>124</v>
      </c>
      <c r="B627" t="s">
        <v>29</v>
      </c>
      <c r="C627" t="s">
        <v>36</v>
      </c>
      <c r="D627" t="s">
        <v>28</v>
      </c>
      <c r="E627" s="118">
        <v>43145</v>
      </c>
      <c r="F627">
        <v>28.1</v>
      </c>
      <c r="G627">
        <v>34.9</v>
      </c>
      <c r="H627" s="113">
        <v>17.521999999999998</v>
      </c>
      <c r="I627" s="113">
        <v>4.5644</v>
      </c>
      <c r="K627" s="113">
        <v>996.23575832309598</v>
      </c>
      <c r="L627" s="113">
        <v>0.75497175752142698</v>
      </c>
      <c r="M627" s="113">
        <v>-4.1567017060000003E-3</v>
      </c>
      <c r="N627" s="113">
        <v>1022.31572982033</v>
      </c>
      <c r="O627" s="113">
        <v>10.271074430910399</v>
      </c>
      <c r="P627" s="113">
        <v>23.5377540533439</v>
      </c>
      <c r="Q627" s="113">
        <v>19.824200000000001</v>
      </c>
      <c r="R627">
        <v>16</v>
      </c>
      <c r="S627">
        <v>0.1343</v>
      </c>
      <c r="T627" s="113">
        <v>3.0315342768786202</v>
      </c>
      <c r="U627" s="114">
        <v>1.8947089230491401</v>
      </c>
      <c r="V627" s="113">
        <v>0.28638865766723298</v>
      </c>
      <c r="W627" s="113">
        <v>2.8682791243635801</v>
      </c>
      <c r="X627" s="114">
        <v>1.79267445272723</v>
      </c>
      <c r="Y627" s="113">
        <v>0.93784518152225504</v>
      </c>
      <c r="Z627" s="113">
        <v>-0.10203447032190199</v>
      </c>
    </row>
    <row r="628" spans="1:26" x14ac:dyDescent="0.2">
      <c r="A628">
        <v>222</v>
      </c>
      <c r="B628" t="s">
        <v>29</v>
      </c>
      <c r="C628" t="s">
        <v>36</v>
      </c>
      <c r="D628" t="s">
        <v>28</v>
      </c>
      <c r="E628" s="118">
        <v>43145</v>
      </c>
      <c r="F628">
        <v>28.1</v>
      </c>
      <c r="G628">
        <v>34.9</v>
      </c>
      <c r="H628" s="113">
        <v>17.521999999999998</v>
      </c>
      <c r="I628" s="113">
        <v>2.4333</v>
      </c>
      <c r="K628" s="113">
        <v>996.23575832309598</v>
      </c>
      <c r="L628" s="113">
        <v>0.75497175752142698</v>
      </c>
      <c r="M628" s="113">
        <v>-4.1567017060000003E-3</v>
      </c>
      <c r="N628" s="113">
        <v>1022.31572982033</v>
      </c>
      <c r="O628" s="113">
        <v>5.4755510938423999</v>
      </c>
      <c r="P628" s="113">
        <v>23.5377540533439</v>
      </c>
      <c r="Q628" s="113">
        <v>8.1031499999999994</v>
      </c>
      <c r="R628">
        <v>16</v>
      </c>
      <c r="S628">
        <v>7.1699999999999903E-2</v>
      </c>
      <c r="T628" s="113">
        <v>3.0360772357723498</v>
      </c>
      <c r="U628" s="114">
        <v>1.8975482723577199</v>
      </c>
      <c r="V628" s="113">
        <v>0.15290963606694699</v>
      </c>
      <c r="W628" s="113">
        <v>2.87281488486459</v>
      </c>
      <c r="X628" s="114">
        <v>1.7955093030403699</v>
      </c>
      <c r="Y628" s="113">
        <v>1.2397328059080801</v>
      </c>
      <c r="Z628" s="113">
        <v>-0.102038969317351</v>
      </c>
    </row>
    <row r="629" spans="1:26" x14ac:dyDescent="0.2">
      <c r="A629">
        <v>228</v>
      </c>
      <c r="B629" t="s">
        <v>29</v>
      </c>
      <c r="C629" t="s">
        <v>36</v>
      </c>
      <c r="D629" t="s">
        <v>28</v>
      </c>
      <c r="E629" s="118">
        <v>43145</v>
      </c>
      <c r="F629">
        <v>28.1</v>
      </c>
      <c r="G629">
        <v>34.9</v>
      </c>
      <c r="H629" s="113">
        <v>17.521999999999998</v>
      </c>
      <c r="I629" s="113">
        <v>3.6099000000000001</v>
      </c>
      <c r="K629" s="113">
        <v>996.23575832309598</v>
      </c>
      <c r="L629" s="113">
        <v>0.75497175752142698</v>
      </c>
      <c r="M629" s="113">
        <v>-4.1567017060000003E-3</v>
      </c>
      <c r="N629" s="113">
        <v>1022.31572982033</v>
      </c>
      <c r="O629" s="113">
        <v>8.1232038358039205</v>
      </c>
      <c r="P629" s="113">
        <v>23.5377540533439</v>
      </c>
      <c r="Q629" s="113">
        <v>14.574450000000001</v>
      </c>
      <c r="R629">
        <v>16</v>
      </c>
      <c r="S629">
        <v>8.2299999999999998E-2</v>
      </c>
      <c r="T629" s="113">
        <v>2.3330309558906901</v>
      </c>
      <c r="U629" s="114">
        <v>1.45814434743168</v>
      </c>
      <c r="V629" s="113">
        <v>0.17259831139306001</v>
      </c>
      <c r="W629" s="113">
        <v>2.17088259332108</v>
      </c>
      <c r="X629" s="114">
        <v>1.3568016208256799</v>
      </c>
      <c r="Y629" s="113">
        <v>0.76388239899065402</v>
      </c>
      <c r="Z629" s="113">
        <v>-0.101342726606007</v>
      </c>
    </row>
    <row r="630" spans="1:26" x14ac:dyDescent="0.2">
      <c r="A630">
        <v>151</v>
      </c>
      <c r="B630" t="s">
        <v>30</v>
      </c>
      <c r="C630" t="s">
        <v>36</v>
      </c>
      <c r="D630" t="s">
        <v>28</v>
      </c>
      <c r="E630" s="118">
        <v>43145</v>
      </c>
      <c r="F630">
        <v>28.1</v>
      </c>
      <c r="G630">
        <v>34.9</v>
      </c>
      <c r="H630" s="113">
        <v>17.521999999999998</v>
      </c>
      <c r="I630" s="113">
        <v>1.7901</v>
      </c>
      <c r="J630" s="113" t="s">
        <v>53</v>
      </c>
      <c r="K630" s="113">
        <v>996.23575832309598</v>
      </c>
      <c r="L630" s="113">
        <v>0.75497175752142698</v>
      </c>
      <c r="M630" s="113">
        <v>-4.1567017060000003E-3</v>
      </c>
      <c r="N630" s="113">
        <v>1022.31572982033</v>
      </c>
      <c r="O630" s="113">
        <v>4.0281855969618503</v>
      </c>
      <c r="P630" s="113">
        <v>23.5377540533439</v>
      </c>
      <c r="Q630" s="113">
        <v>4.56555</v>
      </c>
      <c r="R630">
        <v>16</v>
      </c>
      <c r="S630">
        <v>1.7700000000000101E-2</v>
      </c>
      <c r="T630" s="113">
        <v>0.99864590385917695</v>
      </c>
      <c r="U630" s="114">
        <v>0.62415368991198605</v>
      </c>
      <c r="V630" s="113">
        <v>3.3499909393590203E-2</v>
      </c>
      <c r="W630" s="113">
        <v>0.83861189624615995</v>
      </c>
      <c r="X630" s="114">
        <v>0.52413243515385</v>
      </c>
      <c r="Y630" s="113">
        <v>0.46858787366263499</v>
      </c>
      <c r="Z630" s="113">
        <v>-0.100021254758136</v>
      </c>
    </row>
    <row r="631" spans="1:26" x14ac:dyDescent="0.2">
      <c r="A631">
        <v>250</v>
      </c>
      <c r="B631" t="s">
        <v>30</v>
      </c>
      <c r="C631" t="s">
        <v>36</v>
      </c>
      <c r="D631" t="s">
        <v>28</v>
      </c>
      <c r="E631" s="118">
        <v>43145</v>
      </c>
      <c r="F631">
        <v>28.1</v>
      </c>
      <c r="G631">
        <v>34.9</v>
      </c>
      <c r="H631" s="113">
        <v>17.521999999999998</v>
      </c>
      <c r="I631" s="113">
        <v>5.0919999999999996</v>
      </c>
      <c r="K631" s="113">
        <v>996.23575832309598</v>
      </c>
      <c r="L631" s="113">
        <v>0.75497175752142698</v>
      </c>
      <c r="M631" s="113">
        <v>-4.1567017060000003E-3</v>
      </c>
      <c r="N631" s="113">
        <v>1022.31572982033</v>
      </c>
      <c r="O631" s="113">
        <v>11.4583101836377</v>
      </c>
      <c r="P631" s="113">
        <v>23.5377540533439</v>
      </c>
      <c r="Q631" s="113">
        <v>22.725999999999999</v>
      </c>
      <c r="R631">
        <v>16</v>
      </c>
      <c r="S631">
        <v>0.103999999999999</v>
      </c>
      <c r="T631" s="113">
        <v>2.0850040096230802</v>
      </c>
      <c r="U631" s="114">
        <v>1.3031275060144201</v>
      </c>
      <c r="V631" s="113">
        <v>0.21621347319390199</v>
      </c>
      <c r="W631" s="113">
        <v>1.92324864980962</v>
      </c>
      <c r="X631" s="114">
        <v>1.2020304061310201</v>
      </c>
      <c r="Y631" s="113">
        <v>0.60997301050008401</v>
      </c>
      <c r="Z631" s="113">
        <v>-0.10109709988340899</v>
      </c>
    </row>
    <row r="632" spans="1:26" x14ac:dyDescent="0.2">
      <c r="A632">
        <v>165</v>
      </c>
      <c r="B632" t="s">
        <v>31</v>
      </c>
      <c r="C632" t="s">
        <v>36</v>
      </c>
      <c r="D632" t="s">
        <v>28</v>
      </c>
      <c r="E632" s="118">
        <v>43145</v>
      </c>
      <c r="F632">
        <v>28.1</v>
      </c>
      <c r="G632">
        <v>34.9</v>
      </c>
      <c r="H632" s="113">
        <v>17.521999999999998</v>
      </c>
      <c r="I632" s="113">
        <v>6.7728999999999999</v>
      </c>
      <c r="K632" s="113">
        <v>996.23575832309598</v>
      </c>
      <c r="L632" s="113">
        <v>0.75497175752142698</v>
      </c>
      <c r="M632" s="113">
        <v>-4.1567017060000003E-3</v>
      </c>
      <c r="N632" s="113">
        <v>1022.31572982033</v>
      </c>
      <c r="O632" s="113">
        <v>15.240767683181399</v>
      </c>
      <c r="P632" s="113">
        <v>23.5377540533439</v>
      </c>
      <c r="Q632" s="113">
        <v>31.970949999999998</v>
      </c>
      <c r="R632">
        <v>16</v>
      </c>
      <c r="S632">
        <v>0.1149</v>
      </c>
      <c r="T632" s="113">
        <v>1.7257434665064499</v>
      </c>
      <c r="U632" s="114">
        <v>1.07858966656653</v>
      </c>
      <c r="V632" s="113">
        <v>0.234777326698898</v>
      </c>
      <c r="W632" s="113">
        <v>1.56455736090405</v>
      </c>
      <c r="X632" s="114">
        <v>0.97784835056503305</v>
      </c>
      <c r="Y632" s="113">
        <v>0.46822115953544002</v>
      </c>
      <c r="Z632" s="113">
        <v>-0.10074131600150001</v>
      </c>
    </row>
    <row r="633" spans="1:26" x14ac:dyDescent="0.2">
      <c r="A633">
        <v>171</v>
      </c>
      <c r="B633" t="s">
        <v>31</v>
      </c>
      <c r="C633" t="s">
        <v>36</v>
      </c>
      <c r="D633" t="s">
        <v>28</v>
      </c>
      <c r="E633" s="118">
        <v>43145</v>
      </c>
      <c r="F633">
        <v>28.1</v>
      </c>
      <c r="G633">
        <v>34.9</v>
      </c>
      <c r="H633" s="113">
        <v>17.521999999999998</v>
      </c>
      <c r="I633" s="113">
        <v>2.2404000000000002</v>
      </c>
      <c r="K633" s="113">
        <v>996.23575832309598</v>
      </c>
      <c r="L633" s="113">
        <v>0.75497175752142698</v>
      </c>
      <c r="M633" s="113">
        <v>-4.1567017060000003E-3</v>
      </c>
      <c r="N633" s="113">
        <v>1022.31572982033</v>
      </c>
      <c r="O633" s="113">
        <v>5.04147646021638</v>
      </c>
      <c r="P633" s="113">
        <v>23.5377540533439</v>
      </c>
      <c r="Q633" s="113">
        <v>7.0422000000000002</v>
      </c>
      <c r="R633">
        <v>16</v>
      </c>
      <c r="S633">
        <v>3.3400000000000298E-2</v>
      </c>
      <c r="T633" s="113">
        <v>1.51336656094247</v>
      </c>
      <c r="U633" s="114">
        <v>0.94585410058904396</v>
      </c>
      <c r="V633" s="113">
        <v>6.7276893265826296E-2</v>
      </c>
      <c r="W633" s="113">
        <v>1.35251697002319</v>
      </c>
      <c r="X633" s="114">
        <v>0.84532310626449503</v>
      </c>
      <c r="Y633" s="113">
        <v>0.61307951142584305</v>
      </c>
      <c r="Z633" s="113">
        <v>-0.100530994324549</v>
      </c>
    </row>
    <row r="634" spans="1:26" x14ac:dyDescent="0.2">
      <c r="A634">
        <v>263</v>
      </c>
      <c r="B634" t="s">
        <v>31</v>
      </c>
      <c r="C634" t="s">
        <v>36</v>
      </c>
      <c r="D634" t="s">
        <v>28</v>
      </c>
      <c r="E634" s="118">
        <v>43145</v>
      </c>
      <c r="F634">
        <v>28.1</v>
      </c>
      <c r="G634">
        <v>34.9</v>
      </c>
      <c r="H634" s="113">
        <v>17.521999999999998</v>
      </c>
      <c r="I634" s="113">
        <v>1.4296</v>
      </c>
      <c r="J634" s="113" t="s">
        <v>53</v>
      </c>
      <c r="K634" s="113">
        <v>996.23575832309598</v>
      </c>
      <c r="L634" s="113">
        <v>0.75497175752142698</v>
      </c>
      <c r="M634" s="113">
        <v>-4.1567017060000003E-3</v>
      </c>
      <c r="N634" s="113">
        <v>1022.31572982033</v>
      </c>
      <c r="O634" s="113">
        <v>3.2169678394596199</v>
      </c>
      <c r="P634" s="113">
        <v>23.5377540533439</v>
      </c>
      <c r="Q634" s="113">
        <v>2.5828000000000002</v>
      </c>
      <c r="R634">
        <v>16</v>
      </c>
      <c r="S634">
        <v>2.1999999999999999E-2</v>
      </c>
      <c r="T634" s="113">
        <v>1.56294401818699</v>
      </c>
      <c r="U634" s="114">
        <v>0.97684001136686704</v>
      </c>
      <c r="V634" s="113">
        <v>4.4478799840410102E-2</v>
      </c>
      <c r="W634" s="113">
        <v>1.4020158709752</v>
      </c>
      <c r="X634" s="114">
        <v>0.87625991935950198</v>
      </c>
      <c r="Y634" s="113">
        <v>1.1292245470897899</v>
      </c>
      <c r="Z634" s="113">
        <v>-0.10058009200736399</v>
      </c>
    </row>
    <row r="635" spans="1:26" x14ac:dyDescent="0.2">
      <c r="A635">
        <v>101</v>
      </c>
      <c r="B635" t="s">
        <v>32</v>
      </c>
      <c r="C635" t="s">
        <v>36</v>
      </c>
      <c r="D635" t="s">
        <v>28</v>
      </c>
      <c r="E635" s="118">
        <v>43145</v>
      </c>
      <c r="F635">
        <v>28.1</v>
      </c>
      <c r="G635">
        <v>34.9</v>
      </c>
      <c r="H635" s="113">
        <v>17.521999999999998</v>
      </c>
      <c r="I635" s="113">
        <v>4.0732999999999997</v>
      </c>
      <c r="J635" s="113" t="s">
        <v>53</v>
      </c>
      <c r="K635" s="113">
        <v>996.23575832309598</v>
      </c>
      <c r="L635" s="113">
        <v>0.75497175752142698</v>
      </c>
      <c r="M635" s="113">
        <v>-4.1567017060000003E-3</v>
      </c>
      <c r="N635" s="113">
        <v>1022.31572982033</v>
      </c>
      <c r="O635" s="113">
        <v>9.1659730697194099</v>
      </c>
      <c r="P635" s="113">
        <v>23.5377540533439</v>
      </c>
      <c r="Q635" s="113">
        <v>17.123149999999999</v>
      </c>
      <c r="R635">
        <v>16</v>
      </c>
      <c r="S635">
        <v>7.6000000000000503E-3</v>
      </c>
      <c r="T635" s="113">
        <v>0.18692968000590399</v>
      </c>
      <c r="U635" s="114">
        <v>0.11683105000369</v>
      </c>
      <c r="V635" s="113">
        <v>2.5824130130871498E-3</v>
      </c>
      <c r="W635" s="113">
        <v>2.8181850036014599E-2</v>
      </c>
      <c r="X635" s="114">
        <v>1.76136562725091E-2</v>
      </c>
      <c r="Y635" s="113">
        <v>9.4489494868934092E-3</v>
      </c>
      <c r="Z635" s="113">
        <v>-9.9217393731181103E-2</v>
      </c>
    </row>
    <row r="636" spans="1:26" x14ac:dyDescent="0.2">
      <c r="A636">
        <v>107</v>
      </c>
      <c r="B636" t="s">
        <v>32</v>
      </c>
      <c r="C636" t="s">
        <v>36</v>
      </c>
      <c r="D636" t="s">
        <v>28</v>
      </c>
      <c r="E636" s="118">
        <v>43145</v>
      </c>
      <c r="F636">
        <v>28.1</v>
      </c>
      <c r="G636">
        <v>34.9</v>
      </c>
      <c r="H636" s="113">
        <v>17.521999999999998</v>
      </c>
      <c r="I636" s="113">
        <v>3.3515000000000001</v>
      </c>
      <c r="J636" s="113" t="s">
        <v>53</v>
      </c>
      <c r="K636" s="113">
        <v>996.23575832309598</v>
      </c>
      <c r="L636" s="113">
        <v>0.75497175752142698</v>
      </c>
      <c r="M636" s="113">
        <v>-4.1567017060000003E-3</v>
      </c>
      <c r="N636" s="113">
        <v>1022.31572982033</v>
      </c>
      <c r="O636" s="113">
        <v>7.5417373488730499</v>
      </c>
      <c r="P636" s="113">
        <v>23.5377540533439</v>
      </c>
      <c r="Q636" s="113">
        <v>13.15325</v>
      </c>
      <c r="R636">
        <v>16</v>
      </c>
      <c r="S636">
        <v>6.6000000000001604E-3</v>
      </c>
      <c r="T636" s="113">
        <v>0.19731531585399101</v>
      </c>
      <c r="U636" s="114">
        <v>0.123322072408745</v>
      </c>
      <c r="V636" s="113">
        <v>-2.92791260469816E-3</v>
      </c>
      <c r="W636" s="113">
        <v>-3.88077204650518E-2</v>
      </c>
      <c r="X636" s="114">
        <v>-2.4254825290657402E-2</v>
      </c>
      <c r="Y636" s="113">
        <v>-1.3950997586606201E-2</v>
      </c>
      <c r="Z636" s="113">
        <v>-0.14757689769940199</v>
      </c>
    </row>
    <row r="637" spans="1:26" x14ac:dyDescent="0.2">
      <c r="A637">
        <v>145</v>
      </c>
      <c r="B637" t="s">
        <v>33</v>
      </c>
      <c r="C637" t="s">
        <v>36</v>
      </c>
      <c r="D637" t="s">
        <v>28</v>
      </c>
      <c r="E637" s="118">
        <v>43145</v>
      </c>
      <c r="F637">
        <v>28.1</v>
      </c>
      <c r="G637">
        <v>34.9</v>
      </c>
      <c r="H637" s="113">
        <v>17.521999999999998</v>
      </c>
      <c r="I637" s="113">
        <v>1.8419000000000001</v>
      </c>
      <c r="J637" s="113" t="s">
        <v>53</v>
      </c>
      <c r="K637" s="113">
        <v>996.23575832309598</v>
      </c>
      <c r="L637" s="113">
        <v>0.75497175752142698</v>
      </c>
      <c r="M637" s="113">
        <v>-4.1567017060000003E-3</v>
      </c>
      <c r="N637" s="113">
        <v>1022.31572982033</v>
      </c>
      <c r="O637" s="113">
        <v>4.1447489252243104</v>
      </c>
      <c r="P637" s="113">
        <v>23.5377540533439</v>
      </c>
      <c r="Q637" s="113">
        <v>4.8504500000000004</v>
      </c>
      <c r="R637">
        <v>16</v>
      </c>
      <c r="S637">
        <v>7.4000000000000697E-3</v>
      </c>
      <c r="T637" s="113">
        <v>0.40337966748433202</v>
      </c>
      <c r="U637" s="114">
        <v>0.25211229217770798</v>
      </c>
      <c r="V637" s="113">
        <v>6.9007318012079804E-3</v>
      </c>
      <c r="W637" s="113">
        <v>0.166771023938876</v>
      </c>
      <c r="X637" s="114">
        <v>0.104231889961797</v>
      </c>
      <c r="Y637" s="113">
        <v>8.9671134170278902E-2</v>
      </c>
      <c r="Z637" s="113">
        <v>-0.14788040221591001</v>
      </c>
    </row>
    <row r="638" spans="1:26" x14ac:dyDescent="0.2">
      <c r="A638">
        <v>179</v>
      </c>
      <c r="B638" t="s">
        <v>26</v>
      </c>
      <c r="C638" t="s">
        <v>27</v>
      </c>
      <c r="D638" t="s">
        <v>37</v>
      </c>
      <c r="E638" s="118">
        <v>43145</v>
      </c>
      <c r="F638">
        <v>29.3</v>
      </c>
      <c r="G638">
        <v>35</v>
      </c>
      <c r="H638" s="113">
        <v>17.5137</v>
      </c>
      <c r="I638" s="113">
        <v>6.3769</v>
      </c>
      <c r="K638" s="113">
        <v>995.88737121068402</v>
      </c>
      <c r="L638" s="113">
        <v>0.75349251460224698</v>
      </c>
      <c r="M638" s="113">
        <v>-4.147946554E-3</v>
      </c>
      <c r="N638" s="113">
        <v>1021.99257032553</v>
      </c>
      <c r="O638" s="113">
        <v>14.343996856690399</v>
      </c>
      <c r="P638" s="113">
        <v>23.524051451966201</v>
      </c>
      <c r="Q638" s="113">
        <v>29.792950000000001</v>
      </c>
      <c r="R638">
        <v>16</v>
      </c>
      <c r="S638">
        <v>0.28799999999999998</v>
      </c>
      <c r="T638" s="113">
        <v>4.7299183760613603</v>
      </c>
      <c r="U638" s="114">
        <v>2.9561989850383501</v>
      </c>
      <c r="V638" s="113">
        <v>0.61531191445703104</v>
      </c>
      <c r="W638" s="113">
        <v>4.4819435877951799</v>
      </c>
      <c r="X638" s="114">
        <v>2.80121474237199</v>
      </c>
      <c r="Y638" s="113">
        <v>1.3632905391219601</v>
      </c>
      <c r="Z638" s="113">
        <v>-0.15498424266636401</v>
      </c>
    </row>
    <row r="639" spans="1:26" x14ac:dyDescent="0.2">
      <c r="A639">
        <v>186</v>
      </c>
      <c r="B639" t="s">
        <v>26</v>
      </c>
      <c r="C639" t="s">
        <v>27</v>
      </c>
      <c r="D639" t="s">
        <v>37</v>
      </c>
      <c r="E639" s="118">
        <v>43145</v>
      </c>
      <c r="F639">
        <v>29.3</v>
      </c>
      <c r="G639">
        <v>35</v>
      </c>
      <c r="H639" s="113">
        <v>17.5137</v>
      </c>
      <c r="I639" s="113">
        <v>4.4755000000000003</v>
      </c>
      <c r="K639" s="113">
        <v>995.88737121068402</v>
      </c>
      <c r="L639" s="113">
        <v>0.75349251460224698</v>
      </c>
      <c r="M639" s="113">
        <v>-4.147946554E-3</v>
      </c>
      <c r="N639" s="113">
        <v>1021.99257032553</v>
      </c>
      <c r="O639" s="113">
        <v>10.0670479280086</v>
      </c>
      <c r="P639" s="113">
        <v>23.524051451966201</v>
      </c>
      <c r="Q639" s="113">
        <v>19.335249999999998</v>
      </c>
      <c r="R639">
        <v>16</v>
      </c>
      <c r="S639">
        <v>0.20380000000000001</v>
      </c>
      <c r="T639" s="113">
        <v>4.7709342884565897</v>
      </c>
      <c r="U639" s="114">
        <v>2.98183393028537</v>
      </c>
      <c r="V639" s="113">
        <v>0.43561639394851998</v>
      </c>
      <c r="W639" s="113">
        <v>4.5228623845586204</v>
      </c>
      <c r="X639" s="114">
        <v>2.8267889903491401</v>
      </c>
      <c r="Y639" s="113">
        <v>1.49475686048541</v>
      </c>
      <c r="Z639" s="113">
        <v>-0.155044939936233</v>
      </c>
    </row>
    <row r="640" spans="1:26" x14ac:dyDescent="0.2">
      <c r="A640">
        <v>277</v>
      </c>
      <c r="B640" t="s">
        <v>26</v>
      </c>
      <c r="C640" t="s">
        <v>27</v>
      </c>
      <c r="D640" t="s">
        <v>37</v>
      </c>
      <c r="E640" s="118">
        <v>43145</v>
      </c>
      <c r="F640">
        <v>29.3</v>
      </c>
      <c r="G640">
        <v>35</v>
      </c>
      <c r="H640" s="113">
        <v>17.5137</v>
      </c>
      <c r="I640" s="113">
        <v>5.6146000000000003</v>
      </c>
      <c r="K640" s="113">
        <v>995.88737121068402</v>
      </c>
      <c r="L640" s="113">
        <v>0.75349251460224698</v>
      </c>
      <c r="M640" s="113">
        <v>-4.147946554E-3</v>
      </c>
      <c r="N640" s="113">
        <v>1021.99257032553</v>
      </c>
      <c r="O640" s="113">
        <v>12.6293033843363</v>
      </c>
      <c r="P640" s="113">
        <v>23.524051451966201</v>
      </c>
      <c r="Q640" s="113">
        <v>25.600300000000001</v>
      </c>
      <c r="R640">
        <v>16</v>
      </c>
      <c r="S640">
        <v>0.2525</v>
      </c>
      <c r="T640" s="113">
        <v>4.7089759609108501</v>
      </c>
      <c r="U640" s="114">
        <v>2.9431099755692798</v>
      </c>
      <c r="V640" s="113">
        <v>0.53933942881892205</v>
      </c>
      <c r="W640" s="113">
        <v>4.46105075915293</v>
      </c>
      <c r="X640" s="114">
        <v>2.7881567244705798</v>
      </c>
      <c r="Y640" s="113">
        <v>1.39225759198327</v>
      </c>
      <c r="Z640" s="113">
        <v>-0.15495325109870001</v>
      </c>
    </row>
    <row r="641" spans="1:26" x14ac:dyDescent="0.2">
      <c r="A641">
        <v>284</v>
      </c>
      <c r="B641" t="s">
        <v>26</v>
      </c>
      <c r="C641" t="s">
        <v>27</v>
      </c>
      <c r="D641" t="s">
        <v>37</v>
      </c>
      <c r="E641" s="118">
        <v>43145</v>
      </c>
      <c r="F641">
        <v>29.3</v>
      </c>
      <c r="G641">
        <v>35</v>
      </c>
      <c r="H641" s="113">
        <v>17.5137</v>
      </c>
      <c r="I641" s="113">
        <v>5.9385000000000003</v>
      </c>
      <c r="K641" s="113">
        <v>995.88737121068402</v>
      </c>
      <c r="L641" s="113">
        <v>0.75349251460224698</v>
      </c>
      <c r="M641" s="113">
        <v>-4.147946554E-3</v>
      </c>
      <c r="N641" s="113">
        <v>1021.99257032553</v>
      </c>
      <c r="O641" s="113">
        <v>13.3578737840418</v>
      </c>
      <c r="P641" s="113">
        <v>23.524051451966201</v>
      </c>
      <c r="Q641" s="113">
        <v>27.38175</v>
      </c>
      <c r="R641">
        <v>16</v>
      </c>
      <c r="S641">
        <v>0.27210000000000001</v>
      </c>
      <c r="T641" s="113">
        <v>4.8019906819144396</v>
      </c>
      <c r="U641" s="114">
        <v>3.0012441761965301</v>
      </c>
      <c r="V641" s="113">
        <v>0.58180251391561</v>
      </c>
      <c r="W641" s="113">
        <v>4.55384524408547</v>
      </c>
      <c r="X641" s="114">
        <v>2.84615327755342</v>
      </c>
      <c r="Y641" s="113">
        <v>1.4047663189670401</v>
      </c>
      <c r="Z641" s="113">
        <v>-0.15509089864310899</v>
      </c>
    </row>
    <row r="642" spans="1:26" x14ac:dyDescent="0.2">
      <c r="A642">
        <v>119</v>
      </c>
      <c r="B642" t="s">
        <v>29</v>
      </c>
      <c r="C642" t="s">
        <v>27</v>
      </c>
      <c r="D642" t="s">
        <v>37</v>
      </c>
      <c r="E642" s="118">
        <v>43145</v>
      </c>
      <c r="F642">
        <v>29.3</v>
      </c>
      <c r="G642">
        <v>35</v>
      </c>
      <c r="H642" s="113">
        <v>17.5137</v>
      </c>
      <c r="I642" s="113">
        <v>5.1131000000000002</v>
      </c>
      <c r="K642" s="113">
        <v>995.88737121068402</v>
      </c>
      <c r="L642" s="113">
        <v>0.75349251460224698</v>
      </c>
      <c r="M642" s="113">
        <v>-4.147946554E-3</v>
      </c>
      <c r="N642" s="113">
        <v>1021.99257032553</v>
      </c>
      <c r="O642" s="113">
        <v>11.5012451705286</v>
      </c>
      <c r="P642" s="113">
        <v>23.524051451966201</v>
      </c>
      <c r="Q642" s="113">
        <v>22.84205</v>
      </c>
      <c r="R642">
        <v>16</v>
      </c>
      <c r="S642">
        <v>0.1895</v>
      </c>
      <c r="T642" s="113">
        <v>3.84880981395726</v>
      </c>
      <c r="U642" s="114">
        <v>2.4055061337232901</v>
      </c>
      <c r="V642" s="113">
        <v>0.39997019777812598</v>
      </c>
      <c r="W642" s="113">
        <v>3.6029212748977502</v>
      </c>
      <c r="X642" s="114">
        <v>2.2518257968111</v>
      </c>
      <c r="Y642" s="113">
        <v>1.1467140689883799</v>
      </c>
      <c r="Z642" s="113">
        <v>-0.15368033691219299</v>
      </c>
    </row>
    <row r="643" spans="1:26" x14ac:dyDescent="0.2">
      <c r="A643">
        <v>125</v>
      </c>
      <c r="B643" t="s">
        <v>29</v>
      </c>
      <c r="C643" t="s">
        <v>27</v>
      </c>
      <c r="D643" t="s">
        <v>37</v>
      </c>
      <c r="E643" s="118">
        <v>43145</v>
      </c>
      <c r="F643">
        <v>29.3</v>
      </c>
      <c r="G643">
        <v>35</v>
      </c>
      <c r="H643" s="113">
        <v>17.5137</v>
      </c>
      <c r="I643" s="113">
        <v>4.2953999999999999</v>
      </c>
      <c r="K643" s="113">
        <v>995.88737121068402</v>
      </c>
      <c r="L643" s="113">
        <v>0.75349251460224698</v>
      </c>
      <c r="M643" s="113">
        <v>-4.147946554E-3</v>
      </c>
      <c r="N643" s="113">
        <v>1021.99257032553</v>
      </c>
      <c r="O643" s="113">
        <v>9.6619366930997792</v>
      </c>
      <c r="P643" s="113">
        <v>23.524051451966201</v>
      </c>
      <c r="Q643" s="113">
        <v>18.3447</v>
      </c>
      <c r="R643">
        <v>16</v>
      </c>
      <c r="S643">
        <v>0.19259999999999999</v>
      </c>
      <c r="T643" s="113">
        <v>4.6943550745831999</v>
      </c>
      <c r="U643" s="114">
        <v>2.9339719216144999</v>
      </c>
      <c r="V643" s="113">
        <v>0.41132515719097801</v>
      </c>
      <c r="W643" s="113">
        <v>4.4464644915020601</v>
      </c>
      <c r="X643" s="114">
        <v>2.7790403071887901</v>
      </c>
      <c r="Y643" s="113">
        <v>1.4872564316958901</v>
      </c>
      <c r="Z643" s="113">
        <v>-0.15493161442571399</v>
      </c>
    </row>
    <row r="644" spans="1:26" x14ac:dyDescent="0.2">
      <c r="A644">
        <v>217</v>
      </c>
      <c r="B644" t="s">
        <v>29</v>
      </c>
      <c r="C644" t="s">
        <v>27</v>
      </c>
      <c r="D644" t="s">
        <v>37</v>
      </c>
      <c r="E644" s="118">
        <v>43145</v>
      </c>
      <c r="F644">
        <v>29.3</v>
      </c>
      <c r="G644">
        <v>35</v>
      </c>
      <c r="H644" s="113">
        <v>17.5137</v>
      </c>
      <c r="I644" s="113">
        <v>3.7776999999999998</v>
      </c>
      <c r="K644" s="113">
        <v>995.88737121068402</v>
      </c>
      <c r="L644" s="113">
        <v>0.75349251460224698</v>
      </c>
      <c r="M644" s="113">
        <v>-4.147946554E-3</v>
      </c>
      <c r="N644" s="113">
        <v>1021.99257032553</v>
      </c>
      <c r="O644" s="113">
        <v>8.4974387124652004</v>
      </c>
      <c r="P644" s="113">
        <v>23.524051451966201</v>
      </c>
      <c r="Q644" s="113">
        <v>15.497350000000001</v>
      </c>
      <c r="R644">
        <v>16</v>
      </c>
      <c r="S644">
        <v>8.7899999999999895E-2</v>
      </c>
      <c r="T644" s="113">
        <v>2.3822429399967402</v>
      </c>
      <c r="U644" s="114">
        <v>1.4889018374979699</v>
      </c>
      <c r="V644" s="113">
        <v>0.17802113295942901</v>
      </c>
      <c r="W644" s="113">
        <v>2.1398268719912599</v>
      </c>
      <c r="X644" s="114">
        <v>1.33739179499454</v>
      </c>
      <c r="Y644" s="113">
        <v>0.74106799765313103</v>
      </c>
      <c r="Z644" s="113">
        <v>-0.15151004250342701</v>
      </c>
    </row>
    <row r="645" spans="1:26" x14ac:dyDescent="0.2">
      <c r="A645">
        <v>152</v>
      </c>
      <c r="B645" t="s">
        <v>30</v>
      </c>
      <c r="C645" t="s">
        <v>27</v>
      </c>
      <c r="D645" t="s">
        <v>37</v>
      </c>
      <c r="E645" s="118">
        <v>43145</v>
      </c>
      <c r="F645">
        <v>29.3</v>
      </c>
      <c r="G645">
        <v>35</v>
      </c>
      <c r="H645" s="113">
        <v>17.5137</v>
      </c>
      <c r="I645" s="113">
        <v>6.9813000000000001</v>
      </c>
      <c r="K645" s="113">
        <v>995.88737121068402</v>
      </c>
      <c r="L645" s="113">
        <v>0.75349251460224698</v>
      </c>
      <c r="M645" s="113">
        <v>-4.147946554E-3</v>
      </c>
      <c r="N645" s="113">
        <v>1021.99257032553</v>
      </c>
      <c r="O645" s="113">
        <v>15.703515070898501</v>
      </c>
      <c r="P645" s="113">
        <v>23.524051451966201</v>
      </c>
      <c r="Q645" s="113">
        <v>33.117150000000002</v>
      </c>
      <c r="R645">
        <v>16</v>
      </c>
      <c r="S645">
        <v>0.27379999999999999</v>
      </c>
      <c r="T645" s="113">
        <v>4.0819977636973599</v>
      </c>
      <c r="U645" s="114">
        <v>2.5512486023108498</v>
      </c>
      <c r="V645" s="113">
        <v>0.58006843028520905</v>
      </c>
      <c r="W645" s="113">
        <v>3.83555709270308</v>
      </c>
      <c r="X645" s="114">
        <v>2.3972231829394199</v>
      </c>
      <c r="Y645" s="113">
        <v>1.14687894002374</v>
      </c>
      <c r="Z645" s="113">
        <v>-0.154025419371427</v>
      </c>
    </row>
    <row r="646" spans="1:26" x14ac:dyDescent="0.2">
      <c r="A646">
        <v>160</v>
      </c>
      <c r="B646" t="s">
        <v>30</v>
      </c>
      <c r="C646" t="s">
        <v>27</v>
      </c>
      <c r="D646" t="s">
        <v>37</v>
      </c>
      <c r="E646" s="118">
        <v>43145</v>
      </c>
      <c r="F646">
        <v>29.3</v>
      </c>
      <c r="G646">
        <v>35</v>
      </c>
      <c r="H646" s="113">
        <v>17.5137</v>
      </c>
      <c r="I646" s="113">
        <v>5.6965000000000003</v>
      </c>
      <c r="K646" s="113">
        <v>995.88737121068402</v>
      </c>
      <c r="L646" s="113">
        <v>0.75349251460224698</v>
      </c>
      <c r="M646" s="113">
        <v>-4.147946554E-3</v>
      </c>
      <c r="N646" s="113">
        <v>1021.99257032553</v>
      </c>
      <c r="O646" s="113">
        <v>12.8135266499611</v>
      </c>
      <c r="P646" s="113">
        <v>23.524051451966201</v>
      </c>
      <c r="Q646" s="113">
        <v>26.050750000000001</v>
      </c>
      <c r="R646">
        <v>16</v>
      </c>
      <c r="S646">
        <v>0.26200000000000001</v>
      </c>
      <c r="T646" s="113">
        <v>4.8210506946361296</v>
      </c>
      <c r="U646" s="114">
        <v>3.0131566841475799</v>
      </c>
      <c r="V646" s="113">
        <v>0.560321913708689</v>
      </c>
      <c r="W646" s="113">
        <v>4.5728601273666598</v>
      </c>
      <c r="X646" s="114">
        <v>2.8580375796041602</v>
      </c>
      <c r="Y646" s="113">
        <v>1.4230180967621799</v>
      </c>
      <c r="Z646" s="113">
        <v>-0.15511910454342001</v>
      </c>
    </row>
    <row r="647" spans="1:26" x14ac:dyDescent="0.2">
      <c r="A647">
        <v>166</v>
      </c>
      <c r="B647" t="s">
        <v>31</v>
      </c>
      <c r="C647" t="s">
        <v>27</v>
      </c>
      <c r="D647" t="s">
        <v>37</v>
      </c>
      <c r="E647" s="118">
        <v>43145</v>
      </c>
      <c r="F647">
        <v>29.3</v>
      </c>
      <c r="G647">
        <v>35</v>
      </c>
      <c r="H647" s="113">
        <v>17.5137</v>
      </c>
      <c r="I647" s="113">
        <v>5.3967999999999998</v>
      </c>
      <c r="K647" s="113">
        <v>995.88737121068402</v>
      </c>
      <c r="L647" s="113">
        <v>0.75349251460224698</v>
      </c>
      <c r="M647" s="113">
        <v>-4.147946554E-3</v>
      </c>
      <c r="N647" s="113">
        <v>1021.99257032553</v>
      </c>
      <c r="O647" s="113">
        <v>12.139390963663701</v>
      </c>
      <c r="P647" s="113">
        <v>23.524051451966201</v>
      </c>
      <c r="Q647" s="113">
        <v>24.4024</v>
      </c>
      <c r="R647">
        <v>16</v>
      </c>
      <c r="S647">
        <v>0.17119999999999999</v>
      </c>
      <c r="T647" s="113">
        <v>3.27617881200245</v>
      </c>
      <c r="U647" s="114">
        <v>2.0476117575015298</v>
      </c>
      <c r="V647" s="113">
        <v>0.357194502211717</v>
      </c>
      <c r="W647" s="113">
        <v>3.0316461228630698</v>
      </c>
      <c r="X647" s="114">
        <v>1.8947788267894199</v>
      </c>
      <c r="Y647" s="113">
        <v>0.95157268244187498</v>
      </c>
      <c r="Z647" s="113">
        <v>-0.15283293071211099</v>
      </c>
    </row>
    <row r="648" spans="1:26" x14ac:dyDescent="0.2">
      <c r="A648">
        <v>173</v>
      </c>
      <c r="B648" t="s">
        <v>31</v>
      </c>
      <c r="C648" t="s">
        <v>27</v>
      </c>
      <c r="D648" t="s">
        <v>37</v>
      </c>
      <c r="E648" s="118">
        <v>43145</v>
      </c>
      <c r="F648">
        <v>29.3</v>
      </c>
      <c r="G648">
        <v>35</v>
      </c>
      <c r="H648" s="113">
        <v>17.5137</v>
      </c>
      <c r="I648" s="113">
        <v>5.6365999999999996</v>
      </c>
      <c r="K648" s="113">
        <v>995.88737121068402</v>
      </c>
      <c r="L648" s="113">
        <v>0.75349251460224698</v>
      </c>
      <c r="M648" s="113">
        <v>-4.147946554E-3</v>
      </c>
      <c r="N648" s="113">
        <v>1021.99257032553</v>
      </c>
      <c r="O648" s="113">
        <v>12.6787894874345</v>
      </c>
      <c r="P648" s="113">
        <v>23.524051451966201</v>
      </c>
      <c r="Q648" s="113">
        <v>25.721299999999999</v>
      </c>
      <c r="R648">
        <v>16</v>
      </c>
      <c r="S648">
        <v>0.19359999999999999</v>
      </c>
      <c r="T648" s="113">
        <v>3.5568620246187801</v>
      </c>
      <c r="U648" s="114">
        <v>2.2230387653867401</v>
      </c>
      <c r="V648" s="113">
        <v>0.40641974239415102</v>
      </c>
      <c r="W648" s="113">
        <v>3.3116647463982898</v>
      </c>
      <c r="X648" s="114">
        <v>2.0697904664989299</v>
      </c>
      <c r="Y648" s="113">
        <v>1.0302043639459999</v>
      </c>
      <c r="Z648" s="113">
        <v>-0.153248298887806</v>
      </c>
    </row>
    <row r="649" spans="1:26" x14ac:dyDescent="0.2">
      <c r="A649">
        <v>264</v>
      </c>
      <c r="B649" t="s">
        <v>31</v>
      </c>
      <c r="C649" t="s">
        <v>27</v>
      </c>
      <c r="D649" t="s">
        <v>37</v>
      </c>
      <c r="E649" s="118">
        <v>43145</v>
      </c>
      <c r="F649">
        <v>29.3</v>
      </c>
      <c r="G649">
        <v>35</v>
      </c>
      <c r="H649" s="113">
        <v>17.5137</v>
      </c>
      <c r="I649" s="113">
        <v>5.3090000000000002</v>
      </c>
      <c r="K649" s="113">
        <v>995.88737121068402</v>
      </c>
      <c r="L649" s="113">
        <v>0.75349251460224698</v>
      </c>
      <c r="M649" s="113">
        <v>-4.147946554E-3</v>
      </c>
      <c r="N649" s="113">
        <v>1021.99257032553</v>
      </c>
      <c r="O649" s="113">
        <v>11.9418964249352</v>
      </c>
      <c r="P649" s="113">
        <v>23.524051451966201</v>
      </c>
      <c r="Q649" s="113">
        <v>23.919499999999999</v>
      </c>
      <c r="R649">
        <v>16</v>
      </c>
      <c r="S649">
        <v>0.1943</v>
      </c>
      <c r="T649" s="113">
        <v>3.7988542827536298</v>
      </c>
      <c r="U649" s="114">
        <v>2.3742839267210201</v>
      </c>
      <c r="V649" s="113">
        <v>0.40974696049318898</v>
      </c>
      <c r="W649" s="113">
        <v>3.55308402615309</v>
      </c>
      <c r="X649" s="114">
        <v>2.2206775163456798</v>
      </c>
      <c r="Y649" s="113">
        <v>1.120710390678</v>
      </c>
      <c r="Z649" s="113">
        <v>-0.15360641037533801</v>
      </c>
    </row>
    <row r="650" spans="1:26" x14ac:dyDescent="0.2">
      <c r="A650">
        <v>102</v>
      </c>
      <c r="B650" t="s">
        <v>32</v>
      </c>
      <c r="C650" t="s">
        <v>27</v>
      </c>
      <c r="D650" t="s">
        <v>37</v>
      </c>
      <c r="E650" s="118">
        <v>43145</v>
      </c>
      <c r="F650">
        <v>29.3</v>
      </c>
      <c r="G650">
        <v>35</v>
      </c>
      <c r="H650" s="113">
        <v>17.5137</v>
      </c>
      <c r="I650" s="113">
        <v>4.4790000000000001</v>
      </c>
      <c r="K650" s="113">
        <v>995.88737121068402</v>
      </c>
      <c r="L650" s="113">
        <v>0.75349251460224698</v>
      </c>
      <c r="M650" s="113">
        <v>-4.147946554E-3</v>
      </c>
      <c r="N650" s="113">
        <v>1021.99257032553</v>
      </c>
      <c r="O650" s="113">
        <v>10.0749207171378</v>
      </c>
      <c r="P650" s="113">
        <v>23.524051451966201</v>
      </c>
      <c r="Q650" s="113">
        <v>19.354500000000002</v>
      </c>
      <c r="R650">
        <v>16</v>
      </c>
      <c r="S650">
        <v>9.0600000000000194E-2</v>
      </c>
      <c r="T650" s="113">
        <v>2.0645337708504301</v>
      </c>
      <c r="U650" s="114">
        <v>1.2903336067815201</v>
      </c>
      <c r="V650" s="113">
        <v>0.18036488595373401</v>
      </c>
      <c r="W650" s="113">
        <v>1.8228699603198799</v>
      </c>
      <c r="X650" s="114">
        <v>1.13929372519993</v>
      </c>
      <c r="Y650" s="113">
        <v>0.59783017639335601</v>
      </c>
      <c r="Z650" s="113">
        <v>-0.15103988158159301</v>
      </c>
    </row>
    <row r="651" spans="1:26" x14ac:dyDescent="0.2">
      <c r="A651">
        <v>108</v>
      </c>
      <c r="B651" t="s">
        <v>32</v>
      </c>
      <c r="C651" t="s">
        <v>27</v>
      </c>
      <c r="D651" t="s">
        <v>37</v>
      </c>
      <c r="E651" s="118">
        <v>43145</v>
      </c>
      <c r="F651">
        <v>29.3</v>
      </c>
      <c r="G651">
        <v>35</v>
      </c>
      <c r="H651" s="113">
        <v>17.5137</v>
      </c>
      <c r="I651" s="113">
        <v>4.8989000000000003</v>
      </c>
      <c r="K651" s="113">
        <v>995.88737121068402</v>
      </c>
      <c r="L651" s="113">
        <v>0.75349251460224698</v>
      </c>
      <c r="M651" s="113">
        <v>-4.147946554E-3</v>
      </c>
      <c r="N651" s="113">
        <v>1021.99257032553</v>
      </c>
      <c r="O651" s="113">
        <v>11.019430475817501</v>
      </c>
      <c r="P651" s="113">
        <v>23.524051451966201</v>
      </c>
      <c r="Q651" s="113">
        <v>21.66395</v>
      </c>
      <c r="R651">
        <v>16</v>
      </c>
      <c r="S651">
        <v>0.1439</v>
      </c>
      <c r="T651" s="113">
        <v>3.0262881177707799</v>
      </c>
      <c r="U651" s="114">
        <v>1.89143007360673</v>
      </c>
      <c r="V651" s="113">
        <v>0.298299089143441</v>
      </c>
      <c r="W651" s="113">
        <v>2.7823471085730298</v>
      </c>
      <c r="X651" s="114">
        <v>1.73896694285814</v>
      </c>
      <c r="Y651" s="113">
        <v>0.893218017557316</v>
      </c>
      <c r="Z651" s="113">
        <v>-0.152463130748592</v>
      </c>
    </row>
    <row r="652" spans="1:26" x14ac:dyDescent="0.2">
      <c r="A652">
        <v>231</v>
      </c>
      <c r="B652" t="s">
        <v>33</v>
      </c>
      <c r="C652" t="s">
        <v>27</v>
      </c>
      <c r="D652" t="s">
        <v>37</v>
      </c>
      <c r="E652" s="118">
        <v>43145</v>
      </c>
      <c r="F652">
        <v>29.3</v>
      </c>
      <c r="G652">
        <v>35</v>
      </c>
      <c r="H652" s="113">
        <v>17.5137</v>
      </c>
      <c r="I652" s="113">
        <v>3.1970999999999998</v>
      </c>
      <c r="K652" s="113">
        <v>995.88737121068402</v>
      </c>
      <c r="L652" s="113">
        <v>0.75349251460224698</v>
      </c>
      <c r="M652" s="113">
        <v>-4.147946554E-3</v>
      </c>
      <c r="N652" s="113">
        <v>1021.99257032553</v>
      </c>
      <c r="O652" s="113">
        <v>7.1914554643360997</v>
      </c>
      <c r="P652" s="113">
        <v>23.524051451966201</v>
      </c>
      <c r="Q652" s="113">
        <v>12.30405</v>
      </c>
      <c r="R652">
        <v>16</v>
      </c>
      <c r="S652">
        <v>6.7499999999999893E-2</v>
      </c>
      <c r="T652" s="113">
        <v>2.1568251533742302</v>
      </c>
      <c r="U652" s="114">
        <v>1.3480157208588901</v>
      </c>
      <c r="V652" s="113">
        <v>0.132415014002531</v>
      </c>
      <c r="W652" s="113">
        <v>1.8758217201641501</v>
      </c>
      <c r="X652" s="114">
        <v>1.1723885751026</v>
      </c>
      <c r="Y652" s="113">
        <v>0.69354538542154098</v>
      </c>
      <c r="Z652" s="113">
        <v>-0.17562714575629801</v>
      </c>
    </row>
    <row r="653" spans="1:26" x14ac:dyDescent="0.2">
      <c r="A653">
        <v>187</v>
      </c>
      <c r="B653" t="s">
        <v>26</v>
      </c>
      <c r="C653" t="s">
        <v>34</v>
      </c>
      <c r="D653" t="s">
        <v>37</v>
      </c>
      <c r="E653" s="118">
        <v>43145</v>
      </c>
      <c r="F653">
        <v>28.1</v>
      </c>
      <c r="G653">
        <v>34.9</v>
      </c>
      <c r="H653" s="113">
        <v>17.552</v>
      </c>
      <c r="I653" s="113">
        <v>0.96179999999999999</v>
      </c>
      <c r="K653" s="113">
        <v>996.23575832309598</v>
      </c>
      <c r="L653" s="113">
        <v>0.75497175752142698</v>
      </c>
      <c r="M653" s="113">
        <v>-4.1567017060000003E-3</v>
      </c>
      <c r="N653" s="113">
        <v>1022.31572982033</v>
      </c>
      <c r="O653" s="113">
        <v>2.1642974734137299</v>
      </c>
      <c r="P653" s="113">
        <v>23.578053826292301</v>
      </c>
      <c r="Q653" s="113">
        <v>9.9000000000009098E-3</v>
      </c>
      <c r="R653">
        <v>16</v>
      </c>
      <c r="S653">
        <v>6.7999999999999894E-2</v>
      </c>
      <c r="T653" s="113">
        <v>7.6079659879167503</v>
      </c>
      <c r="U653" s="114">
        <v>4.7549787424479701</v>
      </c>
      <c r="V653" s="113">
        <v>0.148485251995813</v>
      </c>
      <c r="W653" s="113">
        <v>7.3660259828849197</v>
      </c>
      <c r="X653" s="114">
        <v>4.6037662393030701</v>
      </c>
      <c r="Y653" s="113">
        <v>-25.488404970443099</v>
      </c>
      <c r="Z653" s="113">
        <v>-0.15121250314489801</v>
      </c>
    </row>
    <row r="654" spans="1:26" x14ac:dyDescent="0.2">
      <c r="A654">
        <v>278</v>
      </c>
      <c r="B654" t="s">
        <v>26</v>
      </c>
      <c r="C654" t="s">
        <v>34</v>
      </c>
      <c r="D654" t="s">
        <v>37</v>
      </c>
      <c r="E654" s="118">
        <v>43145</v>
      </c>
      <c r="F654">
        <v>28.1</v>
      </c>
      <c r="G654">
        <v>34.9</v>
      </c>
      <c r="H654" s="113">
        <v>17.552</v>
      </c>
      <c r="I654" s="113">
        <v>4.3211000000000004</v>
      </c>
      <c r="K654" s="113">
        <v>996.23575832309598</v>
      </c>
      <c r="L654" s="113">
        <v>0.75497175752142698</v>
      </c>
      <c r="M654" s="113">
        <v>-4.1567017060000003E-3</v>
      </c>
      <c r="N654" s="113">
        <v>1022.31572982033</v>
      </c>
      <c r="O654" s="113">
        <v>9.7235868292452192</v>
      </c>
      <c r="P654" s="113">
        <v>23.578053826292301</v>
      </c>
      <c r="Q654" s="113">
        <v>18.486049999999999</v>
      </c>
      <c r="R654">
        <v>16</v>
      </c>
      <c r="S654">
        <v>4.0900000000000603E-2</v>
      </c>
      <c r="T654" s="113">
        <v>0.95556282416710903</v>
      </c>
      <c r="U654" s="114">
        <v>0.59722676510444295</v>
      </c>
      <c r="V654" s="113">
        <v>7.0331660177250996E-2</v>
      </c>
      <c r="W654" s="113">
        <v>0.72857972720554998</v>
      </c>
      <c r="X654" s="114">
        <v>0.455362329503468</v>
      </c>
      <c r="Y654" s="113">
        <v>0.240715442173702</v>
      </c>
      <c r="Z654" s="113">
        <v>-0.141864435600975</v>
      </c>
    </row>
    <row r="655" spans="1:26" x14ac:dyDescent="0.2">
      <c r="A655">
        <v>285</v>
      </c>
      <c r="B655" t="s">
        <v>26</v>
      </c>
      <c r="C655" t="s">
        <v>34</v>
      </c>
      <c r="D655" t="s">
        <v>37</v>
      </c>
      <c r="E655" s="118">
        <v>43145</v>
      </c>
      <c r="F655">
        <v>28.1</v>
      </c>
      <c r="G655">
        <v>34.9</v>
      </c>
      <c r="H655" s="113">
        <v>17.552</v>
      </c>
      <c r="I655" s="113">
        <v>2.6202999999999999</v>
      </c>
      <c r="K655" s="113">
        <v>996.23575832309598</v>
      </c>
      <c r="L655" s="113">
        <v>0.75497175752142698</v>
      </c>
      <c r="M655" s="113">
        <v>-4.1567017060000003E-3</v>
      </c>
      <c r="N655" s="113">
        <v>1022.31572982033</v>
      </c>
      <c r="O655" s="113">
        <v>5.8963492093844696</v>
      </c>
      <c r="P655" s="113">
        <v>23.578053826292301</v>
      </c>
      <c r="Q655" s="113">
        <v>9.1316500000000005</v>
      </c>
      <c r="R655">
        <v>16</v>
      </c>
      <c r="S655">
        <v>3.1099999999999899E-2</v>
      </c>
      <c r="T655" s="113">
        <v>1.20114321025799</v>
      </c>
      <c r="U655" s="114">
        <v>0.75071450641124404</v>
      </c>
      <c r="V655" s="113">
        <v>5.6853792406110798E-2</v>
      </c>
      <c r="W655" s="113">
        <v>0.973607963469037</v>
      </c>
      <c r="X655" s="114">
        <v>0.608504977168148</v>
      </c>
      <c r="Y655" s="113">
        <v>0.39655402823269897</v>
      </c>
      <c r="Z655" s="113">
        <v>-0.14220952924309599</v>
      </c>
    </row>
    <row r="656" spans="1:26" x14ac:dyDescent="0.2">
      <c r="A656">
        <v>120</v>
      </c>
      <c r="B656" t="s">
        <v>29</v>
      </c>
      <c r="C656" t="s">
        <v>34</v>
      </c>
      <c r="D656" t="s">
        <v>37</v>
      </c>
      <c r="E656" s="118">
        <v>43145</v>
      </c>
      <c r="F656">
        <v>28.1</v>
      </c>
      <c r="G656">
        <v>34.9</v>
      </c>
      <c r="H656" s="113">
        <v>17.552</v>
      </c>
      <c r="I656" s="113">
        <v>5.3489000000000004</v>
      </c>
      <c r="K656" s="113">
        <v>996.23575832309598</v>
      </c>
      <c r="L656" s="113">
        <v>0.75497175752142698</v>
      </c>
      <c r="M656" s="113">
        <v>-4.1567017060000003E-3</v>
      </c>
      <c r="N656" s="113">
        <v>1022.31572982033</v>
      </c>
      <c r="O656" s="113">
        <v>12.036401284615</v>
      </c>
      <c r="P656" s="113">
        <v>23.578053826292301</v>
      </c>
      <c r="Q656" s="113">
        <v>24.138950000000001</v>
      </c>
      <c r="R656">
        <v>16</v>
      </c>
      <c r="S656">
        <v>4.8700000000000201E-2</v>
      </c>
      <c r="T656" s="113">
        <v>0.91883325157541595</v>
      </c>
      <c r="U656" s="114">
        <v>0.57427078223463501</v>
      </c>
      <c r="V656" s="113">
        <v>8.2711492760841707E-2</v>
      </c>
      <c r="W656" s="113">
        <v>0.69193273542371503</v>
      </c>
      <c r="X656" s="114">
        <v>0.43245795963982198</v>
      </c>
      <c r="Y656" s="113">
        <v>0.21655760721343401</v>
      </c>
      <c r="Z656" s="113">
        <v>-0.14181282259481301</v>
      </c>
    </row>
    <row r="657" spans="1:26" x14ac:dyDescent="0.2">
      <c r="A657">
        <v>126</v>
      </c>
      <c r="B657" t="s">
        <v>29</v>
      </c>
      <c r="C657" t="s">
        <v>34</v>
      </c>
      <c r="D657" t="s">
        <v>37</v>
      </c>
      <c r="E657" s="118">
        <v>43145</v>
      </c>
      <c r="F657">
        <v>28.1</v>
      </c>
      <c r="G657">
        <v>34.9</v>
      </c>
      <c r="H657" s="113">
        <v>17.552</v>
      </c>
      <c r="I657" s="113">
        <v>2.1375000000000002</v>
      </c>
      <c r="K657" s="113">
        <v>996.23575832309598</v>
      </c>
      <c r="L657" s="113">
        <v>0.75497175752142698</v>
      </c>
      <c r="M657" s="113">
        <v>-4.1567017060000003E-3</v>
      </c>
      <c r="N657" s="113">
        <v>1022.31572982033</v>
      </c>
      <c r="O657" s="113">
        <v>4.8099249838031204</v>
      </c>
      <c r="P657" s="113">
        <v>23.578053826292301</v>
      </c>
      <c r="Q657" s="113">
        <v>6.4762500000000003</v>
      </c>
      <c r="R657">
        <v>16</v>
      </c>
      <c r="S657">
        <v>1.38000000000003E-2</v>
      </c>
      <c r="T657" s="113">
        <v>0.64980929509818997</v>
      </c>
      <c r="U657" s="114">
        <v>0.40613080943636898</v>
      </c>
      <c r="V657" s="113">
        <v>2.02847794786374E-2</v>
      </c>
      <c r="W657" s="113">
        <v>0.42351363804576803</v>
      </c>
      <c r="X657" s="114">
        <v>0.26469602377860502</v>
      </c>
      <c r="Y657" s="113">
        <v>0.198082716947485</v>
      </c>
      <c r="Z657" s="113">
        <v>-0.14143478565776299</v>
      </c>
    </row>
    <row r="658" spans="1:26" x14ac:dyDescent="0.2">
      <c r="A658">
        <v>224</v>
      </c>
      <c r="B658" t="s">
        <v>29</v>
      </c>
      <c r="C658" t="s">
        <v>34</v>
      </c>
      <c r="D658" t="s">
        <v>37</v>
      </c>
      <c r="E658" s="118">
        <v>43145</v>
      </c>
      <c r="F658">
        <v>28.1</v>
      </c>
      <c r="G658">
        <v>34.9</v>
      </c>
      <c r="H658" s="113">
        <v>17.552</v>
      </c>
      <c r="I658" s="113">
        <v>4.4943</v>
      </c>
      <c r="K658" s="113">
        <v>996.23575832309598</v>
      </c>
      <c r="L658" s="113">
        <v>0.75497175752142698</v>
      </c>
      <c r="M658" s="113">
        <v>-4.1567017060000003E-3</v>
      </c>
      <c r="N658" s="113">
        <v>1022.31572982033</v>
      </c>
      <c r="O658" s="113">
        <v>10.1133313940147</v>
      </c>
      <c r="P658" s="113">
        <v>23.578053826292301</v>
      </c>
      <c r="Q658" s="113">
        <v>19.438649999999999</v>
      </c>
      <c r="R658">
        <v>16</v>
      </c>
      <c r="S658">
        <v>4.0300000000000197E-2</v>
      </c>
      <c r="T658" s="113">
        <v>0.90480466995959197</v>
      </c>
      <c r="U658" s="114">
        <v>0.56550291872474501</v>
      </c>
      <c r="V658" s="113">
        <v>6.8100207848431196E-2</v>
      </c>
      <c r="W658" s="113">
        <v>0.677935694921738</v>
      </c>
      <c r="X658" s="114">
        <v>0.42370980932608598</v>
      </c>
      <c r="Y658" s="113">
        <v>0.221484258236298</v>
      </c>
      <c r="Z658" s="113">
        <v>-0.141793109398659</v>
      </c>
    </row>
    <row r="659" spans="1:26" x14ac:dyDescent="0.2">
      <c r="A659">
        <v>230</v>
      </c>
      <c r="B659" t="s">
        <v>29</v>
      </c>
      <c r="C659" t="s">
        <v>34</v>
      </c>
      <c r="D659" t="s">
        <v>37</v>
      </c>
      <c r="E659" s="118">
        <v>43145</v>
      </c>
      <c r="F659">
        <v>28.1</v>
      </c>
      <c r="G659">
        <v>34.9</v>
      </c>
      <c r="H659" s="113">
        <v>17.552</v>
      </c>
      <c r="I659" s="113">
        <v>2.6499000000000001</v>
      </c>
      <c r="K659" s="113">
        <v>996.23575832309598</v>
      </c>
      <c r="L659" s="113">
        <v>0.75497175752142698</v>
      </c>
      <c r="M659" s="113">
        <v>-4.1567017060000003E-3</v>
      </c>
      <c r="N659" s="113">
        <v>1022.31572982033</v>
      </c>
      <c r="O659" s="113">
        <v>5.9629568255344498</v>
      </c>
      <c r="P659" s="113">
        <v>23.578053826292301</v>
      </c>
      <c r="Q659" s="113">
        <v>9.2944499999999994</v>
      </c>
      <c r="R659">
        <v>16</v>
      </c>
      <c r="S659">
        <v>2.4199999999999999E-2</v>
      </c>
      <c r="T659" s="113">
        <v>0.92165898617511499</v>
      </c>
      <c r="U659" s="114">
        <v>0.57603686635944695</v>
      </c>
      <c r="V659" s="113">
        <v>4.1141934309327298E-2</v>
      </c>
      <c r="W659" s="113">
        <v>0.69475211679262405</v>
      </c>
      <c r="X659" s="114">
        <v>0.43422007299539001</v>
      </c>
      <c r="Y659" s="113">
        <v>0.28067598054140003</v>
      </c>
      <c r="Z659" s="113">
        <v>-0.141816793364057</v>
      </c>
    </row>
    <row r="660" spans="1:26" x14ac:dyDescent="0.2">
      <c r="A660">
        <v>154</v>
      </c>
      <c r="B660" t="s">
        <v>30</v>
      </c>
      <c r="C660" t="s">
        <v>34</v>
      </c>
      <c r="D660" t="s">
        <v>37</v>
      </c>
      <c r="E660" s="118">
        <v>43145</v>
      </c>
      <c r="F660">
        <v>28.1</v>
      </c>
      <c r="G660">
        <v>34.9</v>
      </c>
      <c r="H660" s="113">
        <v>17.552</v>
      </c>
      <c r="I660" s="113">
        <v>4.1664000000000003</v>
      </c>
      <c r="K660" s="113">
        <v>996.23575832309598</v>
      </c>
      <c r="L660" s="113">
        <v>0.75497175752142698</v>
      </c>
      <c r="M660" s="113">
        <v>-4.1567017060000003E-3</v>
      </c>
      <c r="N660" s="113">
        <v>1022.31572982033</v>
      </c>
      <c r="O660" s="113">
        <v>9.3754720245695005</v>
      </c>
      <c r="P660" s="113">
        <v>23.578053826292301</v>
      </c>
      <c r="Q660" s="113">
        <v>17.635200000000001</v>
      </c>
      <c r="R660">
        <v>16</v>
      </c>
      <c r="S660">
        <v>1.03E-2</v>
      </c>
      <c r="T660" s="113">
        <v>0.24782849305839499</v>
      </c>
      <c r="U660" s="114">
        <v>0.154892808161497</v>
      </c>
      <c r="V660" s="113">
        <v>2.1030679405171799E-3</v>
      </c>
      <c r="W660" s="113">
        <v>2.243662817764E-2</v>
      </c>
      <c r="X660" s="114">
        <v>1.4022892611025E-2</v>
      </c>
      <c r="Y660" s="113">
        <v>7.4773941128434204E-3</v>
      </c>
      <c r="Z660" s="113">
        <v>-0.14086991555047201</v>
      </c>
    </row>
    <row r="661" spans="1:26" x14ac:dyDescent="0.2">
      <c r="A661">
        <v>299</v>
      </c>
      <c r="B661" t="s">
        <v>30</v>
      </c>
      <c r="C661" t="s">
        <v>34</v>
      </c>
      <c r="D661" t="s">
        <v>37</v>
      </c>
      <c r="E661" s="118">
        <v>43145</v>
      </c>
      <c r="F661">
        <v>28.1</v>
      </c>
      <c r="G661">
        <v>34.9</v>
      </c>
      <c r="H661" s="113">
        <v>17.552</v>
      </c>
      <c r="I661" s="113">
        <v>0.77039999999999997</v>
      </c>
      <c r="K661" s="113">
        <v>996.23575832309598</v>
      </c>
      <c r="L661" s="113">
        <v>0.75497175752142698</v>
      </c>
      <c r="M661" s="113">
        <v>-4.1567017060000003E-3</v>
      </c>
      <c r="N661" s="113">
        <v>1022.31572982033</v>
      </c>
      <c r="O661" s="113">
        <v>1.7335982257412501</v>
      </c>
      <c r="P661" s="113">
        <v>23.578053826292301</v>
      </c>
      <c r="Q661" s="113">
        <v>-1.0427999999999999</v>
      </c>
      <c r="R661">
        <v>16</v>
      </c>
      <c r="S661">
        <v>5.3999999999999604E-3</v>
      </c>
      <c r="T661" s="113">
        <v>0.70588235294117097</v>
      </c>
      <c r="U661" s="114">
        <v>0.44117647058823201</v>
      </c>
      <c r="V661" s="113">
        <v>8.2722586516290608E-3</v>
      </c>
      <c r="W661" s="113">
        <v>0.47946062421950197</v>
      </c>
      <c r="X661" s="114">
        <v>0.299662890137189</v>
      </c>
      <c r="Y661" s="113">
        <v>-0.48206635499003903</v>
      </c>
      <c r="Z661" s="113">
        <v>-0.14151358045104301</v>
      </c>
    </row>
    <row r="662" spans="1:26" x14ac:dyDescent="0.2">
      <c r="A662">
        <v>188</v>
      </c>
      <c r="B662" t="s">
        <v>26</v>
      </c>
      <c r="C662" t="s">
        <v>36</v>
      </c>
      <c r="D662" t="s">
        <v>37</v>
      </c>
      <c r="E662" s="118">
        <v>43145</v>
      </c>
      <c r="F662">
        <v>27.5</v>
      </c>
      <c r="G662">
        <v>35.299999999999997</v>
      </c>
      <c r="H662" s="113">
        <v>17.516500000000001</v>
      </c>
      <c r="I662" s="113">
        <v>11.396599999999999</v>
      </c>
      <c r="K662" s="113">
        <v>996.40511171892501</v>
      </c>
      <c r="L662" s="113">
        <v>0.755746177324219</v>
      </c>
      <c r="M662" s="113">
        <v>-4.1628662500000002E-3</v>
      </c>
      <c r="N662" s="113">
        <v>1022.81190674447</v>
      </c>
      <c r="O662" s="113">
        <v>25.660853569782599</v>
      </c>
      <c r="P662" s="113">
        <v>23.534287322566701</v>
      </c>
      <c r="Q662" s="113">
        <v>57.401299999999999</v>
      </c>
      <c r="R662">
        <v>16</v>
      </c>
      <c r="S662">
        <v>0.27529999999999999</v>
      </c>
      <c r="T662" s="113">
        <v>2.4754300306618799</v>
      </c>
      <c r="U662" s="114">
        <v>1.54714376916368</v>
      </c>
      <c r="V662" s="113">
        <v>0.577764185168125</v>
      </c>
      <c r="W662" s="113">
        <v>2.3034012130998298</v>
      </c>
      <c r="X662" s="114">
        <v>1.4396257581873999</v>
      </c>
      <c r="Y662" s="113">
        <v>0.64612816314676602</v>
      </c>
      <c r="Z662" s="113">
        <v>-0.10751801097628</v>
      </c>
    </row>
    <row r="663" spans="1:26" x14ac:dyDescent="0.2">
      <c r="A663">
        <v>280</v>
      </c>
      <c r="B663" t="s">
        <v>26</v>
      </c>
      <c r="C663" t="s">
        <v>36</v>
      </c>
      <c r="D663" t="s">
        <v>37</v>
      </c>
      <c r="E663" s="118">
        <v>43145</v>
      </c>
      <c r="F663">
        <v>27.5</v>
      </c>
      <c r="G663">
        <v>35.299999999999997</v>
      </c>
      <c r="H663" s="113">
        <v>17.516500000000001</v>
      </c>
      <c r="I663" s="113">
        <v>4.2801999999999998</v>
      </c>
      <c r="K663" s="113">
        <v>996.40511171892501</v>
      </c>
      <c r="L663" s="113">
        <v>0.755746177324219</v>
      </c>
      <c r="M663" s="113">
        <v>-4.1628662500000002E-3</v>
      </c>
      <c r="N663" s="113">
        <v>1022.81190674447</v>
      </c>
      <c r="O663" s="113">
        <v>9.6373993515068896</v>
      </c>
      <c r="P663" s="113">
        <v>23.534287322566701</v>
      </c>
      <c r="Q663" s="113">
        <v>18.261099999999999</v>
      </c>
      <c r="R663">
        <v>16</v>
      </c>
      <c r="S663">
        <v>0.1114</v>
      </c>
      <c r="T663" s="113">
        <v>2.6722318173095299</v>
      </c>
      <c r="U663" s="114">
        <v>1.67014488581846</v>
      </c>
      <c r="V663" s="113">
        <v>0.23504683637099999</v>
      </c>
      <c r="W663" s="113">
        <v>2.49987262222536</v>
      </c>
      <c r="X663" s="114">
        <v>1.5624203888908501</v>
      </c>
      <c r="Y663" s="113">
        <v>0.83239428351507705</v>
      </c>
      <c r="Z663" s="113">
        <v>-0.10772449692760599</v>
      </c>
    </row>
    <row r="664" spans="1:26" x14ac:dyDescent="0.2">
      <c r="A664">
        <v>286</v>
      </c>
      <c r="B664" t="s">
        <v>26</v>
      </c>
      <c r="C664" t="s">
        <v>36</v>
      </c>
      <c r="D664" t="s">
        <v>37</v>
      </c>
      <c r="E664" s="118">
        <v>43145</v>
      </c>
      <c r="F664">
        <v>27.5</v>
      </c>
      <c r="G664">
        <v>35.299999999999997</v>
      </c>
      <c r="H664" s="113">
        <v>17.516500000000001</v>
      </c>
      <c r="I664" s="113">
        <v>3.5903</v>
      </c>
      <c r="K664" s="113">
        <v>996.40511171892501</v>
      </c>
      <c r="L664" s="113">
        <v>0.755746177324219</v>
      </c>
      <c r="M664" s="113">
        <v>-4.1628662500000002E-3</v>
      </c>
      <c r="N664" s="113">
        <v>1022.81190674447</v>
      </c>
      <c r="O664" s="113">
        <v>8.08400422683874</v>
      </c>
      <c r="P664" s="113">
        <v>23.534287322566701</v>
      </c>
      <c r="Q664" s="113">
        <v>14.46665</v>
      </c>
      <c r="R664">
        <v>16</v>
      </c>
      <c r="S664">
        <v>0.1046</v>
      </c>
      <c r="T664" s="113">
        <v>3.0008319706228299</v>
      </c>
      <c r="U664" s="114">
        <v>1.87551998163927</v>
      </c>
      <c r="V664" s="113">
        <v>0.222322169170067</v>
      </c>
      <c r="W664" s="113">
        <v>2.8279211438371901</v>
      </c>
      <c r="X664" s="114">
        <v>1.7674507148982499</v>
      </c>
      <c r="Y664" s="113">
        <v>1.000272512976</v>
      </c>
      <c r="Z664" s="113">
        <v>-0.108069266741023</v>
      </c>
    </row>
    <row r="665" spans="1:26" x14ac:dyDescent="0.2">
      <c r="A665">
        <v>128</v>
      </c>
      <c r="B665" t="s">
        <v>29</v>
      </c>
      <c r="C665" t="s">
        <v>36</v>
      </c>
      <c r="D665" t="s">
        <v>37</v>
      </c>
      <c r="E665" s="118">
        <v>43145</v>
      </c>
      <c r="F665">
        <v>27.5</v>
      </c>
      <c r="G665">
        <v>35.299999999999997</v>
      </c>
      <c r="H665" s="113">
        <v>17.516500000000001</v>
      </c>
      <c r="I665" s="113">
        <v>4.0155000000000003</v>
      </c>
      <c r="K665" s="113">
        <v>996.40511171892501</v>
      </c>
      <c r="L665" s="113">
        <v>0.755746177324219</v>
      </c>
      <c r="M665" s="113">
        <v>-4.1628662500000002E-3</v>
      </c>
      <c r="N665" s="113">
        <v>1022.81190674447</v>
      </c>
      <c r="O665" s="113">
        <v>9.0413945834250509</v>
      </c>
      <c r="P665" s="113">
        <v>23.534287322566701</v>
      </c>
      <c r="Q665" s="113">
        <v>16.805250000000001</v>
      </c>
      <c r="R665">
        <v>16</v>
      </c>
      <c r="S665">
        <v>0.13700000000000001</v>
      </c>
      <c r="T665" s="113">
        <v>3.5322934124017098</v>
      </c>
      <c r="U665" s="114">
        <v>2.2076833827510698</v>
      </c>
      <c r="V665" s="113">
        <v>0.29378754304063998</v>
      </c>
      <c r="W665" s="113">
        <v>3.3584904041109001</v>
      </c>
      <c r="X665" s="114">
        <v>2.0990565025693102</v>
      </c>
      <c r="Y665" s="113">
        <v>1.1439077633304799</v>
      </c>
      <c r="Z665" s="113">
        <v>-0.10862688018175901</v>
      </c>
    </row>
    <row r="666" spans="1:26" x14ac:dyDescent="0.2">
      <c r="A666">
        <v>225</v>
      </c>
      <c r="B666" t="s">
        <v>29</v>
      </c>
      <c r="C666" t="s">
        <v>36</v>
      </c>
      <c r="D666" t="s">
        <v>37</v>
      </c>
      <c r="E666" s="118">
        <v>43145</v>
      </c>
      <c r="F666">
        <v>27.5</v>
      </c>
      <c r="G666">
        <v>35.299999999999997</v>
      </c>
      <c r="H666" s="113">
        <v>17.516500000000001</v>
      </c>
      <c r="I666" s="113">
        <v>2.9617</v>
      </c>
      <c r="K666" s="113">
        <v>996.40511171892501</v>
      </c>
      <c r="L666" s="113">
        <v>0.755746177324219</v>
      </c>
      <c r="M666" s="113">
        <v>-4.1628662500000002E-3</v>
      </c>
      <c r="N666" s="113">
        <v>1022.81190674447</v>
      </c>
      <c r="O666" s="113">
        <v>6.6686336291196602</v>
      </c>
      <c r="P666" s="113">
        <v>23.534287322566701</v>
      </c>
      <c r="Q666" s="113">
        <v>11.00935</v>
      </c>
      <c r="R666">
        <v>16</v>
      </c>
      <c r="S666">
        <v>7.7399999999999899E-2</v>
      </c>
      <c r="T666" s="113">
        <v>2.6834933952778801</v>
      </c>
      <c r="U666" s="114">
        <v>1.67718337204868</v>
      </c>
      <c r="V666" s="113">
        <v>0.16335504549692501</v>
      </c>
      <c r="W666" s="113">
        <v>2.5111152950186701</v>
      </c>
      <c r="X666" s="114">
        <v>1.5694470593866701</v>
      </c>
      <c r="Y666" s="113">
        <v>0.964666286541768</v>
      </c>
      <c r="Z666" s="113">
        <v>-0.10773631266200399</v>
      </c>
    </row>
    <row r="667" spans="1:26" x14ac:dyDescent="0.2">
      <c r="A667">
        <v>229</v>
      </c>
      <c r="B667" t="s">
        <v>29</v>
      </c>
      <c r="C667" t="s">
        <v>36</v>
      </c>
      <c r="D667" t="s">
        <v>37</v>
      </c>
      <c r="E667" s="118">
        <v>43145</v>
      </c>
      <c r="F667">
        <v>27.5</v>
      </c>
      <c r="G667">
        <v>35.299999999999997</v>
      </c>
      <c r="H667" s="113">
        <v>17.516500000000001</v>
      </c>
      <c r="I667" s="113">
        <v>2.6713</v>
      </c>
      <c r="K667" s="113">
        <v>996.40511171892501</v>
      </c>
      <c r="L667" s="113">
        <v>0.755746177324219</v>
      </c>
      <c r="M667" s="113">
        <v>-4.1628662500000002E-3</v>
      </c>
      <c r="N667" s="113">
        <v>1022.81190674447</v>
      </c>
      <c r="O667" s="113">
        <v>6.0147621344050197</v>
      </c>
      <c r="P667" s="113">
        <v>23.534287322566701</v>
      </c>
      <c r="Q667" s="113">
        <v>9.4121500000000005</v>
      </c>
      <c r="R667">
        <v>16</v>
      </c>
      <c r="S667">
        <v>4.2500000000000003E-2</v>
      </c>
      <c r="T667" s="113">
        <v>1.6167072428484499</v>
      </c>
      <c r="U667" s="114">
        <v>1.0104420267802801</v>
      </c>
      <c r="V667" s="113">
        <v>8.5740763317600596E-2</v>
      </c>
      <c r="W667" s="113">
        <v>1.4461199909939799</v>
      </c>
      <c r="X667" s="114">
        <v>0.90382499437123898</v>
      </c>
      <c r="Y667" s="113">
        <v>0.58384878708163102</v>
      </c>
      <c r="Z667" s="113">
        <v>-0.106617032409041</v>
      </c>
    </row>
    <row r="668" spans="1:26" x14ac:dyDescent="0.2">
      <c r="A668">
        <v>155</v>
      </c>
      <c r="B668" t="s">
        <v>30</v>
      </c>
      <c r="C668" t="s">
        <v>36</v>
      </c>
      <c r="D668" t="s">
        <v>37</v>
      </c>
      <c r="E668" s="118">
        <v>43145</v>
      </c>
      <c r="F668">
        <v>27.5</v>
      </c>
      <c r="G668">
        <v>35.299999999999997</v>
      </c>
      <c r="H668" s="113">
        <v>17.516500000000001</v>
      </c>
      <c r="I668" s="113">
        <v>1.6154999999999999</v>
      </c>
      <c r="K668" s="113">
        <v>996.40511171892501</v>
      </c>
      <c r="L668" s="113">
        <v>0.755746177324219</v>
      </c>
      <c r="M668" s="113">
        <v>-4.1628662500000002E-3</v>
      </c>
      <c r="N668" s="113">
        <v>1022.81190674447</v>
      </c>
      <c r="O668" s="113">
        <v>3.6374979328908399</v>
      </c>
      <c r="P668" s="113">
        <v>23.534287322566701</v>
      </c>
      <c r="Q668" s="113">
        <v>3.6052499999999998</v>
      </c>
      <c r="R668">
        <v>16</v>
      </c>
      <c r="S668">
        <v>5.2699999999999997E-2</v>
      </c>
      <c r="T668" s="113">
        <v>3.37215254671103</v>
      </c>
      <c r="U668" s="114">
        <v>2.10759534169439</v>
      </c>
      <c r="V668" s="113">
        <v>0.112743444631782</v>
      </c>
      <c r="W668" s="113">
        <v>3.19861837206903</v>
      </c>
      <c r="X668" s="114">
        <v>1.9991364825431499</v>
      </c>
      <c r="Y668" s="113">
        <v>2.1253740995012298</v>
      </c>
      <c r="Z668" s="113">
        <v>-0.108458859151248</v>
      </c>
    </row>
    <row r="669" spans="1:26" x14ac:dyDescent="0.2">
      <c r="A669">
        <v>247</v>
      </c>
      <c r="B669" t="s">
        <v>30</v>
      </c>
      <c r="C669" t="s">
        <v>36</v>
      </c>
      <c r="D669" t="s">
        <v>37</v>
      </c>
      <c r="E669" s="118">
        <v>43145</v>
      </c>
      <c r="F669">
        <v>27.5</v>
      </c>
      <c r="G669">
        <v>35.299999999999997</v>
      </c>
      <c r="H669" s="113">
        <v>17.516500000000001</v>
      </c>
      <c r="I669" s="113">
        <v>5.3144</v>
      </c>
      <c r="K669" s="113">
        <v>996.40511171892501</v>
      </c>
      <c r="L669" s="113">
        <v>0.755746177324219</v>
      </c>
      <c r="M669" s="113">
        <v>-4.1628662500000002E-3</v>
      </c>
      <c r="N669" s="113">
        <v>1022.81190674447</v>
      </c>
      <c r="O669" s="113">
        <v>11.9660284831663</v>
      </c>
      <c r="P669" s="113">
        <v>23.534287322566701</v>
      </c>
      <c r="Q669" s="113">
        <v>23.949200000000001</v>
      </c>
      <c r="R669">
        <v>16</v>
      </c>
      <c r="S669">
        <v>3.0700000000000401E-2</v>
      </c>
      <c r="T669" s="113">
        <v>0.58103223120162695</v>
      </c>
      <c r="U669" s="114">
        <v>0.36314514450101698</v>
      </c>
      <c r="V669" s="113">
        <v>4.9119544329304397E-2</v>
      </c>
      <c r="W669" s="113">
        <v>0.412183600473986</v>
      </c>
      <c r="X669" s="114">
        <v>0.25761475029624098</v>
      </c>
      <c r="Y669" s="113">
        <v>0.12909698640186201</v>
      </c>
      <c r="Z669" s="113">
        <v>-0.105530394204776</v>
      </c>
    </row>
    <row r="670" spans="1:26" x14ac:dyDescent="0.2">
      <c r="A670">
        <v>175</v>
      </c>
      <c r="B670" t="s">
        <v>31</v>
      </c>
      <c r="C670" t="s">
        <v>36</v>
      </c>
      <c r="D670" t="s">
        <v>37</v>
      </c>
      <c r="E670" s="118">
        <v>43145</v>
      </c>
      <c r="F670">
        <v>27.5</v>
      </c>
      <c r="G670">
        <v>35.299999999999997</v>
      </c>
      <c r="H670" s="113">
        <v>17.516500000000001</v>
      </c>
      <c r="I670" s="113">
        <v>2.7440000000000002</v>
      </c>
      <c r="K670" s="113">
        <v>996.40511171892501</v>
      </c>
      <c r="L670" s="113">
        <v>0.755746177324219</v>
      </c>
      <c r="M670" s="113">
        <v>-4.1628662500000002E-3</v>
      </c>
      <c r="N670" s="113">
        <v>1022.81190674447</v>
      </c>
      <c r="O670" s="113">
        <v>6.1784551704441197</v>
      </c>
      <c r="P670" s="113">
        <v>23.534287322566701</v>
      </c>
      <c r="Q670" s="113">
        <v>9.8119999999999994</v>
      </c>
      <c r="R670">
        <v>16</v>
      </c>
      <c r="S670">
        <v>4.0800000000000398E-2</v>
      </c>
      <c r="T670" s="113">
        <v>1.5093222846996299</v>
      </c>
      <c r="U670" s="114">
        <v>0.94332642793726895</v>
      </c>
      <c r="V670" s="113">
        <v>8.1631307722150701E-2</v>
      </c>
      <c r="W670" s="113">
        <v>1.3389153034463099</v>
      </c>
      <c r="X670" s="114">
        <v>0.83682206465394204</v>
      </c>
      <c r="Y670" s="113">
        <v>0.532141175334225</v>
      </c>
      <c r="Z670" s="113">
        <v>-0.10650436328332701</v>
      </c>
    </row>
    <row r="671" spans="1:26" x14ac:dyDescent="0.2">
      <c r="A671">
        <v>272</v>
      </c>
      <c r="B671" t="s">
        <v>31</v>
      </c>
      <c r="C671" t="s">
        <v>36</v>
      </c>
      <c r="D671" t="s">
        <v>37</v>
      </c>
      <c r="E671" s="118">
        <v>43145</v>
      </c>
      <c r="F671">
        <v>27.5</v>
      </c>
      <c r="G671">
        <v>35.299999999999997</v>
      </c>
      <c r="H671" s="113">
        <v>17.516500000000001</v>
      </c>
      <c r="I671" s="113">
        <v>2.4163999999999999</v>
      </c>
      <c r="K671" s="113">
        <v>996.40511171892501</v>
      </c>
      <c r="L671" s="113">
        <v>0.755746177324219</v>
      </c>
      <c r="M671" s="113">
        <v>-4.1628662500000002E-3</v>
      </c>
      <c r="N671" s="113">
        <v>1022.81190674447</v>
      </c>
      <c r="O671" s="113">
        <v>5.4408232776462002</v>
      </c>
      <c r="P671" s="113">
        <v>23.534287322566701</v>
      </c>
      <c r="Q671" s="113">
        <v>8.0101999999999993</v>
      </c>
      <c r="R671">
        <v>16</v>
      </c>
      <c r="S671">
        <v>1.9800000000000002E-2</v>
      </c>
      <c r="T671" s="113">
        <v>0.82617040807811204</v>
      </c>
      <c r="U671" s="114">
        <v>0.51635650504882002</v>
      </c>
      <c r="V671" s="113">
        <v>3.5508069966606798E-2</v>
      </c>
      <c r="W671" s="113">
        <v>0.65691025596729002</v>
      </c>
      <c r="X671" s="114">
        <v>0.41056890997955597</v>
      </c>
      <c r="Y671" s="113">
        <v>0.28087205560008199</v>
      </c>
      <c r="Z671" s="113">
        <v>-0.105787595069264</v>
      </c>
    </row>
    <row r="672" spans="1:26" x14ac:dyDescent="0.2">
      <c r="A672">
        <v>104</v>
      </c>
      <c r="B672" t="s">
        <v>32</v>
      </c>
      <c r="C672" t="s">
        <v>36</v>
      </c>
      <c r="D672" t="s">
        <v>37</v>
      </c>
      <c r="E672" s="118">
        <v>43145</v>
      </c>
      <c r="F672">
        <v>27.5</v>
      </c>
      <c r="G672">
        <v>35.299999999999997</v>
      </c>
      <c r="H672" s="113">
        <v>17.516500000000001</v>
      </c>
      <c r="I672" s="113">
        <v>3.7524000000000002</v>
      </c>
      <c r="J672" s="113" t="s">
        <v>53</v>
      </c>
      <c r="K672" s="113">
        <v>996.40511171892501</v>
      </c>
      <c r="L672" s="113">
        <v>0.755746177324219</v>
      </c>
      <c r="M672" s="113">
        <v>-4.1628662500000002E-3</v>
      </c>
      <c r="N672" s="113">
        <v>1022.81190674447</v>
      </c>
      <c r="O672" s="113">
        <v>8.4489924131102399</v>
      </c>
      <c r="P672" s="113">
        <v>23.534287322566701</v>
      </c>
      <c r="Q672" s="113">
        <v>15.3582</v>
      </c>
      <c r="R672">
        <v>16</v>
      </c>
      <c r="S672">
        <v>7.2000000000001004E-3</v>
      </c>
      <c r="T672" s="113">
        <v>0.19224607497597199</v>
      </c>
      <c r="U672" s="114">
        <v>0.120153796859982</v>
      </c>
      <c r="V672" s="113">
        <v>1.4213833974015E-3</v>
      </c>
      <c r="W672" s="113">
        <v>1.6825941947123401E-2</v>
      </c>
      <c r="X672" s="114">
        <v>1.05162137169521E-2</v>
      </c>
      <c r="Y672" s="113">
        <v>5.7992546536624603E-3</v>
      </c>
      <c r="Z672" s="113">
        <v>-0.10963758314303</v>
      </c>
    </row>
    <row r="673" spans="1:26" x14ac:dyDescent="0.2">
      <c r="A673">
        <v>233</v>
      </c>
      <c r="B673" t="s">
        <v>33</v>
      </c>
      <c r="C673" t="s">
        <v>36</v>
      </c>
      <c r="D673" t="s">
        <v>37</v>
      </c>
      <c r="E673" s="118">
        <v>43145</v>
      </c>
      <c r="F673">
        <v>27.5</v>
      </c>
      <c r="G673">
        <v>35.299999999999997</v>
      </c>
      <c r="H673" s="113">
        <v>17.516500000000001</v>
      </c>
      <c r="I673" s="113">
        <v>5.1223999999999998</v>
      </c>
      <c r="J673" s="113" t="s">
        <v>55</v>
      </c>
      <c r="K673" s="113">
        <v>996.40511171892501</v>
      </c>
      <c r="L673" s="113">
        <v>0.755746177324219</v>
      </c>
      <c r="M673" s="113">
        <v>-4.1628662500000002E-3</v>
      </c>
      <c r="N673" s="113">
        <v>1022.81190674447</v>
      </c>
      <c r="O673" s="113">
        <v>11.533716751123499</v>
      </c>
      <c r="P673" s="113">
        <v>23.534287322566701</v>
      </c>
      <c r="Q673" s="113">
        <v>22.8932</v>
      </c>
      <c r="R673">
        <v>16</v>
      </c>
      <c r="S673">
        <v>3.0099999999999998E-2</v>
      </c>
      <c r="T673" s="113">
        <v>0.59108850617599196</v>
      </c>
      <c r="U673" s="114">
        <v>0.36943031635999501</v>
      </c>
      <c r="V673" s="113">
        <v>4.84932544754475E-2</v>
      </c>
      <c r="W673" s="113">
        <v>0.42222299365441301</v>
      </c>
      <c r="X673" s="114">
        <v>0.263889371034008</v>
      </c>
      <c r="Y673" s="113">
        <v>0.13335423612716099</v>
      </c>
      <c r="Z673" s="113">
        <v>-0.105540945325987</v>
      </c>
    </row>
    <row r="674" spans="1:26" x14ac:dyDescent="0.2">
      <c r="A674">
        <v>176</v>
      </c>
      <c r="B674" t="s">
        <v>26</v>
      </c>
      <c r="C674" t="s">
        <v>27</v>
      </c>
      <c r="D674" t="s">
        <v>28</v>
      </c>
      <c r="E674" s="118">
        <v>43154</v>
      </c>
      <c r="F674">
        <v>30.4</v>
      </c>
      <c r="G674">
        <v>37.4</v>
      </c>
      <c r="H674" s="113">
        <v>17.512499999999999</v>
      </c>
      <c r="I674" s="113">
        <v>2.129</v>
      </c>
      <c r="K674" s="113">
        <v>995.55686524113003</v>
      </c>
      <c r="L674" s="113">
        <v>0.752216550332928</v>
      </c>
      <c r="M674" s="113">
        <v>-4.1441071359999996E-3</v>
      </c>
      <c r="N674" s="113">
        <v>1023.41771382884</v>
      </c>
      <c r="O674" s="113">
        <v>4.7972630148125699</v>
      </c>
      <c r="P674" s="113">
        <v>23.5337018316086</v>
      </c>
      <c r="Q674" s="113">
        <v>6.4295</v>
      </c>
      <c r="R674">
        <v>9</v>
      </c>
      <c r="S674">
        <v>1.7899999999999999E-2</v>
      </c>
      <c r="T674" s="113">
        <v>0.84789919946947201</v>
      </c>
      <c r="U674" s="114">
        <v>0.94211022163274705</v>
      </c>
      <c r="V674" s="113">
        <v>5.0359209809979398E-2</v>
      </c>
      <c r="W674" s="113">
        <v>1.06088540822984</v>
      </c>
      <c r="X674" s="114">
        <v>1.17876156469982</v>
      </c>
      <c r="Y674" s="113">
        <v>0.88381354698894798</v>
      </c>
      <c r="Z674" s="113">
        <v>0.236651343067073</v>
      </c>
    </row>
    <row r="675" spans="1:26" x14ac:dyDescent="0.2">
      <c r="A675">
        <v>182</v>
      </c>
      <c r="B675" t="s">
        <v>26</v>
      </c>
      <c r="C675" t="s">
        <v>27</v>
      </c>
      <c r="D675" t="s">
        <v>28</v>
      </c>
      <c r="E675" s="118">
        <v>43154</v>
      </c>
      <c r="F675">
        <v>30.4</v>
      </c>
      <c r="G675">
        <v>37.4</v>
      </c>
      <c r="H675" s="113">
        <v>17.512499999999999</v>
      </c>
      <c r="I675" s="113">
        <v>5.0382999999999996</v>
      </c>
      <c r="K675" s="113">
        <v>995.55686524113003</v>
      </c>
      <c r="L675" s="113">
        <v>0.752216550332928</v>
      </c>
      <c r="M675" s="113">
        <v>-4.1441071359999996E-3</v>
      </c>
      <c r="N675" s="113">
        <v>1023.41771382884</v>
      </c>
      <c r="O675" s="113">
        <v>11.3527713703758</v>
      </c>
      <c r="P675" s="113">
        <v>23.5337018316086</v>
      </c>
      <c r="Q675" s="113">
        <v>22.43065</v>
      </c>
      <c r="R675">
        <v>9</v>
      </c>
      <c r="S675">
        <v>6.0299999999999798E-2</v>
      </c>
      <c r="T675" s="113">
        <v>1.2113298513459201</v>
      </c>
      <c r="U675" s="114">
        <v>1.34592205705102</v>
      </c>
      <c r="V675" s="113">
        <v>0.15951328629508099</v>
      </c>
      <c r="W675" s="113">
        <v>1.4250836092303001</v>
      </c>
      <c r="X675" s="114">
        <v>1.5834262324781101</v>
      </c>
      <c r="Y675" s="113">
        <v>0.80201359687004703</v>
      </c>
      <c r="Z675" s="113">
        <v>0.23750417542709201</v>
      </c>
    </row>
    <row r="676" spans="1:26" x14ac:dyDescent="0.2">
      <c r="A676">
        <v>281</v>
      </c>
      <c r="B676" t="s">
        <v>26</v>
      </c>
      <c r="C676" t="s">
        <v>27</v>
      </c>
      <c r="D676" t="s">
        <v>28</v>
      </c>
      <c r="E676" s="118">
        <v>43154</v>
      </c>
      <c r="F676">
        <v>30.4</v>
      </c>
      <c r="G676">
        <v>37.4</v>
      </c>
      <c r="H676" s="113">
        <v>17.512499999999999</v>
      </c>
      <c r="I676" s="113">
        <v>4.4362000000000004</v>
      </c>
      <c r="K676" s="113">
        <v>995.55686524113003</v>
      </c>
      <c r="L676" s="113">
        <v>0.752216550332928</v>
      </c>
      <c r="M676" s="113">
        <v>-4.1441071359999996E-3</v>
      </c>
      <c r="N676" s="113">
        <v>1023.41771382884</v>
      </c>
      <c r="O676" s="113">
        <v>9.9960630278588702</v>
      </c>
      <c r="P676" s="113">
        <v>23.5337018316086</v>
      </c>
      <c r="Q676" s="113">
        <v>19.1191</v>
      </c>
      <c r="R676">
        <v>9</v>
      </c>
      <c r="S676">
        <v>6.8000000000000504E-2</v>
      </c>
      <c r="T676" s="113">
        <v>1.5567052790623299</v>
      </c>
      <c r="U676" s="114">
        <v>1.7296725322914701</v>
      </c>
      <c r="V676" s="113">
        <v>0.17396781635191899</v>
      </c>
      <c r="W676" s="113">
        <v>1.7711884542527001</v>
      </c>
      <c r="X676" s="114">
        <v>1.9679871713918899</v>
      </c>
      <c r="Y676" s="113">
        <v>1.0311898774845401</v>
      </c>
      <c r="Z676" s="113">
        <v>0.23831463910042</v>
      </c>
    </row>
    <row r="677" spans="1:26" x14ac:dyDescent="0.2">
      <c r="A677">
        <v>287</v>
      </c>
      <c r="B677" t="s">
        <v>26</v>
      </c>
      <c r="C677" t="s">
        <v>27</v>
      </c>
      <c r="D677" t="s">
        <v>28</v>
      </c>
      <c r="E677" s="118">
        <v>43154</v>
      </c>
      <c r="F677">
        <v>30.4</v>
      </c>
      <c r="G677">
        <v>37.4</v>
      </c>
      <c r="H677" s="113">
        <v>17.512499999999999</v>
      </c>
      <c r="I677" s="113">
        <v>2.9954000000000001</v>
      </c>
      <c r="K677" s="113">
        <v>995.55686524113003</v>
      </c>
      <c r="L677" s="113">
        <v>0.752216550332928</v>
      </c>
      <c r="M677" s="113">
        <v>-4.1441071359999996E-3</v>
      </c>
      <c r="N677" s="113">
        <v>1023.41771382884</v>
      </c>
      <c r="O677" s="113">
        <v>6.7495169725549902</v>
      </c>
      <c r="P677" s="113">
        <v>23.5337018316086</v>
      </c>
      <c r="Q677" s="113">
        <v>11.194699999999999</v>
      </c>
      <c r="R677">
        <v>9</v>
      </c>
      <c r="S677">
        <v>4.7299999999999898E-2</v>
      </c>
      <c r="T677" s="113">
        <v>1.6044231878158799</v>
      </c>
      <c r="U677" s="114">
        <v>1.78269243090653</v>
      </c>
      <c r="V677" s="113">
        <v>0.12058082195665699</v>
      </c>
      <c r="W677" s="113">
        <v>1.8190071410745601</v>
      </c>
      <c r="X677" s="114">
        <v>2.0211190456383998</v>
      </c>
      <c r="Y677" s="113">
        <v>1.2252785076930699</v>
      </c>
      <c r="Z677" s="113">
        <v>0.23842661473187099</v>
      </c>
    </row>
    <row r="678" spans="1:26" x14ac:dyDescent="0.2">
      <c r="A678">
        <v>116</v>
      </c>
      <c r="B678" t="s">
        <v>29</v>
      </c>
      <c r="C678" t="s">
        <v>27</v>
      </c>
      <c r="D678" t="s">
        <v>28</v>
      </c>
      <c r="E678" s="118">
        <v>43154</v>
      </c>
      <c r="F678">
        <v>30.4</v>
      </c>
      <c r="G678">
        <v>37.4</v>
      </c>
      <c r="H678" s="113">
        <v>17.512499999999999</v>
      </c>
      <c r="I678" s="113">
        <v>6.2830000000000004</v>
      </c>
      <c r="K678" s="113">
        <v>995.55686524113003</v>
      </c>
      <c r="L678" s="113">
        <v>0.752216550332928</v>
      </c>
      <c r="M678" s="113">
        <v>-4.1441071359999996E-3</v>
      </c>
      <c r="N678" s="113">
        <v>1023.41771382884</v>
      </c>
      <c r="O678" s="113">
        <v>14.1574464640993</v>
      </c>
      <c r="P678" s="113">
        <v>23.5337018316086</v>
      </c>
      <c r="Q678" s="113">
        <v>29.276499999999999</v>
      </c>
      <c r="R678">
        <v>9</v>
      </c>
      <c r="S678">
        <v>9.6700000000000202E-2</v>
      </c>
      <c r="T678" s="113">
        <v>1.56313143559155</v>
      </c>
      <c r="U678" s="114">
        <v>1.73681270621284</v>
      </c>
      <c r="V678" s="113">
        <v>0.247271195809045</v>
      </c>
      <c r="W678" s="113">
        <v>1.7776281825343101</v>
      </c>
      <c r="X678" s="114">
        <v>1.97514242503812</v>
      </c>
      <c r="Y678" s="113">
        <v>0.95581533649274197</v>
      </c>
      <c r="Z678" s="113">
        <v>0.238329718825286</v>
      </c>
    </row>
    <row r="679" spans="1:26" x14ac:dyDescent="0.2">
      <c r="A679">
        <v>122</v>
      </c>
      <c r="B679" t="s">
        <v>29</v>
      </c>
      <c r="C679" t="s">
        <v>27</v>
      </c>
      <c r="D679" t="s">
        <v>28</v>
      </c>
      <c r="E679" s="118">
        <v>43154</v>
      </c>
      <c r="F679">
        <v>30.4</v>
      </c>
      <c r="G679">
        <v>37.4</v>
      </c>
      <c r="H679" s="113">
        <v>17.512499999999999</v>
      </c>
      <c r="I679" s="113">
        <v>7.5416999999999996</v>
      </c>
      <c r="K679" s="113">
        <v>995.55686524113003</v>
      </c>
      <c r="L679" s="113">
        <v>0.752216550332928</v>
      </c>
      <c r="M679" s="113">
        <v>-4.1441071359999996E-3</v>
      </c>
      <c r="N679" s="113">
        <v>1023.41771382884</v>
      </c>
      <c r="O679" s="113">
        <v>16.993667674406701</v>
      </c>
      <c r="P679" s="113">
        <v>23.5337018316086</v>
      </c>
      <c r="Q679" s="113">
        <v>36.199350000000003</v>
      </c>
      <c r="R679">
        <v>9</v>
      </c>
      <c r="S679">
        <v>0.106</v>
      </c>
      <c r="T679" s="113">
        <v>1.4255550923248601</v>
      </c>
      <c r="U679" s="114">
        <v>1.5839501025831799</v>
      </c>
      <c r="V679" s="113">
        <v>0.27416001353906</v>
      </c>
      <c r="W679" s="113">
        <v>1.63976128424365</v>
      </c>
      <c r="X679" s="114">
        <v>1.82195698249295</v>
      </c>
      <c r="Y679" s="113">
        <v>0.85528763409395403</v>
      </c>
      <c r="Z679" s="113">
        <v>0.23800687990976599</v>
      </c>
    </row>
    <row r="680" spans="1:26" x14ac:dyDescent="0.2">
      <c r="A680">
        <v>220</v>
      </c>
      <c r="B680" t="s">
        <v>29</v>
      </c>
      <c r="C680" t="s">
        <v>27</v>
      </c>
      <c r="D680" t="s">
        <v>28</v>
      </c>
      <c r="E680" s="118">
        <v>43154</v>
      </c>
      <c r="F680">
        <v>30.4</v>
      </c>
      <c r="G680">
        <v>37.4</v>
      </c>
      <c r="H680" s="113">
        <v>17.512499999999999</v>
      </c>
      <c r="I680" s="113">
        <v>4.931</v>
      </c>
      <c r="K680" s="113">
        <v>995.55686524113003</v>
      </c>
      <c r="L680" s="113">
        <v>0.752216550332928</v>
      </c>
      <c r="M680" s="113">
        <v>-4.1441071359999996E-3</v>
      </c>
      <c r="N680" s="113">
        <v>1023.41771382884</v>
      </c>
      <c r="O680" s="113">
        <v>11.1109929196998</v>
      </c>
      <c r="P680" s="113">
        <v>23.5337018316086</v>
      </c>
      <c r="Q680" s="113">
        <v>21.840499999999999</v>
      </c>
      <c r="R680">
        <v>9</v>
      </c>
      <c r="S680">
        <v>6.4399999999999999E-2</v>
      </c>
      <c r="T680" s="113">
        <v>1.32330579870957</v>
      </c>
      <c r="U680" s="114">
        <v>1.4703397763439701</v>
      </c>
      <c r="V680" s="113">
        <v>0.168222772655273</v>
      </c>
      <c r="W680" s="113">
        <v>1.5372960447378901</v>
      </c>
      <c r="X680" s="114">
        <v>1.70810671637543</v>
      </c>
      <c r="Y680" s="113">
        <v>0.86992265694508797</v>
      </c>
      <c r="Z680" s="113">
        <v>0.23776694003146201</v>
      </c>
    </row>
    <row r="681" spans="1:26" x14ac:dyDescent="0.2">
      <c r="A681">
        <v>226</v>
      </c>
      <c r="B681" t="s">
        <v>29</v>
      </c>
      <c r="C681" t="s">
        <v>27</v>
      </c>
      <c r="D681" t="s">
        <v>28</v>
      </c>
      <c r="E681" s="118">
        <v>43154</v>
      </c>
      <c r="F681">
        <v>30.4</v>
      </c>
      <c r="G681">
        <v>37.4</v>
      </c>
      <c r="H681" s="113">
        <v>17.512499999999999</v>
      </c>
      <c r="I681" s="113">
        <v>4.6868999999999996</v>
      </c>
      <c r="K681" s="113">
        <v>995.55686524113003</v>
      </c>
      <c r="L681" s="113">
        <v>0.752216550332928</v>
      </c>
      <c r="M681" s="113">
        <v>-4.1441071359999996E-3</v>
      </c>
      <c r="N681" s="113">
        <v>1023.41771382884</v>
      </c>
      <c r="O681" s="113">
        <v>10.560963844117</v>
      </c>
      <c r="P681" s="113">
        <v>23.5337018316086</v>
      </c>
      <c r="Q681" s="113">
        <v>20.497949999999999</v>
      </c>
      <c r="R681">
        <v>9</v>
      </c>
      <c r="S681">
        <v>5.2600000000000001E-2</v>
      </c>
      <c r="T681" s="113">
        <v>1.13501499687116</v>
      </c>
      <c r="U681" s="114">
        <v>1.2611277743012801</v>
      </c>
      <c r="V681" s="113">
        <v>0.14053075069481999</v>
      </c>
      <c r="W681" s="113">
        <v>1.3486075812293199</v>
      </c>
      <c r="X681" s="114">
        <v>1.4984528680325799</v>
      </c>
      <c r="Y681" s="113">
        <v>0.77266555930158698</v>
      </c>
      <c r="Z681" s="113">
        <v>0.23732509373129301</v>
      </c>
    </row>
    <row r="682" spans="1:26" x14ac:dyDescent="0.2">
      <c r="A682">
        <v>157</v>
      </c>
      <c r="B682" t="s">
        <v>30</v>
      </c>
      <c r="C682" t="s">
        <v>27</v>
      </c>
      <c r="D682" t="s">
        <v>28</v>
      </c>
      <c r="E682" s="118">
        <v>43154</v>
      </c>
      <c r="F682">
        <v>30.4</v>
      </c>
      <c r="G682">
        <v>37.4</v>
      </c>
      <c r="H682" s="113">
        <v>17.512499999999999</v>
      </c>
      <c r="I682" s="113">
        <v>2.7385999999999999</v>
      </c>
      <c r="K682" s="113">
        <v>995.55686524113003</v>
      </c>
      <c r="L682" s="113">
        <v>0.752216550332928</v>
      </c>
      <c r="M682" s="113">
        <v>-4.1441071359999996E-3</v>
      </c>
      <c r="N682" s="113">
        <v>1023.41771382884</v>
      </c>
      <c r="O682" s="113">
        <v>6.1708710626424201</v>
      </c>
      <c r="P682" s="113">
        <v>23.5337018316086</v>
      </c>
      <c r="Q682" s="113">
        <v>9.7822999999999993</v>
      </c>
      <c r="R682">
        <v>9</v>
      </c>
      <c r="S682">
        <v>7.0399999999999796E-2</v>
      </c>
      <c r="T682" s="113">
        <v>2.6384828723483902</v>
      </c>
      <c r="U682" s="114">
        <v>2.9316476359426602</v>
      </c>
      <c r="V682" s="113">
        <v>0.17130271793685301</v>
      </c>
      <c r="W682" s="113">
        <v>2.8552507129620799</v>
      </c>
      <c r="X682" s="114">
        <v>3.1725007921800898</v>
      </c>
      <c r="Y682" s="113">
        <v>2.0259108818764</v>
      </c>
      <c r="Z682" s="113">
        <v>0.240853156237432</v>
      </c>
    </row>
    <row r="683" spans="1:26" x14ac:dyDescent="0.2">
      <c r="A683">
        <v>248</v>
      </c>
      <c r="B683" t="s">
        <v>30</v>
      </c>
      <c r="C683" t="s">
        <v>27</v>
      </c>
      <c r="D683" t="s">
        <v>28</v>
      </c>
      <c r="E683" s="118">
        <v>43154</v>
      </c>
      <c r="F683">
        <v>30.4</v>
      </c>
      <c r="G683">
        <v>37.4</v>
      </c>
      <c r="H683" s="113">
        <v>17.512499999999999</v>
      </c>
      <c r="I683" s="113">
        <v>4.5925000000000002</v>
      </c>
      <c r="K683" s="113">
        <v>995.55686524113003</v>
      </c>
      <c r="L683" s="113">
        <v>0.752216550332928</v>
      </c>
      <c r="M683" s="113">
        <v>-4.1441071359999996E-3</v>
      </c>
      <c r="N683" s="113">
        <v>1023.41771382884</v>
      </c>
      <c r="O683" s="113">
        <v>10.348252886579001</v>
      </c>
      <c r="P683" s="113">
        <v>23.5337018316086</v>
      </c>
      <c r="Q683" s="113">
        <v>19.978750000000002</v>
      </c>
      <c r="R683">
        <v>9</v>
      </c>
      <c r="S683">
        <v>8.52000000000004E-2</v>
      </c>
      <c r="T683" s="113">
        <v>1.8902669003616399</v>
      </c>
      <c r="U683" s="114">
        <v>2.1002965559573799</v>
      </c>
      <c r="V683" s="113">
        <v>0.213385035559087</v>
      </c>
      <c r="W683" s="113">
        <v>2.1054545426323701</v>
      </c>
      <c r="X683" s="114">
        <v>2.3393939362581899</v>
      </c>
      <c r="Y683" s="113">
        <v>1.2152366022534</v>
      </c>
      <c r="Z683" s="113">
        <v>0.23909738030080799</v>
      </c>
    </row>
    <row r="684" spans="1:26" x14ac:dyDescent="0.2">
      <c r="A684">
        <v>162</v>
      </c>
      <c r="B684" t="s">
        <v>31</v>
      </c>
      <c r="C684" t="s">
        <v>27</v>
      </c>
      <c r="D684" t="s">
        <v>28</v>
      </c>
      <c r="E684" s="118">
        <v>43154</v>
      </c>
      <c r="F684">
        <v>30.4</v>
      </c>
      <c r="G684">
        <v>37.4</v>
      </c>
      <c r="H684" s="113">
        <v>17.512499999999999</v>
      </c>
      <c r="I684" s="113">
        <v>7.7615999999999996</v>
      </c>
      <c r="K684" s="113">
        <v>995.55686524113003</v>
      </c>
      <c r="L684" s="113">
        <v>0.752216550332928</v>
      </c>
      <c r="M684" s="113">
        <v>-4.1441071359999996E-3</v>
      </c>
      <c r="N684" s="113">
        <v>1023.41771382884</v>
      </c>
      <c r="O684" s="113">
        <v>17.489167034179999</v>
      </c>
      <c r="P684" s="113">
        <v>23.5337018316086</v>
      </c>
      <c r="Q684" s="113">
        <v>37.408799999999999</v>
      </c>
      <c r="R684">
        <v>9</v>
      </c>
      <c r="S684">
        <v>8.5499999999999701E-2</v>
      </c>
      <c r="T684" s="113">
        <v>1.1138468753663899</v>
      </c>
      <c r="U684" s="114">
        <v>1.23760763929599</v>
      </c>
      <c r="V684" s="113">
        <v>0.22910910344229801</v>
      </c>
      <c r="W684" s="113">
        <v>1.32739475360791</v>
      </c>
      <c r="X684" s="114">
        <v>1.4748830595643401</v>
      </c>
      <c r="Y684" s="113">
        <v>0.68915988984798204</v>
      </c>
      <c r="Z684" s="113">
        <v>0.237275420268347</v>
      </c>
    </row>
    <row r="685" spans="1:26" x14ac:dyDescent="0.2">
      <c r="A685">
        <v>169</v>
      </c>
      <c r="B685" t="s">
        <v>31</v>
      </c>
      <c r="C685" t="s">
        <v>27</v>
      </c>
      <c r="D685" t="s">
        <v>28</v>
      </c>
      <c r="E685" s="118">
        <v>43154</v>
      </c>
      <c r="F685">
        <v>30.4</v>
      </c>
      <c r="G685">
        <v>37.4</v>
      </c>
      <c r="H685" s="113">
        <v>17.512499999999999</v>
      </c>
      <c r="I685" s="113">
        <v>4.7343000000000002</v>
      </c>
      <c r="K685" s="113">
        <v>995.55686524113003</v>
      </c>
      <c r="L685" s="113">
        <v>0.752216550332928</v>
      </c>
      <c r="M685" s="113">
        <v>-4.1441071359999996E-3</v>
      </c>
      <c r="N685" s="113">
        <v>1023.41771382884</v>
      </c>
      <c r="O685" s="113">
        <v>10.667769981694301</v>
      </c>
      <c r="P685" s="113">
        <v>23.5337018316086</v>
      </c>
      <c r="Q685" s="113">
        <v>20.758649999999999</v>
      </c>
      <c r="R685">
        <v>9</v>
      </c>
      <c r="S685">
        <v>4.9000000000000397E-2</v>
      </c>
      <c r="T685" s="113">
        <v>1.0458241734787601</v>
      </c>
      <c r="U685" s="114">
        <v>1.16202685942085</v>
      </c>
      <c r="V685" s="113">
        <v>0.132661082268101</v>
      </c>
      <c r="W685" s="113">
        <v>1.2592283908458299</v>
      </c>
      <c r="X685" s="114">
        <v>1.39914265649537</v>
      </c>
      <c r="Y685" s="113">
        <v>0.719411017636709</v>
      </c>
      <c r="Z685" s="113">
        <v>0.23711579707452299</v>
      </c>
    </row>
    <row r="686" spans="1:26" x14ac:dyDescent="0.2">
      <c r="A686">
        <v>261</v>
      </c>
      <c r="B686" t="s">
        <v>31</v>
      </c>
      <c r="C686" t="s">
        <v>27</v>
      </c>
      <c r="D686" t="s">
        <v>28</v>
      </c>
      <c r="E686" s="118">
        <v>43154</v>
      </c>
      <c r="F686">
        <v>30.4</v>
      </c>
      <c r="G686">
        <v>37.4</v>
      </c>
      <c r="H686" s="113">
        <v>17.512499999999999</v>
      </c>
      <c r="I686" s="113">
        <v>5.1382000000000003</v>
      </c>
      <c r="K686" s="113">
        <v>995.55686524113003</v>
      </c>
      <c r="L686" s="113">
        <v>0.752216550332928</v>
      </c>
      <c r="M686" s="113">
        <v>-4.1441071359999996E-3</v>
      </c>
      <c r="N686" s="113">
        <v>1023.41771382884</v>
      </c>
      <c r="O686" s="113">
        <v>11.577875445143199</v>
      </c>
      <c r="P686" s="113">
        <v>23.5337018316086</v>
      </c>
      <c r="Q686" s="113">
        <v>22.9801</v>
      </c>
      <c r="R686">
        <v>9</v>
      </c>
      <c r="S686">
        <v>5.7000000000000398E-2</v>
      </c>
      <c r="T686" s="113">
        <v>1.12178225615997</v>
      </c>
      <c r="U686" s="114">
        <v>1.2464247290666299</v>
      </c>
      <c r="V686" s="113">
        <v>0.15256749479547199</v>
      </c>
      <c r="W686" s="113">
        <v>1.33534689356734</v>
      </c>
      <c r="X686" s="114">
        <v>1.48371877063038</v>
      </c>
      <c r="Y686" s="113">
        <v>0.74788207610155499</v>
      </c>
      <c r="Z686" s="113">
        <v>0.237294041563749</v>
      </c>
    </row>
    <row r="687" spans="1:26" x14ac:dyDescent="0.2">
      <c r="A687">
        <v>273</v>
      </c>
      <c r="B687" t="s">
        <v>31</v>
      </c>
      <c r="C687" t="s">
        <v>27</v>
      </c>
      <c r="D687" t="s">
        <v>28</v>
      </c>
      <c r="E687" s="118">
        <v>43154</v>
      </c>
      <c r="F687">
        <v>30.4</v>
      </c>
      <c r="G687">
        <v>37.4</v>
      </c>
      <c r="H687" s="113">
        <v>17.512499999999999</v>
      </c>
      <c r="I687" s="113">
        <v>6.1590999999999996</v>
      </c>
      <c r="K687" s="113">
        <v>995.55686524113003</v>
      </c>
      <c r="L687" s="113">
        <v>0.752216550332928</v>
      </c>
      <c r="M687" s="113">
        <v>-4.1441071359999996E-3</v>
      </c>
      <c r="N687" s="113">
        <v>1023.41771382884</v>
      </c>
      <c r="O687" s="113">
        <v>13.8782633323307</v>
      </c>
      <c r="P687" s="113">
        <v>23.5337018316086</v>
      </c>
      <c r="Q687" s="113">
        <v>28.595050000000001</v>
      </c>
      <c r="R687">
        <v>9</v>
      </c>
      <c r="S687">
        <v>6.2199999999999797E-2</v>
      </c>
      <c r="T687" s="113">
        <v>1.0201905886598099</v>
      </c>
      <c r="U687" s="114">
        <v>1.1335450985108999</v>
      </c>
      <c r="V687" s="113">
        <v>0.16910800632991599</v>
      </c>
      <c r="W687" s="113">
        <v>1.2335406690533699</v>
      </c>
      <c r="X687" s="114">
        <v>1.3706007433926299</v>
      </c>
      <c r="Y687" s="113">
        <v>0.66505545371728403</v>
      </c>
      <c r="Z687" s="113">
        <v>0.237055644881734</v>
      </c>
    </row>
    <row r="688" spans="1:26" x14ac:dyDescent="0.2">
      <c r="A688">
        <v>105</v>
      </c>
      <c r="B688" t="s">
        <v>32</v>
      </c>
      <c r="C688" t="s">
        <v>27</v>
      </c>
      <c r="D688" t="s">
        <v>28</v>
      </c>
      <c r="E688" s="118">
        <v>43154</v>
      </c>
      <c r="F688">
        <v>30.4</v>
      </c>
      <c r="G688">
        <v>37.4</v>
      </c>
      <c r="H688" s="113">
        <v>17.512499999999999</v>
      </c>
      <c r="I688" s="113">
        <v>4.6506999999999996</v>
      </c>
      <c r="K688" s="113">
        <v>995.55686524113003</v>
      </c>
      <c r="L688" s="113">
        <v>0.752216550332928</v>
      </c>
      <c r="M688" s="113">
        <v>-4.1441071359999996E-3</v>
      </c>
      <c r="N688" s="113">
        <v>1023.41771382884</v>
      </c>
      <c r="O688" s="113">
        <v>10.4793945998069</v>
      </c>
      <c r="P688" s="113">
        <v>23.5337018316086</v>
      </c>
      <c r="Q688" s="113">
        <v>20.298850000000002</v>
      </c>
      <c r="R688">
        <v>9</v>
      </c>
      <c r="S688">
        <v>6.0099999999999397E-2</v>
      </c>
      <c r="T688" s="113">
        <v>1.3091970548512</v>
      </c>
      <c r="U688" s="114">
        <v>1.4546633942791201</v>
      </c>
      <c r="V688" s="113">
        <v>0.15722293231366499</v>
      </c>
      <c r="W688" s="113">
        <v>1.5231575038496501</v>
      </c>
      <c r="X688" s="114">
        <v>1.6923972264996101</v>
      </c>
      <c r="Y688" s="113">
        <v>0.87484736815444297</v>
      </c>
      <c r="Z688" s="113">
        <v>0.23773383222049699</v>
      </c>
    </row>
    <row r="689" spans="1:26" x14ac:dyDescent="0.2">
      <c r="A689">
        <v>204</v>
      </c>
      <c r="B689" t="s">
        <v>32</v>
      </c>
      <c r="C689" t="s">
        <v>27</v>
      </c>
      <c r="D689" t="s">
        <v>28</v>
      </c>
      <c r="E689" s="118">
        <v>43154</v>
      </c>
      <c r="F689">
        <v>30.4</v>
      </c>
      <c r="G689">
        <v>37.4</v>
      </c>
      <c r="H689" s="113">
        <v>17.512499999999999</v>
      </c>
      <c r="I689" s="113">
        <v>5.3936000000000002</v>
      </c>
      <c r="K689" s="113">
        <v>995.55686524113003</v>
      </c>
      <c r="L689" s="113">
        <v>0.752216550332928</v>
      </c>
      <c r="M689" s="113">
        <v>-4.1441071359999996E-3</v>
      </c>
      <c r="N689" s="113">
        <v>1023.41771382884</v>
      </c>
      <c r="O689" s="113">
        <v>12.153366743397401</v>
      </c>
      <c r="P689" s="113">
        <v>23.5337018316086</v>
      </c>
      <c r="Q689" s="113">
        <v>24.384799999999998</v>
      </c>
      <c r="R689">
        <v>9</v>
      </c>
      <c r="S689">
        <v>9.2500000000000304E-2</v>
      </c>
      <c r="T689" s="113">
        <v>1.74492086548075</v>
      </c>
      <c r="U689" s="114">
        <v>1.9388009616452799</v>
      </c>
      <c r="V689" s="113">
        <v>0.23360370010280501</v>
      </c>
      <c r="W689" s="113">
        <v>1.95980154348972</v>
      </c>
      <c r="X689" s="114">
        <v>2.17755727054413</v>
      </c>
      <c r="Y689" s="113">
        <v>1.0871130977732699</v>
      </c>
      <c r="Z689" s="113">
        <v>0.238756308898848</v>
      </c>
    </row>
    <row r="690" spans="1:26" x14ac:dyDescent="0.2">
      <c r="A690">
        <v>143</v>
      </c>
      <c r="B690" t="s">
        <v>33</v>
      </c>
      <c r="C690" t="s">
        <v>27</v>
      </c>
      <c r="D690" t="s">
        <v>28</v>
      </c>
      <c r="E690" s="118">
        <v>43154</v>
      </c>
      <c r="F690">
        <v>30.4</v>
      </c>
      <c r="G690">
        <v>37.4</v>
      </c>
      <c r="H690" s="113">
        <v>17.512499999999999</v>
      </c>
      <c r="I690" s="113">
        <v>5.6397000000000004</v>
      </c>
      <c r="K690" s="113">
        <v>995.55686524113003</v>
      </c>
      <c r="L690" s="113">
        <v>0.752216550332928</v>
      </c>
      <c r="M690" s="113">
        <v>-4.1441071359999996E-3</v>
      </c>
      <c r="N690" s="113">
        <v>1023.41771382884</v>
      </c>
      <c r="O690" s="113">
        <v>12.7079024070636</v>
      </c>
      <c r="P690" s="113">
        <v>23.5337018316086</v>
      </c>
      <c r="Q690" s="113">
        <v>25.738350000000001</v>
      </c>
      <c r="R690">
        <v>9</v>
      </c>
      <c r="S690">
        <v>0.112500000000001</v>
      </c>
      <c r="T690" s="113">
        <v>2.03538862353453</v>
      </c>
      <c r="U690" s="114">
        <v>2.2615429150383699</v>
      </c>
      <c r="V690" s="113">
        <v>0.27974329048443802</v>
      </c>
      <c r="W690" s="113">
        <v>2.25088275633082</v>
      </c>
      <c r="X690" s="114">
        <v>2.5009808403675802</v>
      </c>
      <c r="Y690" s="113">
        <v>1.23738386883566</v>
      </c>
      <c r="Z690" s="113">
        <v>0.23943792532921199</v>
      </c>
    </row>
    <row r="691" spans="1:26" x14ac:dyDescent="0.2">
      <c r="A691">
        <v>177</v>
      </c>
      <c r="B691" t="s">
        <v>26</v>
      </c>
      <c r="C691" t="s">
        <v>34</v>
      </c>
      <c r="D691" t="s">
        <v>28</v>
      </c>
      <c r="E691" s="118">
        <v>43154</v>
      </c>
      <c r="F691">
        <v>28.8</v>
      </c>
      <c r="G691">
        <v>37.1</v>
      </c>
      <c r="H691" s="113">
        <v>17.513200000000001</v>
      </c>
      <c r="I691" s="113">
        <v>6.1595000000000004</v>
      </c>
      <c r="K691" s="113">
        <v>996.03408926421105</v>
      </c>
      <c r="L691" s="113">
        <v>0.75409768612300798</v>
      </c>
      <c r="M691" s="113">
        <v>-4.1510154240000001E-3</v>
      </c>
      <c r="N691" s="113">
        <v>1023.73808542258</v>
      </c>
      <c r="O691" s="113">
        <v>13.884612031503799</v>
      </c>
      <c r="P691" s="113">
        <v>23.537175830154101</v>
      </c>
      <c r="Q691" s="113">
        <v>28.597249999999999</v>
      </c>
      <c r="R691">
        <v>9</v>
      </c>
      <c r="S691">
        <v>-2.3299999999999901E-2</v>
      </c>
      <c r="T691" s="113">
        <v>-0.37685191175519001</v>
      </c>
      <c r="U691" s="114">
        <v>-0.418724346394655</v>
      </c>
      <c r="V691" s="113">
        <v>-2.2782433760751199E-2</v>
      </c>
      <c r="W691" s="113">
        <v>-0.16381525538556599</v>
      </c>
      <c r="X691" s="114">
        <v>-0.18201695042840699</v>
      </c>
      <c r="Y691" s="113">
        <v>-8.8123456208524603E-2</v>
      </c>
      <c r="Z691" s="113">
        <v>0.23670739596624901</v>
      </c>
    </row>
    <row r="692" spans="1:26" x14ac:dyDescent="0.2">
      <c r="A692">
        <v>190</v>
      </c>
      <c r="B692" t="s">
        <v>26</v>
      </c>
      <c r="C692" t="s">
        <v>34</v>
      </c>
      <c r="D692" t="s">
        <v>28</v>
      </c>
      <c r="E692" s="118">
        <v>43154</v>
      </c>
      <c r="F692">
        <v>28.8</v>
      </c>
      <c r="G692">
        <v>37.1</v>
      </c>
      <c r="H692" s="113">
        <v>17.513200000000001</v>
      </c>
      <c r="I692" s="113">
        <v>4.7983000000000002</v>
      </c>
      <c r="K692" s="113">
        <v>996.03408926421105</v>
      </c>
      <c r="L692" s="113">
        <v>0.75409768612300798</v>
      </c>
      <c r="M692" s="113">
        <v>-4.1510154240000001E-3</v>
      </c>
      <c r="N692" s="113">
        <v>1023.73808542258</v>
      </c>
      <c r="O692" s="113">
        <v>10.8162243543737</v>
      </c>
      <c r="P692" s="113">
        <v>23.537175830154101</v>
      </c>
      <c r="Q692" s="113">
        <v>21.11065</v>
      </c>
      <c r="R692">
        <v>9</v>
      </c>
      <c r="S692">
        <v>-2.8399999999999499E-2</v>
      </c>
      <c r="T692" s="113">
        <v>-0.58839372656265199</v>
      </c>
      <c r="U692" s="114">
        <v>-0.65377080729183601</v>
      </c>
      <c r="V692" s="113">
        <v>-4.08017285486846E-2</v>
      </c>
      <c r="W692" s="113">
        <v>-0.375809436553385</v>
      </c>
      <c r="X692" s="114">
        <v>-0.41756604061487201</v>
      </c>
      <c r="Y692" s="113">
        <v>-0.21317333757929799</v>
      </c>
      <c r="Z692" s="113">
        <v>0.236204766676963</v>
      </c>
    </row>
    <row r="693" spans="1:26" x14ac:dyDescent="0.2">
      <c r="A693">
        <v>282</v>
      </c>
      <c r="B693" t="s">
        <v>26</v>
      </c>
      <c r="C693" t="s">
        <v>34</v>
      </c>
      <c r="D693" t="s">
        <v>28</v>
      </c>
      <c r="E693" s="118">
        <v>43154</v>
      </c>
      <c r="F693">
        <v>28.8</v>
      </c>
      <c r="G693">
        <v>37.1</v>
      </c>
      <c r="H693" s="113">
        <v>17.513200000000001</v>
      </c>
      <c r="I693" s="113">
        <v>2.2122000000000002</v>
      </c>
      <c r="K693" s="113">
        <v>996.03408926421105</v>
      </c>
      <c r="L693" s="113">
        <v>0.75409768612300798</v>
      </c>
      <c r="M693" s="113">
        <v>-4.1510154240000001E-3</v>
      </c>
      <c r="N693" s="113">
        <v>1023.73808542258</v>
      </c>
      <c r="O693" s="113">
        <v>4.9866935199436098</v>
      </c>
      <c r="P693" s="113">
        <v>23.537175830154101</v>
      </c>
      <c r="Q693" s="113">
        <v>6.8871000000000002</v>
      </c>
      <c r="R693">
        <v>9</v>
      </c>
      <c r="S693">
        <v>-2.4E-2</v>
      </c>
      <c r="T693" s="113">
        <v>-1.07324926214113</v>
      </c>
      <c r="U693" s="114">
        <v>-1.1924991801568099</v>
      </c>
      <c r="V693" s="113">
        <v>-4.3343923160573901E-2</v>
      </c>
      <c r="W693" s="113">
        <v>-0.86170179945668701</v>
      </c>
      <c r="X693" s="114">
        <v>-0.95744644384076305</v>
      </c>
      <c r="Y693" s="113">
        <v>-0.68612663479448799</v>
      </c>
      <c r="Z693" s="113">
        <v>0.235052736316052</v>
      </c>
    </row>
    <row r="694" spans="1:26" x14ac:dyDescent="0.2">
      <c r="A694">
        <v>288</v>
      </c>
      <c r="B694" t="s">
        <v>26</v>
      </c>
      <c r="C694" t="s">
        <v>34</v>
      </c>
      <c r="D694" t="s">
        <v>28</v>
      </c>
      <c r="E694" s="118">
        <v>43154</v>
      </c>
      <c r="F694">
        <v>28.8</v>
      </c>
      <c r="G694">
        <v>37.1</v>
      </c>
      <c r="H694" s="113">
        <v>17.513200000000001</v>
      </c>
      <c r="I694" s="113">
        <v>7.5434999999999999</v>
      </c>
      <c r="K694" s="113">
        <v>996.03408926421105</v>
      </c>
      <c r="L694" s="113">
        <v>0.75409768612300798</v>
      </c>
      <c r="M694" s="113">
        <v>-4.1510154240000001E-3</v>
      </c>
      <c r="N694" s="113">
        <v>1023.73808542258</v>
      </c>
      <c r="O694" s="113">
        <v>17.004394976808001</v>
      </c>
      <c r="P694" s="113">
        <v>23.537175830154101</v>
      </c>
      <c r="Q694" s="113">
        <v>36.209249999999997</v>
      </c>
      <c r="R694">
        <v>9</v>
      </c>
      <c r="S694">
        <v>-3.28999999999997E-2</v>
      </c>
      <c r="T694" s="113">
        <v>-0.43424317617865599</v>
      </c>
      <c r="U694" s="114">
        <v>-0.482492417976285</v>
      </c>
      <c r="V694" s="113">
        <v>-3.7719182898005202E-2</v>
      </c>
      <c r="W694" s="113">
        <v>-0.22132924673857399</v>
      </c>
      <c r="X694" s="114">
        <v>-0.245921385265083</v>
      </c>
      <c r="Y694" s="113">
        <v>-0.115168927953146</v>
      </c>
      <c r="Z694" s="113">
        <v>0.236571032711202</v>
      </c>
    </row>
    <row r="695" spans="1:26" x14ac:dyDescent="0.2">
      <c r="A695">
        <v>117</v>
      </c>
      <c r="B695" t="s">
        <v>29</v>
      </c>
      <c r="C695" t="s">
        <v>34</v>
      </c>
      <c r="D695" t="s">
        <v>28</v>
      </c>
      <c r="E695" s="118">
        <v>43154</v>
      </c>
      <c r="F695">
        <v>28.8</v>
      </c>
      <c r="G695">
        <v>37.1</v>
      </c>
      <c r="H695" s="113">
        <v>17.513200000000001</v>
      </c>
      <c r="I695" s="113">
        <v>3.4710000000000001</v>
      </c>
      <c r="K695" s="113">
        <v>996.03408926421105</v>
      </c>
      <c r="L695" s="113">
        <v>0.75409768612300798</v>
      </c>
      <c r="M695" s="113">
        <v>-4.1510154240000001E-3</v>
      </c>
      <c r="N695" s="113">
        <v>1023.73808542258</v>
      </c>
      <c r="O695" s="113">
        <v>7.8242533259760796</v>
      </c>
      <c r="P695" s="113">
        <v>23.537175830154101</v>
      </c>
      <c r="Q695" s="113">
        <v>13.810499999999999</v>
      </c>
      <c r="R695">
        <v>9</v>
      </c>
      <c r="S695">
        <v>-1.68999999999997E-2</v>
      </c>
      <c r="T695" s="113">
        <v>-0.48453224002980899</v>
      </c>
      <c r="U695" s="114">
        <v>-0.53836915558867604</v>
      </c>
      <c r="V695" s="113">
        <v>-2.1318446585898002E-2</v>
      </c>
      <c r="W695" s="113">
        <v>-0.27172584999418598</v>
      </c>
      <c r="X695" s="114">
        <v>-0.30191761110465198</v>
      </c>
      <c r="Y695" s="113">
        <v>-0.17036895787175099</v>
      </c>
      <c r="Z695" s="113">
        <v>0.236451544484025</v>
      </c>
    </row>
    <row r="696" spans="1:26" x14ac:dyDescent="0.2">
      <c r="A696">
        <v>123</v>
      </c>
      <c r="B696" t="s">
        <v>29</v>
      </c>
      <c r="C696" t="s">
        <v>34</v>
      </c>
      <c r="D696" t="s">
        <v>28</v>
      </c>
      <c r="E696" s="118">
        <v>43154</v>
      </c>
      <c r="F696">
        <v>28.8</v>
      </c>
      <c r="G696">
        <v>37.1</v>
      </c>
      <c r="H696" s="113">
        <v>17.513200000000001</v>
      </c>
      <c r="I696" s="113">
        <v>6.2704000000000004</v>
      </c>
      <c r="K696" s="113">
        <v>996.03408926421105</v>
      </c>
      <c r="L696" s="113">
        <v>0.75409768612300798</v>
      </c>
      <c r="M696" s="113">
        <v>-4.1510154240000001E-3</v>
      </c>
      <c r="N696" s="113">
        <v>1023.73808542258</v>
      </c>
      <c r="O696" s="113">
        <v>14.134600419245301</v>
      </c>
      <c r="P696" s="113">
        <v>23.537175830154101</v>
      </c>
      <c r="Q696" s="113">
        <v>29.2072</v>
      </c>
      <c r="R696">
        <v>9</v>
      </c>
      <c r="S696">
        <v>-1.9999999999999601E-2</v>
      </c>
      <c r="T696" s="113">
        <v>-0.31794480478188297</v>
      </c>
      <c r="U696" s="114">
        <v>-0.35327200531320302</v>
      </c>
      <c r="V696" s="113">
        <v>-1.4826077536112E-2</v>
      </c>
      <c r="W696" s="113">
        <v>-0.10478217996669</v>
      </c>
      <c r="X696" s="114">
        <v>-0.116424644407433</v>
      </c>
      <c r="Y696" s="113">
        <v>-5.6190289265580902E-2</v>
      </c>
      <c r="Z696" s="113">
        <v>0.23684736090576999</v>
      </c>
    </row>
    <row r="697" spans="1:26" x14ac:dyDescent="0.2">
      <c r="A697">
        <v>130</v>
      </c>
      <c r="B697" t="s">
        <v>29</v>
      </c>
      <c r="C697" t="s">
        <v>34</v>
      </c>
      <c r="D697" t="s">
        <v>28</v>
      </c>
      <c r="E697" s="118">
        <v>43154</v>
      </c>
      <c r="F697">
        <v>28.8</v>
      </c>
      <c r="G697">
        <v>37.1</v>
      </c>
      <c r="H697" s="113">
        <v>17.513200000000001</v>
      </c>
      <c r="I697" s="113">
        <v>5.2126000000000001</v>
      </c>
      <c r="K697" s="113">
        <v>996.03408926421105</v>
      </c>
      <c r="L697" s="113">
        <v>0.75409768612300798</v>
      </c>
      <c r="M697" s="113">
        <v>-4.1510154240000001E-3</v>
      </c>
      <c r="N697" s="113">
        <v>1023.73808542258</v>
      </c>
      <c r="O697" s="113">
        <v>11.7501304773791</v>
      </c>
      <c r="P697" s="113">
        <v>23.537175830154101</v>
      </c>
      <c r="Q697" s="113">
        <v>23.389299999999999</v>
      </c>
      <c r="R697">
        <v>9</v>
      </c>
      <c r="S697">
        <v>-2.13000000000001E-2</v>
      </c>
      <c r="T697" s="113">
        <v>-0.40696230344485201</v>
      </c>
      <c r="U697" s="114">
        <v>-0.45218033716094602</v>
      </c>
      <c r="V697" s="113">
        <v>-2.2838386525277699E-2</v>
      </c>
      <c r="W697" s="113">
        <v>-0.19399003589739899</v>
      </c>
      <c r="X697" s="114">
        <v>-0.21554448433044299</v>
      </c>
      <c r="Y697" s="113">
        <v>-0.107953285281641</v>
      </c>
      <c r="Z697" s="113">
        <v>0.23663585283050301</v>
      </c>
    </row>
    <row r="698" spans="1:26" x14ac:dyDescent="0.2">
      <c r="A698">
        <v>221</v>
      </c>
      <c r="B698" t="s">
        <v>29</v>
      </c>
      <c r="C698" t="s">
        <v>34</v>
      </c>
      <c r="D698" t="s">
        <v>28</v>
      </c>
      <c r="E698" s="118">
        <v>43154</v>
      </c>
      <c r="F698">
        <v>28.8</v>
      </c>
      <c r="G698">
        <v>37.1</v>
      </c>
      <c r="H698" s="113">
        <v>17.513200000000001</v>
      </c>
      <c r="I698" s="113">
        <v>5.3853999999999997</v>
      </c>
      <c r="K698" s="113">
        <v>996.03408926421105</v>
      </c>
      <c r="L698" s="113">
        <v>0.75409768612300798</v>
      </c>
      <c r="M698" s="113">
        <v>-4.1510154240000001E-3</v>
      </c>
      <c r="N698" s="113">
        <v>1023.73808542258</v>
      </c>
      <c r="O698" s="113">
        <v>12.139652509856401</v>
      </c>
      <c r="P698" s="113">
        <v>23.537175830154101</v>
      </c>
      <c r="Q698" s="113">
        <v>24.339700000000001</v>
      </c>
      <c r="R698">
        <v>9</v>
      </c>
      <c r="S698">
        <v>-3.49999999999984E-3</v>
      </c>
      <c r="T698" s="113">
        <v>-6.4948319694183201E-2</v>
      </c>
      <c r="U698" s="114">
        <v>-7.2164799660203505E-2</v>
      </c>
      <c r="V698" s="113">
        <v>1.8031555941659502E-2</v>
      </c>
      <c r="W698" s="113">
        <v>0.14875531919545901</v>
      </c>
      <c r="X698" s="114">
        <v>0.16528368799495399</v>
      </c>
      <c r="Y698" s="113">
        <v>8.2249284790187796E-2</v>
      </c>
      <c r="Z698" s="113">
        <v>0.237448487655158</v>
      </c>
    </row>
    <row r="699" spans="1:26" x14ac:dyDescent="0.2">
      <c r="A699">
        <v>150</v>
      </c>
      <c r="B699" t="s">
        <v>30</v>
      </c>
      <c r="C699" t="s">
        <v>34</v>
      </c>
      <c r="D699" t="s">
        <v>28</v>
      </c>
      <c r="E699" s="118">
        <v>43154</v>
      </c>
      <c r="F699">
        <v>28.8</v>
      </c>
      <c r="G699">
        <v>37.1</v>
      </c>
      <c r="H699" s="113">
        <v>17.513200000000001</v>
      </c>
      <c r="I699" s="113">
        <v>1.9375</v>
      </c>
      <c r="J699" s="113" t="s">
        <v>56</v>
      </c>
      <c r="K699" s="113">
        <v>996.03408926421105</v>
      </c>
      <c r="L699" s="113">
        <v>0.75409768612300798</v>
      </c>
      <c r="M699" s="113">
        <v>-4.1510154240000001E-3</v>
      </c>
      <c r="N699" s="113">
        <v>1023.73808542258</v>
      </c>
      <c r="O699" s="113">
        <v>4.3674707055830204</v>
      </c>
      <c r="P699" s="113">
        <v>23.537175830154101</v>
      </c>
      <c r="Q699" s="113">
        <v>5.3762499999999998</v>
      </c>
      <c r="R699">
        <v>9</v>
      </c>
      <c r="S699">
        <v>-2.9500000000000099E-2</v>
      </c>
      <c r="T699" s="113">
        <v>-1.4997458057956301</v>
      </c>
      <c r="U699" s="114">
        <v>-1.66638422866181</v>
      </c>
      <c r="V699" s="113">
        <v>-5.7036785064481101E-2</v>
      </c>
      <c r="W699" s="113">
        <v>-1.2891103740934999</v>
      </c>
      <c r="X699" s="114">
        <v>-1.4323448601038899</v>
      </c>
      <c r="Y699" s="113">
        <v>-1.14424854432069</v>
      </c>
      <c r="Z699" s="113">
        <v>0.23403936855792001</v>
      </c>
    </row>
    <row r="700" spans="1:26" x14ac:dyDescent="0.2">
      <c r="A700">
        <v>178</v>
      </c>
      <c r="B700" t="s">
        <v>26</v>
      </c>
      <c r="C700" t="s">
        <v>36</v>
      </c>
      <c r="D700" t="s">
        <v>28</v>
      </c>
      <c r="E700" s="118">
        <v>43154</v>
      </c>
      <c r="F700">
        <v>28.4</v>
      </c>
      <c r="G700">
        <v>37.5</v>
      </c>
      <c r="H700" s="113">
        <v>17.5121</v>
      </c>
      <c r="I700" s="113">
        <v>6.5366</v>
      </c>
      <c r="K700" s="113">
        <v>996.14986524959204</v>
      </c>
      <c r="L700" s="113">
        <v>0.75459329982316803</v>
      </c>
      <c r="M700" s="113">
        <v>-4.1540661759999998E-3</v>
      </c>
      <c r="N700" s="113">
        <v>1024.17259125962</v>
      </c>
      <c r="O700" s="113">
        <v>14.7425103289555</v>
      </c>
      <c r="P700" s="113">
        <v>23.539133954562999</v>
      </c>
      <c r="Q700" s="113">
        <v>30.671299999999999</v>
      </c>
      <c r="R700">
        <v>9</v>
      </c>
      <c r="S700">
        <v>-1.98999999999998E-2</v>
      </c>
      <c r="T700" s="113">
        <v>-0.30351559521085603</v>
      </c>
      <c r="U700" s="114">
        <v>-0.33723955023428498</v>
      </c>
      <c r="V700" s="113">
        <v>-1.13016739943159E-2</v>
      </c>
      <c r="W700" s="113">
        <v>-7.6601721589351607E-2</v>
      </c>
      <c r="X700" s="114">
        <v>-8.5113023988168404E-2</v>
      </c>
      <c r="Y700" s="113">
        <v>-4.0796327409955598E-2</v>
      </c>
      <c r="Z700" s="113">
        <v>0.25212652624611698</v>
      </c>
    </row>
    <row r="701" spans="1:26" x14ac:dyDescent="0.2">
      <c r="A701">
        <v>184</v>
      </c>
      <c r="B701" t="s">
        <v>26</v>
      </c>
      <c r="C701" t="s">
        <v>36</v>
      </c>
      <c r="D701" t="s">
        <v>28</v>
      </c>
      <c r="E701" s="118">
        <v>43154</v>
      </c>
      <c r="F701">
        <v>28.4</v>
      </c>
      <c r="G701">
        <v>37.5</v>
      </c>
      <c r="H701" s="113">
        <v>17.5121</v>
      </c>
      <c r="I701" s="113">
        <v>3.1714000000000002</v>
      </c>
      <c r="K701" s="113">
        <v>996.14986524959204</v>
      </c>
      <c r="L701" s="113">
        <v>0.75459329982316803</v>
      </c>
      <c r="M701" s="113">
        <v>-4.1540661759999998E-3</v>
      </c>
      <c r="N701" s="113">
        <v>1024.17259125962</v>
      </c>
      <c r="O701" s="113">
        <v>7.1527089400069404</v>
      </c>
      <c r="P701" s="113">
        <v>23.539133954562999</v>
      </c>
      <c r="Q701" s="113">
        <v>12.162699999999999</v>
      </c>
      <c r="R701">
        <v>9</v>
      </c>
      <c r="S701">
        <v>-2.0999999999999901E-2</v>
      </c>
      <c r="T701" s="113">
        <v>-0.65781230422252601</v>
      </c>
      <c r="U701" s="114">
        <v>-0.73090256024725098</v>
      </c>
      <c r="V701" s="113">
        <v>-3.10124720599987E-2</v>
      </c>
      <c r="W701" s="113">
        <v>-0.43170482652494202</v>
      </c>
      <c r="X701" s="114">
        <v>-0.47967202947215798</v>
      </c>
      <c r="Y701" s="113">
        <v>-0.28064620456489903</v>
      </c>
      <c r="Z701" s="113">
        <v>0.251230530775093</v>
      </c>
    </row>
    <row r="702" spans="1:26" x14ac:dyDescent="0.2">
      <c r="A702">
        <v>276</v>
      </c>
      <c r="B702" t="s">
        <v>26</v>
      </c>
      <c r="C702" t="s">
        <v>36</v>
      </c>
      <c r="D702" t="s">
        <v>28</v>
      </c>
      <c r="E702" s="118">
        <v>43154</v>
      </c>
      <c r="F702">
        <v>28.4</v>
      </c>
      <c r="G702">
        <v>37.5</v>
      </c>
      <c r="H702" s="113">
        <v>17.5121</v>
      </c>
      <c r="I702" s="113">
        <v>5.1113999999999997</v>
      </c>
      <c r="K702" s="113">
        <v>996.14986524959204</v>
      </c>
      <c r="L702" s="113">
        <v>0.75459329982316803</v>
      </c>
      <c r="M702" s="113">
        <v>-4.1540661759999998E-3</v>
      </c>
      <c r="N702" s="113">
        <v>1024.17259125962</v>
      </c>
      <c r="O702" s="113">
        <v>11.528144187409801</v>
      </c>
      <c r="P702" s="113">
        <v>23.539133954562999</v>
      </c>
      <c r="Q702" s="113">
        <v>22.832699999999999</v>
      </c>
      <c r="R702">
        <v>9</v>
      </c>
      <c r="S702">
        <v>-1.6E-2</v>
      </c>
      <c r="T702" s="113">
        <v>-0.31204899169169598</v>
      </c>
      <c r="U702" s="114">
        <v>-0.34672110187966199</v>
      </c>
      <c r="V702" s="113">
        <v>-9.8251047315329708E-3</v>
      </c>
      <c r="W702" s="113">
        <v>-8.5154540480749802E-2</v>
      </c>
      <c r="X702" s="114">
        <v>-9.4616156089722001E-2</v>
      </c>
      <c r="Y702" s="113">
        <v>-4.7628488811583602E-2</v>
      </c>
      <c r="Z702" s="113">
        <v>0.25210494578994003</v>
      </c>
    </row>
    <row r="703" spans="1:26" x14ac:dyDescent="0.2">
      <c r="A703">
        <v>289</v>
      </c>
      <c r="B703" t="s">
        <v>26</v>
      </c>
      <c r="C703" t="s">
        <v>36</v>
      </c>
      <c r="D703" t="s">
        <v>28</v>
      </c>
      <c r="E703" s="118">
        <v>43154</v>
      </c>
      <c r="F703">
        <v>28.4</v>
      </c>
      <c r="G703">
        <v>37.5</v>
      </c>
      <c r="H703" s="113">
        <v>17.5121</v>
      </c>
      <c r="I703" s="113">
        <v>5.5585000000000004</v>
      </c>
      <c r="K703" s="113">
        <v>996.14986524959204</v>
      </c>
      <c r="L703" s="113">
        <v>0.75459329982316803</v>
      </c>
      <c r="M703" s="113">
        <v>-4.1540661759999998E-3</v>
      </c>
      <c r="N703" s="113">
        <v>1024.17259125962</v>
      </c>
      <c r="O703" s="113">
        <v>12.5365241354066</v>
      </c>
      <c r="P703" s="113">
        <v>23.539133954562999</v>
      </c>
      <c r="Q703" s="113">
        <v>25.29175</v>
      </c>
      <c r="R703">
        <v>9</v>
      </c>
      <c r="S703">
        <v>-2.20999999999991E-2</v>
      </c>
      <c r="T703" s="113">
        <v>-0.396014765437392</v>
      </c>
      <c r="U703" s="114">
        <v>-0.44001640604154701</v>
      </c>
      <c r="V703" s="113">
        <v>-2.12617661660932E-2</v>
      </c>
      <c r="W703" s="113">
        <v>-0.16931142426492901</v>
      </c>
      <c r="X703" s="114">
        <v>-0.18812380473880999</v>
      </c>
      <c r="Y703" s="113">
        <v>-9.2959925035286495E-2</v>
      </c>
      <c r="Z703" s="113">
        <v>0.251892601302737</v>
      </c>
    </row>
    <row r="704" spans="1:26" x14ac:dyDescent="0.2">
      <c r="A704">
        <v>118</v>
      </c>
      <c r="B704" t="s">
        <v>29</v>
      </c>
      <c r="C704" t="s">
        <v>36</v>
      </c>
      <c r="D704" t="s">
        <v>28</v>
      </c>
      <c r="E704" s="118">
        <v>43154</v>
      </c>
      <c r="F704">
        <v>28.4</v>
      </c>
      <c r="G704">
        <v>37.5</v>
      </c>
      <c r="H704" s="113">
        <v>17.5121</v>
      </c>
      <c r="I704" s="113">
        <v>5.8784999999999998</v>
      </c>
      <c r="K704" s="113">
        <v>996.14986524959204</v>
      </c>
      <c r="L704" s="113">
        <v>0.75459329982316803</v>
      </c>
      <c r="M704" s="113">
        <v>-4.1540661759999998E-3</v>
      </c>
      <c r="N704" s="113">
        <v>1024.17259125962</v>
      </c>
      <c r="O704" s="113">
        <v>13.2582454133287</v>
      </c>
      <c r="P704" s="113">
        <v>23.539133954562999</v>
      </c>
      <c r="Q704" s="113">
        <v>27.051749999999998</v>
      </c>
      <c r="R704">
        <v>9</v>
      </c>
      <c r="S704">
        <v>-2.00000000000005E-2</v>
      </c>
      <c r="T704" s="113">
        <v>-0.33906925489532003</v>
      </c>
      <c r="U704" s="114">
        <v>-0.37674361655035599</v>
      </c>
      <c r="V704" s="113">
        <v>-1.48972846654996E-2</v>
      </c>
      <c r="W704" s="113">
        <v>-0.112236303070491</v>
      </c>
      <c r="X704" s="114">
        <v>-0.124707003411657</v>
      </c>
      <c r="Y704" s="113">
        <v>-6.0940618764334903E-2</v>
      </c>
      <c r="Z704" s="113">
        <v>0.25203661313869902</v>
      </c>
    </row>
    <row r="705" spans="1:26" x14ac:dyDescent="0.2">
      <c r="A705">
        <v>124</v>
      </c>
      <c r="B705" t="s">
        <v>29</v>
      </c>
      <c r="C705" t="s">
        <v>36</v>
      </c>
      <c r="D705" t="s">
        <v>28</v>
      </c>
      <c r="E705" s="118">
        <v>43154</v>
      </c>
      <c r="F705">
        <v>28.4</v>
      </c>
      <c r="G705">
        <v>37.5</v>
      </c>
      <c r="H705" s="113">
        <v>17.5121</v>
      </c>
      <c r="I705" s="113">
        <v>4.5529000000000002</v>
      </c>
      <c r="K705" s="113">
        <v>996.14986524959204</v>
      </c>
      <c r="L705" s="113">
        <v>0.75459329982316803</v>
      </c>
      <c r="M705" s="113">
        <v>-4.1540661759999998E-3</v>
      </c>
      <c r="N705" s="113">
        <v>1024.17259125962</v>
      </c>
      <c r="O705" s="113">
        <v>10.2685150195364</v>
      </c>
      <c r="P705" s="113">
        <v>23.539133954562999</v>
      </c>
      <c r="Q705" s="113">
        <v>19.760950000000001</v>
      </c>
      <c r="R705">
        <v>9</v>
      </c>
      <c r="S705">
        <v>-1.14999999999998E-2</v>
      </c>
      <c r="T705" s="113">
        <v>-0.25194987292962601</v>
      </c>
      <c r="U705" s="114">
        <v>-0.27994430325514003</v>
      </c>
      <c r="V705" s="113">
        <v>-2.5594113740350401E-3</v>
      </c>
      <c r="W705" s="113">
        <v>-2.4918633306098802E-2</v>
      </c>
      <c r="X705" s="114">
        <v>-2.7687370340109801E-2</v>
      </c>
      <c r="Y705" s="113">
        <v>-1.4345045023731001E-2</v>
      </c>
      <c r="Z705" s="113">
        <v>0.25225693291502999</v>
      </c>
    </row>
    <row r="706" spans="1:26" x14ac:dyDescent="0.2">
      <c r="A706">
        <v>222</v>
      </c>
      <c r="B706" t="s">
        <v>29</v>
      </c>
      <c r="C706" t="s">
        <v>36</v>
      </c>
      <c r="D706" t="s">
        <v>28</v>
      </c>
      <c r="E706" s="118">
        <v>43154</v>
      </c>
      <c r="F706">
        <v>28.4</v>
      </c>
      <c r="G706">
        <v>37.5</v>
      </c>
      <c r="H706" s="113">
        <v>17.5121</v>
      </c>
      <c r="I706" s="113">
        <v>2.4125999999999999</v>
      </c>
      <c r="K706" s="113">
        <v>996.14986524959204</v>
      </c>
      <c r="L706" s="113">
        <v>0.75459329982316803</v>
      </c>
      <c r="M706" s="113">
        <v>-4.1540661759999998E-3</v>
      </c>
      <c r="N706" s="113">
        <v>1024.17259125962</v>
      </c>
      <c r="O706" s="113">
        <v>5.4413273597340996</v>
      </c>
      <c r="P706" s="113">
        <v>23.539133954562999</v>
      </c>
      <c r="Q706" s="113">
        <v>7.9893000000000001</v>
      </c>
      <c r="R706">
        <v>9</v>
      </c>
      <c r="S706">
        <v>-2.0700000000000201E-2</v>
      </c>
      <c r="T706" s="113">
        <v>-0.85069658488473099</v>
      </c>
      <c r="U706" s="114">
        <v>-0.94521842764970099</v>
      </c>
      <c r="V706" s="113">
        <v>-3.4223734108295802E-2</v>
      </c>
      <c r="W706" s="113">
        <v>-0.62502812085494996</v>
      </c>
      <c r="X706" s="114">
        <v>-0.69447568983883401</v>
      </c>
      <c r="Y706" s="113">
        <v>-0.46927887588702899</v>
      </c>
      <c r="Z706" s="113">
        <v>0.25074273781086798</v>
      </c>
    </row>
    <row r="707" spans="1:26" x14ac:dyDescent="0.2">
      <c r="A707">
        <v>228</v>
      </c>
      <c r="B707" t="s">
        <v>29</v>
      </c>
      <c r="C707" t="s">
        <v>36</v>
      </c>
      <c r="D707" t="s">
        <v>28</v>
      </c>
      <c r="E707" s="118">
        <v>43154</v>
      </c>
      <c r="F707">
        <v>28.4</v>
      </c>
      <c r="G707">
        <v>37.5</v>
      </c>
      <c r="H707" s="113">
        <v>17.5121</v>
      </c>
      <c r="I707" s="113">
        <v>3.6006999999999998</v>
      </c>
      <c r="K707" s="113">
        <v>996.14986524959204</v>
      </c>
      <c r="L707" s="113">
        <v>0.75459329982316803</v>
      </c>
      <c r="M707" s="113">
        <v>-4.1540661759999998E-3</v>
      </c>
      <c r="N707" s="113">
        <v>1024.17259125962</v>
      </c>
      <c r="O707" s="113">
        <v>8.1209431419193407</v>
      </c>
      <c r="P707" s="113">
        <v>23.539133954562999</v>
      </c>
      <c r="Q707" s="113">
        <v>14.523849999999999</v>
      </c>
      <c r="R707">
        <v>9</v>
      </c>
      <c r="S707">
        <v>-9.2000000000003208E-3</v>
      </c>
      <c r="T707" s="113">
        <v>-0.254854705116494</v>
      </c>
      <c r="U707" s="114">
        <v>-0.28317189457388198</v>
      </c>
      <c r="V707" s="113">
        <v>-2.26069388458505E-3</v>
      </c>
      <c r="W707" s="113">
        <v>-2.78300770272536E-2</v>
      </c>
      <c r="X707" s="114">
        <v>-3.0922307808059601E-2</v>
      </c>
      <c r="Y707" s="113">
        <v>-1.72348328340582E-2</v>
      </c>
      <c r="Z707" s="113">
        <v>0.25224958676582299</v>
      </c>
    </row>
    <row r="708" spans="1:26" x14ac:dyDescent="0.2">
      <c r="A708">
        <v>250</v>
      </c>
      <c r="B708" t="s">
        <v>30</v>
      </c>
      <c r="C708" t="s">
        <v>36</v>
      </c>
      <c r="D708" t="s">
        <v>28</v>
      </c>
      <c r="E708" s="118">
        <v>43154</v>
      </c>
      <c r="F708">
        <v>28.4</v>
      </c>
      <c r="G708">
        <v>37.5</v>
      </c>
      <c r="H708" s="113">
        <v>17.5121</v>
      </c>
      <c r="I708" s="113">
        <v>5.0705</v>
      </c>
      <c r="K708" s="113">
        <v>996.14986524959204</v>
      </c>
      <c r="L708" s="113">
        <v>0.75459329982316803</v>
      </c>
      <c r="M708" s="113">
        <v>-4.1540661759999998E-3</v>
      </c>
      <c r="N708" s="113">
        <v>1024.17259125962</v>
      </c>
      <c r="O708" s="113">
        <v>11.4358991865754</v>
      </c>
      <c r="P708" s="113">
        <v>23.539133954562999</v>
      </c>
      <c r="Q708" s="113">
        <v>22.607749999999999</v>
      </c>
      <c r="R708">
        <v>9</v>
      </c>
      <c r="S708">
        <v>-2.1499999999999599E-2</v>
      </c>
      <c r="T708" s="113">
        <v>-0.422230950510598</v>
      </c>
      <c r="U708" s="114">
        <v>-0.46914550056733101</v>
      </c>
      <c r="V708" s="113">
        <v>-2.2410997062266302E-2</v>
      </c>
      <c r="W708" s="113">
        <v>-0.19558727860473701</v>
      </c>
      <c r="X708" s="114">
        <v>-0.21731919844970801</v>
      </c>
      <c r="Y708" s="113">
        <v>-0.109571010503224</v>
      </c>
      <c r="Z708" s="113">
        <v>0.25182630211762302</v>
      </c>
    </row>
    <row r="709" spans="1:26" x14ac:dyDescent="0.2">
      <c r="A709">
        <v>179</v>
      </c>
      <c r="B709" t="s">
        <v>26</v>
      </c>
      <c r="C709" t="s">
        <v>27</v>
      </c>
      <c r="D709" t="s">
        <v>37</v>
      </c>
      <c r="E709" s="118">
        <v>43154</v>
      </c>
      <c r="F709">
        <v>29.8</v>
      </c>
      <c r="G709">
        <v>37</v>
      </c>
      <c r="H709" s="113">
        <v>17.5124</v>
      </c>
      <c r="I709" s="113">
        <v>6.4730999999999996</v>
      </c>
      <c r="K709" s="113">
        <v>995.73845077043904</v>
      </c>
      <c r="L709" s="113">
        <v>0.75290314234114797</v>
      </c>
      <c r="M709" s="113">
        <v>-4.1457049839999996E-3</v>
      </c>
      <c r="N709" s="113">
        <v>1023.32424415634</v>
      </c>
      <c r="O709" s="113">
        <v>14.5841282966653</v>
      </c>
      <c r="P709" s="113">
        <v>23.532828479044898</v>
      </c>
      <c r="Q709" s="113">
        <v>30.322050000000001</v>
      </c>
      <c r="R709">
        <v>9</v>
      </c>
      <c r="S709">
        <v>9.6199999999999605E-2</v>
      </c>
      <c r="T709" s="113">
        <v>1.5085699948250699</v>
      </c>
      <c r="U709" s="114">
        <v>1.67618888313896</v>
      </c>
      <c r="V709" s="113">
        <v>0.24013143997487801</v>
      </c>
      <c r="W709" s="113">
        <v>1.6740901603228799</v>
      </c>
      <c r="X709" s="114">
        <v>1.8601001781365401</v>
      </c>
      <c r="Y709" s="113">
        <v>0.895556536305393</v>
      </c>
      <c r="Z709" s="113">
        <v>0.183911294997574</v>
      </c>
    </row>
    <row r="710" spans="1:26" x14ac:dyDescent="0.2">
      <c r="A710">
        <v>186</v>
      </c>
      <c r="B710" t="s">
        <v>26</v>
      </c>
      <c r="C710" t="s">
        <v>27</v>
      </c>
      <c r="D710" t="s">
        <v>37</v>
      </c>
      <c r="E710" s="118">
        <v>43154</v>
      </c>
      <c r="F710">
        <v>29.8</v>
      </c>
      <c r="G710">
        <v>37</v>
      </c>
      <c r="H710" s="113">
        <v>17.5124</v>
      </c>
      <c r="I710" s="113">
        <v>4.5373000000000001</v>
      </c>
      <c r="K710" s="113">
        <v>995.73845077043904</v>
      </c>
      <c r="L710" s="113">
        <v>0.75290314234114797</v>
      </c>
      <c r="M710" s="113">
        <v>-4.1457049839999996E-3</v>
      </c>
      <c r="N710" s="113">
        <v>1023.32424415634</v>
      </c>
      <c r="O710" s="113">
        <v>10.2227009192596</v>
      </c>
      <c r="P710" s="113">
        <v>23.532828479044898</v>
      </c>
      <c r="Q710" s="113">
        <v>19.675149999999999</v>
      </c>
      <c r="R710">
        <v>9</v>
      </c>
      <c r="S710">
        <v>6.1799999999999897E-2</v>
      </c>
      <c r="T710" s="113">
        <v>1.3808513015305499</v>
      </c>
      <c r="U710" s="114">
        <v>1.53427922392284</v>
      </c>
      <c r="V710" s="113">
        <v>0.15565299125103099</v>
      </c>
      <c r="W710" s="113">
        <v>1.5461632085606001</v>
      </c>
      <c r="X710" s="114">
        <v>1.7179591206228899</v>
      </c>
      <c r="Y710" s="113">
        <v>0.89446874520216502</v>
      </c>
      <c r="Z710" s="113">
        <v>0.18367989670005899</v>
      </c>
    </row>
    <row r="711" spans="1:26" x14ac:dyDescent="0.2">
      <c r="A711">
        <v>277</v>
      </c>
      <c r="B711" t="s">
        <v>26</v>
      </c>
      <c r="C711" t="s">
        <v>27</v>
      </c>
      <c r="D711" t="s">
        <v>37</v>
      </c>
      <c r="E711" s="118">
        <v>43154</v>
      </c>
      <c r="F711">
        <v>29.8</v>
      </c>
      <c r="G711">
        <v>37</v>
      </c>
      <c r="H711" s="113">
        <v>17.5124</v>
      </c>
      <c r="I711" s="113">
        <v>5.6910999999999996</v>
      </c>
      <c r="K711" s="113">
        <v>995.73845077043904</v>
      </c>
      <c r="L711" s="113">
        <v>0.75290314234114797</v>
      </c>
      <c r="M711" s="113">
        <v>-4.1457049839999996E-3</v>
      </c>
      <c r="N711" s="113">
        <v>1023.32424415634</v>
      </c>
      <c r="O711" s="113">
        <v>12.822254028078</v>
      </c>
      <c r="P711" s="113">
        <v>23.532828479044898</v>
      </c>
      <c r="Q711" s="113">
        <v>26.021049999999999</v>
      </c>
      <c r="R711">
        <v>9</v>
      </c>
      <c r="S711">
        <v>7.6499999999999305E-2</v>
      </c>
      <c r="T711" s="113">
        <v>1.3625191465108699</v>
      </c>
      <c r="U711" s="114">
        <v>1.5139101627898599</v>
      </c>
      <c r="V711" s="113">
        <v>0.192950643741746</v>
      </c>
      <c r="W711" s="113">
        <v>1.52780116107636</v>
      </c>
      <c r="X711" s="114">
        <v>1.6975568456404</v>
      </c>
      <c r="Y711" s="113">
        <v>0.83744957737798198</v>
      </c>
      <c r="Z711" s="113">
        <v>0.183646682850546</v>
      </c>
    </row>
    <row r="712" spans="1:26" x14ac:dyDescent="0.2">
      <c r="A712">
        <v>284</v>
      </c>
      <c r="B712" t="s">
        <v>26</v>
      </c>
      <c r="C712" t="s">
        <v>27</v>
      </c>
      <c r="D712" t="s">
        <v>37</v>
      </c>
      <c r="E712" s="118">
        <v>43154</v>
      </c>
      <c r="F712">
        <v>29.8</v>
      </c>
      <c r="G712">
        <v>37</v>
      </c>
      <c r="H712" s="113">
        <v>17.5124</v>
      </c>
      <c r="I712" s="113">
        <v>6.0273000000000003</v>
      </c>
      <c r="K712" s="113">
        <v>995.73845077043904</v>
      </c>
      <c r="L712" s="113">
        <v>0.75290314234114797</v>
      </c>
      <c r="M712" s="113">
        <v>-4.1457049839999996E-3</v>
      </c>
      <c r="N712" s="113">
        <v>1023.32424415634</v>
      </c>
      <c r="O712" s="113">
        <v>13.5797247814016</v>
      </c>
      <c r="P712" s="113">
        <v>23.532828479044898</v>
      </c>
      <c r="Q712" s="113">
        <v>27.870149999999999</v>
      </c>
      <c r="R712">
        <v>9</v>
      </c>
      <c r="S712">
        <v>8.8800000000000004E-2</v>
      </c>
      <c r="T712" s="113">
        <v>1.49532710280374</v>
      </c>
      <c r="U712" s="114">
        <v>1.6614745586708199</v>
      </c>
      <c r="V712" s="113">
        <v>0.221850997359823</v>
      </c>
      <c r="W712" s="113">
        <v>1.6608256744038199</v>
      </c>
      <c r="X712" s="114">
        <v>1.8453618604486901</v>
      </c>
      <c r="Y712" s="113">
        <v>0.90023869247794996</v>
      </c>
      <c r="Z712" s="113">
        <v>0.18388730177786999</v>
      </c>
    </row>
    <row r="713" spans="1:26" x14ac:dyDescent="0.2">
      <c r="A713">
        <v>119</v>
      </c>
      <c r="B713" t="s">
        <v>29</v>
      </c>
      <c r="C713" t="s">
        <v>27</v>
      </c>
      <c r="D713" t="s">
        <v>37</v>
      </c>
      <c r="E713" s="118">
        <v>43154</v>
      </c>
      <c r="F713">
        <v>29.8</v>
      </c>
      <c r="G713">
        <v>37</v>
      </c>
      <c r="H713" s="113">
        <v>17.5124</v>
      </c>
      <c r="I713" s="113">
        <v>5.1626000000000003</v>
      </c>
      <c r="K713" s="113">
        <v>995.73845077043904</v>
      </c>
      <c r="L713" s="113">
        <v>0.75290314234114797</v>
      </c>
      <c r="M713" s="113">
        <v>-4.1457049839999996E-3</v>
      </c>
      <c r="N713" s="113">
        <v>1023.32424415634</v>
      </c>
      <c r="O713" s="113">
        <v>11.6315244232847</v>
      </c>
      <c r="P713" s="113">
        <v>23.532828479044898</v>
      </c>
      <c r="Q713" s="113">
        <v>23.1143</v>
      </c>
      <c r="R713">
        <v>9</v>
      </c>
      <c r="S713">
        <v>4.9500000000000099E-2</v>
      </c>
      <c r="T713" s="113">
        <v>0.96810154309518903</v>
      </c>
      <c r="U713" s="114">
        <v>1.0756683812168799</v>
      </c>
      <c r="V713" s="113">
        <v>0.13027925275612001</v>
      </c>
      <c r="W713" s="113">
        <v>1.13274041918482</v>
      </c>
      <c r="X713" s="114">
        <v>1.25860046576092</v>
      </c>
      <c r="Y713" s="113">
        <v>0.63372037660620495</v>
      </c>
      <c r="Z713" s="113">
        <v>0.182932084544039</v>
      </c>
    </row>
    <row r="714" spans="1:26" x14ac:dyDescent="0.2">
      <c r="A714">
        <v>125</v>
      </c>
      <c r="B714" t="s">
        <v>29</v>
      </c>
      <c r="C714" t="s">
        <v>27</v>
      </c>
      <c r="D714" t="s">
        <v>37</v>
      </c>
      <c r="E714" s="118">
        <v>43154</v>
      </c>
      <c r="F714">
        <v>29.8</v>
      </c>
      <c r="G714">
        <v>37</v>
      </c>
      <c r="H714" s="113">
        <v>17.5124</v>
      </c>
      <c r="I714" s="113">
        <v>4.3566000000000003</v>
      </c>
      <c r="K714" s="113">
        <v>995.73845077043904</v>
      </c>
      <c r="L714" s="113">
        <v>0.75290314234114797</v>
      </c>
      <c r="M714" s="113">
        <v>-4.1457049839999996E-3</v>
      </c>
      <c r="N714" s="113">
        <v>1023.32424415634</v>
      </c>
      <c r="O714" s="113">
        <v>9.8155772871193108</v>
      </c>
      <c r="P714" s="113">
        <v>23.532828479044898</v>
      </c>
      <c r="Q714" s="113">
        <v>18.6813</v>
      </c>
      <c r="R714">
        <v>9</v>
      </c>
      <c r="S714">
        <v>6.12000000000004E-2</v>
      </c>
      <c r="T714" s="113">
        <v>1.42477999720632</v>
      </c>
      <c r="U714" s="114">
        <v>1.5830888857848</v>
      </c>
      <c r="V714" s="113">
        <v>0.15364059401952801</v>
      </c>
      <c r="W714" s="113">
        <v>1.5901635344935801</v>
      </c>
      <c r="X714" s="114">
        <v>1.76684837165954</v>
      </c>
      <c r="Y714" s="113">
        <v>0.930578156812643</v>
      </c>
      <c r="Z714" s="113">
        <v>0.18375948587473601</v>
      </c>
    </row>
    <row r="715" spans="1:26" x14ac:dyDescent="0.2">
      <c r="A715">
        <v>217</v>
      </c>
      <c r="B715" t="s">
        <v>29</v>
      </c>
      <c r="C715" t="s">
        <v>27</v>
      </c>
      <c r="D715" t="s">
        <v>37</v>
      </c>
      <c r="E715" s="118">
        <v>43154</v>
      </c>
      <c r="F715">
        <v>29.8</v>
      </c>
      <c r="G715">
        <v>37</v>
      </c>
      <c r="H715" s="113">
        <v>17.5124</v>
      </c>
      <c r="I715" s="113">
        <v>3.7988</v>
      </c>
      <c r="K715" s="113">
        <v>995.73845077043904</v>
      </c>
      <c r="L715" s="113">
        <v>0.75290314234114797</v>
      </c>
      <c r="M715" s="113">
        <v>-4.1457049839999996E-3</v>
      </c>
      <c r="N715" s="113">
        <v>1023.32424415634</v>
      </c>
      <c r="O715" s="113">
        <v>8.5588337231577007</v>
      </c>
      <c r="P715" s="113">
        <v>23.532828479044898</v>
      </c>
      <c r="Q715" s="113">
        <v>15.6134</v>
      </c>
      <c r="R715">
        <v>9</v>
      </c>
      <c r="S715">
        <v>2.1100000000000101E-2</v>
      </c>
      <c r="T715" s="113">
        <v>0.55854091113640902</v>
      </c>
      <c r="U715" s="114">
        <v>0.62060101237378795</v>
      </c>
      <c r="V715" s="113">
        <v>6.1395010692493202E-2</v>
      </c>
      <c r="W715" s="113">
        <v>0.72251195648437705</v>
      </c>
      <c r="X715" s="114">
        <v>0.80279106276041901</v>
      </c>
      <c r="Y715" s="113">
        <v>0.44018286060013301</v>
      </c>
      <c r="Z715" s="113">
        <v>0.182190050386631</v>
      </c>
    </row>
    <row r="716" spans="1:26" x14ac:dyDescent="0.2">
      <c r="A716">
        <v>152</v>
      </c>
      <c r="B716" t="s">
        <v>30</v>
      </c>
      <c r="C716" t="s">
        <v>27</v>
      </c>
      <c r="D716" t="s">
        <v>37</v>
      </c>
      <c r="E716" s="118">
        <v>43154</v>
      </c>
      <c r="F716">
        <v>29.8</v>
      </c>
      <c r="G716">
        <v>37</v>
      </c>
      <c r="H716" s="113">
        <v>17.5124</v>
      </c>
      <c r="I716" s="113">
        <v>7.1032999999999999</v>
      </c>
      <c r="K716" s="113">
        <v>995.73845077043904</v>
      </c>
      <c r="L716" s="113">
        <v>0.75290314234114797</v>
      </c>
      <c r="M716" s="113">
        <v>-4.1457049839999996E-3</v>
      </c>
      <c r="N716" s="113">
        <v>1023.32424415634</v>
      </c>
      <c r="O716" s="113">
        <v>16.003991677820899</v>
      </c>
      <c r="P716" s="113">
        <v>23.532828479044898</v>
      </c>
      <c r="Q716" s="113">
        <v>33.788150000000002</v>
      </c>
      <c r="R716">
        <v>9</v>
      </c>
      <c r="S716">
        <v>0.122</v>
      </c>
      <c r="T716" s="113">
        <v>1.74752553249395</v>
      </c>
      <c r="U716" s="114">
        <v>1.9416950361043901</v>
      </c>
      <c r="V716" s="113">
        <v>0.30047660692239297</v>
      </c>
      <c r="W716" s="113">
        <v>1.91343533957713</v>
      </c>
      <c r="X716" s="114">
        <v>2.1260392661968099</v>
      </c>
      <c r="Y716" s="113">
        <v>1.0081268967300501</v>
      </c>
      <c r="Z716" s="113">
        <v>0.18434423009242701</v>
      </c>
    </row>
    <row r="717" spans="1:26" x14ac:dyDescent="0.2">
      <c r="A717">
        <v>160</v>
      </c>
      <c r="B717" t="s">
        <v>30</v>
      </c>
      <c r="C717" t="s">
        <v>27</v>
      </c>
      <c r="D717" t="s">
        <v>37</v>
      </c>
      <c r="E717" s="118">
        <v>43154</v>
      </c>
      <c r="F717">
        <v>29.8</v>
      </c>
      <c r="G717">
        <v>37</v>
      </c>
      <c r="H717" s="113">
        <v>17.5124</v>
      </c>
      <c r="I717" s="113">
        <v>5.8041</v>
      </c>
      <c r="K717" s="113">
        <v>995.73845077043904</v>
      </c>
      <c r="L717" s="113">
        <v>0.75290314234114797</v>
      </c>
      <c r="M717" s="113">
        <v>-4.1457049839999996E-3</v>
      </c>
      <c r="N717" s="113">
        <v>1023.32424415634</v>
      </c>
      <c r="O717" s="113">
        <v>13.076847112925</v>
      </c>
      <c r="P717" s="113">
        <v>23.532828479044898</v>
      </c>
      <c r="Q717" s="113">
        <v>26.64255</v>
      </c>
      <c r="R717">
        <v>9</v>
      </c>
      <c r="S717">
        <v>0.1076</v>
      </c>
      <c r="T717" s="113">
        <v>1.8888791363117701</v>
      </c>
      <c r="U717" s="114">
        <v>2.0987545959019598</v>
      </c>
      <c r="V717" s="113">
        <v>0.26332046296393102</v>
      </c>
      <c r="W717" s="113">
        <v>2.0550194349869302</v>
      </c>
      <c r="X717" s="114">
        <v>2.2833549277632601</v>
      </c>
      <c r="Y717" s="113">
        <v>1.1231089015945599</v>
      </c>
      <c r="Z717" s="113">
        <v>0.18460033186129701</v>
      </c>
    </row>
    <row r="718" spans="1:26" x14ac:dyDescent="0.2">
      <c r="A718">
        <v>166</v>
      </c>
      <c r="B718" t="s">
        <v>31</v>
      </c>
      <c r="C718" t="s">
        <v>27</v>
      </c>
      <c r="D718" t="s">
        <v>37</v>
      </c>
      <c r="E718" s="118">
        <v>43154</v>
      </c>
      <c r="F718">
        <v>29.8</v>
      </c>
      <c r="G718">
        <v>37</v>
      </c>
      <c r="H718" s="113">
        <v>17.5124</v>
      </c>
      <c r="I718" s="113">
        <v>5.4280999999999997</v>
      </c>
      <c r="K718" s="113">
        <v>995.73845077043904</v>
      </c>
      <c r="L718" s="113">
        <v>0.75290314234114797</v>
      </c>
      <c r="M718" s="113">
        <v>-4.1457049839999996E-3</v>
      </c>
      <c r="N718" s="113">
        <v>1023.32424415634</v>
      </c>
      <c r="O718" s="113">
        <v>12.2297055208677</v>
      </c>
      <c r="P718" s="113">
        <v>23.532828479044898</v>
      </c>
      <c r="Q718" s="113">
        <v>24.574549999999999</v>
      </c>
      <c r="R718">
        <v>9</v>
      </c>
      <c r="S718">
        <v>3.1299999999999897E-2</v>
      </c>
      <c r="T718" s="113">
        <v>0.57997331752149195</v>
      </c>
      <c r="U718" s="114">
        <v>0.64441479724610196</v>
      </c>
      <c r="V718" s="113">
        <v>9.0314557204059995E-2</v>
      </c>
      <c r="W718" s="113">
        <v>0.74397931061282097</v>
      </c>
      <c r="X718" s="114">
        <v>0.82664367845869002</v>
      </c>
      <c r="Y718" s="113">
        <v>0.41122802676995401</v>
      </c>
      <c r="Z718" s="113">
        <v>0.18222888121258801</v>
      </c>
    </row>
    <row r="719" spans="1:26" x14ac:dyDescent="0.2">
      <c r="A719">
        <v>173</v>
      </c>
      <c r="B719" t="s">
        <v>31</v>
      </c>
      <c r="C719" t="s">
        <v>27</v>
      </c>
      <c r="D719" t="s">
        <v>37</v>
      </c>
      <c r="E719" s="118">
        <v>43154</v>
      </c>
      <c r="F719">
        <v>29.8</v>
      </c>
      <c r="G719">
        <v>37</v>
      </c>
      <c r="H719" s="113">
        <v>17.5124</v>
      </c>
      <c r="I719" s="113">
        <v>5.6657000000000002</v>
      </c>
      <c r="K719" s="113">
        <v>995.73845077043904</v>
      </c>
      <c r="L719" s="113">
        <v>0.75290314234114797</v>
      </c>
      <c r="M719" s="113">
        <v>-4.1457049839999996E-3</v>
      </c>
      <c r="N719" s="113">
        <v>1023.32424415634</v>
      </c>
      <c r="O719" s="113">
        <v>12.765026909891199</v>
      </c>
      <c r="P719" s="113">
        <v>23.532828479044898</v>
      </c>
      <c r="Q719" s="113">
        <v>25.881350000000001</v>
      </c>
      <c r="R719">
        <v>9</v>
      </c>
      <c r="S719">
        <v>2.9100000000000601E-2</v>
      </c>
      <c r="T719" s="113">
        <v>0.51626867260406195</v>
      </c>
      <c r="U719" s="114">
        <v>0.57363185844895803</v>
      </c>
      <c r="V719" s="113">
        <v>8.6237422456653307E-2</v>
      </c>
      <c r="W719" s="113">
        <v>0.68017078871859304</v>
      </c>
      <c r="X719" s="114">
        <v>0.75574532079843604</v>
      </c>
      <c r="Y719" s="113">
        <v>0.372529220082851</v>
      </c>
      <c r="Z719" s="113">
        <v>0.18211346234947801</v>
      </c>
    </row>
    <row r="720" spans="1:26" x14ac:dyDescent="0.2">
      <c r="A720">
        <v>264</v>
      </c>
      <c r="B720" t="s">
        <v>31</v>
      </c>
      <c r="C720" t="s">
        <v>27</v>
      </c>
      <c r="D720" t="s">
        <v>37</v>
      </c>
      <c r="E720" s="118">
        <v>43154</v>
      </c>
      <c r="F720">
        <v>29.8</v>
      </c>
      <c r="G720">
        <v>37</v>
      </c>
      <c r="H720" s="113">
        <v>17.5124</v>
      </c>
      <c r="I720" s="113">
        <v>5.3550000000000004</v>
      </c>
      <c r="K720" s="113">
        <v>995.73845077043904</v>
      </c>
      <c r="L720" s="113">
        <v>0.75290314234114797</v>
      </c>
      <c r="M720" s="113">
        <v>-4.1457049839999996E-3</v>
      </c>
      <c r="N720" s="113">
        <v>1023.32424415634</v>
      </c>
      <c r="O720" s="113">
        <v>12.065008578369399</v>
      </c>
      <c r="P720" s="113">
        <v>23.532828479044898</v>
      </c>
      <c r="Q720" s="113">
        <v>24.172499999999999</v>
      </c>
      <c r="R720">
        <v>9</v>
      </c>
      <c r="S720">
        <v>4.6000000000000298E-2</v>
      </c>
      <c r="T720" s="113">
        <v>0.86645319269165999</v>
      </c>
      <c r="U720" s="114">
        <v>0.96272576965740098</v>
      </c>
      <c r="V720" s="113">
        <v>0.12311215343413</v>
      </c>
      <c r="W720" s="113">
        <v>1.0309263206894601</v>
      </c>
      <c r="X720" s="114">
        <v>1.14547368965495</v>
      </c>
      <c r="Y720" s="113">
        <v>0.57188186037951405</v>
      </c>
      <c r="Z720" s="113">
        <v>0.182747919997549</v>
      </c>
    </row>
    <row r="721" spans="1:26" x14ac:dyDescent="0.2">
      <c r="A721">
        <v>102</v>
      </c>
      <c r="B721" t="s">
        <v>32</v>
      </c>
      <c r="C721" t="s">
        <v>27</v>
      </c>
      <c r="D721" t="s">
        <v>37</v>
      </c>
      <c r="E721" s="118">
        <v>43154</v>
      </c>
      <c r="F721">
        <v>29.8</v>
      </c>
      <c r="G721">
        <v>37</v>
      </c>
      <c r="H721" s="113">
        <v>17.5124</v>
      </c>
      <c r="I721" s="113">
        <v>4.5179999999999998</v>
      </c>
      <c r="K721" s="113">
        <v>995.73845077043904</v>
      </c>
      <c r="L721" s="113">
        <v>0.75290314234114797</v>
      </c>
      <c r="M721" s="113">
        <v>-4.1457049839999996E-3</v>
      </c>
      <c r="N721" s="113">
        <v>1023.32424415634</v>
      </c>
      <c r="O721" s="113">
        <v>10.1792173215822</v>
      </c>
      <c r="P721" s="113">
        <v>23.532828479044898</v>
      </c>
      <c r="Q721" s="113">
        <v>19.568999999999999</v>
      </c>
      <c r="R721">
        <v>9</v>
      </c>
      <c r="S721">
        <v>3.8999999999999702E-2</v>
      </c>
      <c r="T721" s="113">
        <v>0.87073007367715305</v>
      </c>
      <c r="U721" s="114">
        <v>0.96747785964128197</v>
      </c>
      <c r="V721" s="113">
        <v>0.104296604444356</v>
      </c>
      <c r="W721" s="113">
        <v>1.0352101755693499</v>
      </c>
      <c r="X721" s="114">
        <v>1.1502335284103899</v>
      </c>
      <c r="Y721" s="113">
        <v>0.598750244383911</v>
      </c>
      <c r="Z721" s="113">
        <v>0.18275566876910801</v>
      </c>
    </row>
    <row r="722" spans="1:26" x14ac:dyDescent="0.2">
      <c r="A722">
        <v>108</v>
      </c>
      <c r="B722" t="s">
        <v>32</v>
      </c>
      <c r="C722" t="s">
        <v>27</v>
      </c>
      <c r="D722" t="s">
        <v>37</v>
      </c>
      <c r="E722" s="118">
        <v>43154</v>
      </c>
      <c r="F722">
        <v>29.8</v>
      </c>
      <c r="G722">
        <v>37</v>
      </c>
      <c r="H722" s="113">
        <v>17.5124</v>
      </c>
      <c r="I722" s="113">
        <v>4.9522000000000004</v>
      </c>
      <c r="K722" s="113">
        <v>995.73845077043904</v>
      </c>
      <c r="L722" s="113">
        <v>0.75290314234114797</v>
      </c>
      <c r="M722" s="113">
        <v>-4.1457049839999996E-3</v>
      </c>
      <c r="N722" s="113">
        <v>1023.32424415634</v>
      </c>
      <c r="O722" s="113">
        <v>11.1574856175165</v>
      </c>
      <c r="P722" s="113">
        <v>23.532828479044898</v>
      </c>
      <c r="Q722" s="113">
        <v>21.957100000000001</v>
      </c>
      <c r="R722">
        <v>9</v>
      </c>
      <c r="S722">
        <v>5.3300000000000097E-2</v>
      </c>
      <c r="T722" s="113">
        <v>1.0879993467921401</v>
      </c>
      <c r="U722" s="114">
        <v>1.20888816310238</v>
      </c>
      <c r="V722" s="113">
        <v>0.13805514169896199</v>
      </c>
      <c r="W722" s="113">
        <v>1.2528337285844999</v>
      </c>
      <c r="X722" s="114">
        <v>1.3920374762050001</v>
      </c>
      <c r="Y722" s="113">
        <v>0.70806386595119997</v>
      </c>
      <c r="Z722" s="113">
        <v>0.183149313102626</v>
      </c>
    </row>
    <row r="723" spans="1:26" x14ac:dyDescent="0.2">
      <c r="A723">
        <v>231</v>
      </c>
      <c r="B723" t="s">
        <v>33</v>
      </c>
      <c r="C723" t="s">
        <v>27</v>
      </c>
      <c r="D723" t="s">
        <v>37</v>
      </c>
      <c r="E723" s="118">
        <v>43154</v>
      </c>
      <c r="F723">
        <v>29.8</v>
      </c>
      <c r="G723">
        <v>37</v>
      </c>
      <c r="H723" s="113">
        <v>17.5124</v>
      </c>
      <c r="I723" s="113">
        <v>3.2353000000000001</v>
      </c>
      <c r="K723" s="113">
        <v>995.73845077043904</v>
      </c>
      <c r="L723" s="113">
        <v>0.75290314234114797</v>
      </c>
      <c r="M723" s="113">
        <v>-4.1457049839999996E-3</v>
      </c>
      <c r="N723" s="113">
        <v>1023.32424415634</v>
      </c>
      <c r="O723" s="113">
        <v>7.2892478531462901</v>
      </c>
      <c r="P723" s="113">
        <v>23.532828479044898</v>
      </c>
      <c r="Q723" s="113">
        <v>12.514150000000001</v>
      </c>
      <c r="R723">
        <v>9</v>
      </c>
      <c r="S723">
        <v>3.8200000000000199E-2</v>
      </c>
      <c r="T723" s="113">
        <v>1.19483281724063</v>
      </c>
      <c r="U723" s="114">
        <v>1.32759201915626</v>
      </c>
      <c r="V723" s="113">
        <v>9.7792388810178807E-2</v>
      </c>
      <c r="W723" s="113">
        <v>1.35984140199646</v>
      </c>
      <c r="X723" s="114">
        <v>1.5109348911071701</v>
      </c>
      <c r="Y723" s="113">
        <v>0.88310929969471497</v>
      </c>
      <c r="Z723" s="113">
        <v>0.183342871950916</v>
      </c>
    </row>
    <row r="724" spans="1:26" x14ac:dyDescent="0.2">
      <c r="A724">
        <v>187</v>
      </c>
      <c r="B724" t="s">
        <v>26</v>
      </c>
      <c r="C724" t="s">
        <v>34</v>
      </c>
      <c r="D724" t="s">
        <v>37</v>
      </c>
      <c r="E724" s="118">
        <v>43154</v>
      </c>
      <c r="F724">
        <v>28</v>
      </c>
      <c r="G724">
        <v>37.299999999999997</v>
      </c>
      <c r="H724" s="113">
        <v>17.509699999999999</v>
      </c>
      <c r="I724" s="113">
        <v>0.9667</v>
      </c>
      <c r="K724" s="113">
        <v>996.26420967229797</v>
      </c>
      <c r="L724" s="113">
        <v>0.75509920224000004</v>
      </c>
      <c r="M724" s="113">
        <v>-4.1576464000000002E-3</v>
      </c>
      <c r="N724" s="113">
        <v>1024.15446513765</v>
      </c>
      <c r="O724" s="113">
        <v>2.18022643256865</v>
      </c>
      <c r="P724" s="113">
        <v>23.535764601854499</v>
      </c>
      <c r="Q724" s="113">
        <v>3.6849999999999397E-2</v>
      </c>
      <c r="R724">
        <v>9</v>
      </c>
      <c r="S724">
        <v>4.9000000000000198E-3</v>
      </c>
      <c r="T724" s="113">
        <v>0.50946142649199599</v>
      </c>
      <c r="U724" s="114">
        <v>0.56606825165777297</v>
      </c>
      <c r="V724" s="113">
        <v>1.5928959154923698E-2</v>
      </c>
      <c r="W724" s="113">
        <v>0.73598751329682299</v>
      </c>
      <c r="X724" s="114">
        <v>0.817763903663137</v>
      </c>
      <c r="Y724" s="113">
        <v>178.77619702495599</v>
      </c>
      <c r="Z724" s="113">
        <v>0.25169565200536398</v>
      </c>
    </row>
    <row r="725" spans="1:26" x14ac:dyDescent="0.2">
      <c r="A725">
        <v>278</v>
      </c>
      <c r="B725" t="s">
        <v>26</v>
      </c>
      <c r="C725" t="s">
        <v>34</v>
      </c>
      <c r="D725" t="s">
        <v>37</v>
      </c>
      <c r="E725" s="118">
        <v>43154</v>
      </c>
      <c r="F725">
        <v>28</v>
      </c>
      <c r="G725">
        <v>37.299999999999997</v>
      </c>
      <c r="H725" s="113">
        <v>17.509699999999999</v>
      </c>
      <c r="I725" s="113">
        <v>4.2984</v>
      </c>
      <c r="K725" s="113">
        <v>996.26420967229797</v>
      </c>
      <c r="L725" s="113">
        <v>0.75509920224000004</v>
      </c>
      <c r="M725" s="113">
        <v>-4.1576464000000002E-3</v>
      </c>
      <c r="N725" s="113">
        <v>1024.15446513765</v>
      </c>
      <c r="O725" s="113">
        <v>9.6943056767902007</v>
      </c>
      <c r="P725" s="113">
        <v>23.535764601854499</v>
      </c>
      <c r="Q725" s="113">
        <v>18.3612</v>
      </c>
      <c r="R725">
        <v>9</v>
      </c>
      <c r="S725">
        <v>-2.27000000000004E-2</v>
      </c>
      <c r="T725" s="113">
        <v>-0.52532919858370297</v>
      </c>
      <c r="U725" s="114">
        <v>-0.58369910953744797</v>
      </c>
      <c r="V725" s="113">
        <v>-2.9281152455022101E-2</v>
      </c>
      <c r="W725" s="113">
        <v>-0.30113530088459101</v>
      </c>
      <c r="X725" s="114">
        <v>-0.33459477876065702</v>
      </c>
      <c r="Y725" s="113">
        <v>-0.175995487618574</v>
      </c>
      <c r="Z725" s="113">
        <v>0.24910433077679101</v>
      </c>
    </row>
    <row r="726" spans="1:26" x14ac:dyDescent="0.2">
      <c r="A726">
        <v>285</v>
      </c>
      <c r="B726" t="s">
        <v>26</v>
      </c>
      <c r="C726" t="s">
        <v>34</v>
      </c>
      <c r="D726" t="s">
        <v>37</v>
      </c>
      <c r="E726" s="118">
        <v>43154</v>
      </c>
      <c r="F726">
        <v>28</v>
      </c>
      <c r="G726">
        <v>37.299999999999997</v>
      </c>
      <c r="H726" s="113">
        <v>17.509699999999999</v>
      </c>
      <c r="I726" s="113">
        <v>2.5903</v>
      </c>
      <c r="K726" s="113">
        <v>996.26420967229797</v>
      </c>
      <c r="L726" s="113">
        <v>0.75509920224000004</v>
      </c>
      <c r="M726" s="113">
        <v>-4.1576464000000002E-3</v>
      </c>
      <c r="N726" s="113">
        <v>1024.15446513765</v>
      </c>
      <c r="O726" s="113">
        <v>5.8419784093126896</v>
      </c>
      <c r="P726" s="113">
        <v>23.535764601854499</v>
      </c>
      <c r="Q726" s="113">
        <v>8.9666499999999996</v>
      </c>
      <c r="R726">
        <v>9</v>
      </c>
      <c r="S726">
        <v>-2.9999999999999801E-2</v>
      </c>
      <c r="T726" s="113">
        <v>-1.1449070717093399</v>
      </c>
      <c r="U726" s="114">
        <v>-1.27211896856593</v>
      </c>
      <c r="V726" s="113">
        <v>-5.4370800071787101E-2</v>
      </c>
      <c r="W726" s="113">
        <v>-0.92210956544520695</v>
      </c>
      <c r="X726" s="114">
        <v>-1.02456618382801</v>
      </c>
      <c r="Y726" s="113">
        <v>-0.66156718752649801</v>
      </c>
      <c r="Z726" s="113">
        <v>0.247552784737924</v>
      </c>
    </row>
    <row r="727" spans="1:26" x14ac:dyDescent="0.2">
      <c r="A727">
        <v>126</v>
      </c>
      <c r="B727" t="s">
        <v>29</v>
      </c>
      <c r="C727" t="s">
        <v>34</v>
      </c>
      <c r="D727" t="s">
        <v>37</v>
      </c>
      <c r="E727" s="118">
        <v>43154</v>
      </c>
      <c r="F727">
        <v>28</v>
      </c>
      <c r="G727">
        <v>37.299999999999997</v>
      </c>
      <c r="H727" s="113">
        <v>17.509699999999999</v>
      </c>
      <c r="I727" s="113">
        <v>2.1223000000000001</v>
      </c>
      <c r="K727" s="113">
        <v>996.26420967229797</v>
      </c>
      <c r="L727" s="113">
        <v>0.75509920224000004</v>
      </c>
      <c r="M727" s="113">
        <v>-4.1576464000000002E-3</v>
      </c>
      <c r="N727" s="113">
        <v>1024.15446513765</v>
      </c>
      <c r="O727" s="113">
        <v>4.7864844914042104</v>
      </c>
      <c r="P727" s="113">
        <v>23.535764601854499</v>
      </c>
      <c r="Q727" s="113">
        <v>6.3926499999999997</v>
      </c>
      <c r="R727">
        <v>9</v>
      </c>
      <c r="S727">
        <v>-1.5200000000000101E-2</v>
      </c>
      <c r="T727" s="113">
        <v>-0.71111111111111602</v>
      </c>
      <c r="U727" s="114">
        <v>-0.79012345679012896</v>
      </c>
      <c r="V727" s="113">
        <v>-2.34404923989135E-2</v>
      </c>
      <c r="W727" s="113">
        <v>-0.48733592473576598</v>
      </c>
      <c r="X727" s="114">
        <v>-0.54148436081751705</v>
      </c>
      <c r="Y727" s="113">
        <v>-0.40216161442730602</v>
      </c>
      <c r="Z727" s="113">
        <v>0.248639095972611</v>
      </c>
    </row>
    <row r="728" spans="1:26" x14ac:dyDescent="0.2">
      <c r="A728">
        <v>224</v>
      </c>
      <c r="B728" t="s">
        <v>29</v>
      </c>
      <c r="C728" t="s">
        <v>34</v>
      </c>
      <c r="D728" t="s">
        <v>37</v>
      </c>
      <c r="E728" s="118">
        <v>43154</v>
      </c>
      <c r="F728">
        <v>28</v>
      </c>
      <c r="G728">
        <v>37.299999999999997</v>
      </c>
      <c r="H728" s="113">
        <v>17.509699999999999</v>
      </c>
      <c r="I728" s="113">
        <v>4.4683999999999999</v>
      </c>
      <c r="K728" s="113">
        <v>996.26420967229797</v>
      </c>
      <c r="L728" s="113">
        <v>0.75509920224000004</v>
      </c>
      <c r="M728" s="113">
        <v>-4.1576464000000002E-3</v>
      </c>
      <c r="N728" s="113">
        <v>1024.15446513765</v>
      </c>
      <c r="O728" s="113">
        <v>10.0777115871416</v>
      </c>
      <c r="P728" s="113">
        <v>23.535764601854499</v>
      </c>
      <c r="Q728" s="113">
        <v>19.296199999999999</v>
      </c>
      <c r="R728">
        <v>9</v>
      </c>
      <c r="S728">
        <v>-2.5899999999999999E-2</v>
      </c>
      <c r="T728" s="113">
        <v>-0.57628551721068999</v>
      </c>
      <c r="U728" s="114">
        <v>-0.64031724134521095</v>
      </c>
      <c r="V728" s="113">
        <v>-3.5619806873100401E-2</v>
      </c>
      <c r="W728" s="113">
        <v>-0.35220646377890003</v>
      </c>
      <c r="X728" s="114">
        <v>-0.391340515309889</v>
      </c>
      <c r="Y728" s="113">
        <v>-0.20360242708384499</v>
      </c>
      <c r="Z728" s="113">
        <v>0.248976726035322</v>
      </c>
    </row>
    <row r="729" spans="1:26" x14ac:dyDescent="0.2">
      <c r="A729">
        <v>230</v>
      </c>
      <c r="B729" t="s">
        <v>29</v>
      </c>
      <c r="C729" t="s">
        <v>34</v>
      </c>
      <c r="D729" t="s">
        <v>37</v>
      </c>
      <c r="E729" s="118">
        <v>43154</v>
      </c>
      <c r="F729">
        <v>28</v>
      </c>
      <c r="G729">
        <v>37.299999999999997</v>
      </c>
      <c r="H729" s="113">
        <v>17.509699999999999</v>
      </c>
      <c r="I729" s="113">
        <v>2.6339999999999999</v>
      </c>
      <c r="K729" s="113">
        <v>996.26420967229797</v>
      </c>
      <c r="L729" s="113">
        <v>0.75509920224000004</v>
      </c>
      <c r="M729" s="113">
        <v>-4.1576464000000002E-3</v>
      </c>
      <c r="N729" s="113">
        <v>1024.15446513765</v>
      </c>
      <c r="O729" s="113">
        <v>5.9405362815618297</v>
      </c>
      <c r="P729" s="113">
        <v>23.535764601854499</v>
      </c>
      <c r="Q729" s="113">
        <v>9.2070000000000007</v>
      </c>
      <c r="R729">
        <v>9</v>
      </c>
      <c r="S729">
        <v>-1.5900000000000199E-2</v>
      </c>
      <c r="T729" s="113">
        <v>-0.60002264236387204</v>
      </c>
      <c r="U729" s="114">
        <v>-0.66669182484874701</v>
      </c>
      <c r="V729" s="113">
        <v>-2.2420543972617502E-2</v>
      </c>
      <c r="W729" s="113">
        <v>-0.37599708715999303</v>
      </c>
      <c r="X729" s="114">
        <v>-0.41777454128888097</v>
      </c>
      <c r="Y729" s="113">
        <v>-0.268027860982958</v>
      </c>
      <c r="Z729" s="113">
        <v>0.248917283559866</v>
      </c>
    </row>
    <row r="730" spans="1:26" x14ac:dyDescent="0.2">
      <c r="A730">
        <v>188</v>
      </c>
      <c r="B730" t="s">
        <v>26</v>
      </c>
      <c r="C730" t="s">
        <v>36</v>
      </c>
      <c r="D730" t="s">
        <v>37</v>
      </c>
      <c r="E730" s="118">
        <v>43154</v>
      </c>
      <c r="F730">
        <v>27.8</v>
      </c>
      <c r="G730">
        <v>37.1</v>
      </c>
      <c r="H730" s="113">
        <v>17.5093</v>
      </c>
      <c r="I730" s="113">
        <v>11.3643</v>
      </c>
      <c r="K730" s="113">
        <v>996.32084190944295</v>
      </c>
      <c r="L730" s="113">
        <v>0.75535603789426797</v>
      </c>
      <c r="M730" s="113">
        <v>-4.1596350639999998E-3</v>
      </c>
      <c r="N730" s="113">
        <v>1024.06957509327</v>
      </c>
      <c r="O730" s="113">
        <v>25.6275674514653</v>
      </c>
      <c r="P730" s="113">
        <v>23.5345555843077</v>
      </c>
      <c r="Q730" s="113">
        <v>57.223649999999999</v>
      </c>
      <c r="R730">
        <v>9</v>
      </c>
      <c r="S730">
        <v>-3.2299999999999301E-2</v>
      </c>
      <c r="T730" s="113">
        <v>-0.28341786146744902</v>
      </c>
      <c r="U730" s="114">
        <v>-0.31490873496383298</v>
      </c>
      <c r="V730" s="113">
        <v>-3.3286118317260402E-2</v>
      </c>
      <c r="W730" s="113">
        <v>-0.1297155537977</v>
      </c>
      <c r="X730" s="114">
        <v>-0.14412839310855599</v>
      </c>
      <c r="Y730" s="113">
        <v>-6.4431599821026794E-2</v>
      </c>
      <c r="Z730" s="113">
        <v>0.17078034185527699</v>
      </c>
    </row>
    <row r="731" spans="1:26" x14ac:dyDescent="0.2">
      <c r="A731">
        <v>280</v>
      </c>
      <c r="B731" t="s">
        <v>26</v>
      </c>
      <c r="C731" t="s">
        <v>36</v>
      </c>
      <c r="D731" t="s">
        <v>37</v>
      </c>
      <c r="E731" s="118">
        <v>43154</v>
      </c>
      <c r="F731">
        <v>27.8</v>
      </c>
      <c r="G731">
        <v>37.1</v>
      </c>
      <c r="H731" s="113">
        <v>17.5093</v>
      </c>
      <c r="I731" s="113">
        <v>4.2557999999999998</v>
      </c>
      <c r="K731" s="113">
        <v>996.32084190944295</v>
      </c>
      <c r="L731" s="113">
        <v>0.75535603789426797</v>
      </c>
      <c r="M731" s="113">
        <v>-4.1596350639999998E-3</v>
      </c>
      <c r="N731" s="113">
        <v>1024.06957509327</v>
      </c>
      <c r="O731" s="113">
        <v>9.5972300590398092</v>
      </c>
      <c r="P731" s="113">
        <v>23.5345555843077</v>
      </c>
      <c r="Q731" s="113">
        <v>18.126899999999999</v>
      </c>
      <c r="R731">
        <v>9</v>
      </c>
      <c r="S731">
        <v>-2.4400000000000002E-2</v>
      </c>
      <c r="T731" s="113">
        <v>-0.57006681930750902</v>
      </c>
      <c r="U731" s="114">
        <v>-0.63340757700834305</v>
      </c>
      <c r="V731" s="113">
        <v>-4.0169292467078697E-2</v>
      </c>
      <c r="W731" s="113">
        <v>-0.416806349949563</v>
      </c>
      <c r="X731" s="114">
        <v>-0.46311816661062499</v>
      </c>
      <c r="Y731" s="113">
        <v>-0.24441324556375599</v>
      </c>
      <c r="Z731" s="113">
        <v>0.170289410397718</v>
      </c>
    </row>
    <row r="732" spans="1:26" x14ac:dyDescent="0.2">
      <c r="A732">
        <v>286</v>
      </c>
      <c r="B732" t="s">
        <v>26</v>
      </c>
      <c r="C732" t="s">
        <v>36</v>
      </c>
      <c r="D732" t="s">
        <v>37</v>
      </c>
      <c r="E732" s="118">
        <v>43154</v>
      </c>
      <c r="F732">
        <v>27.8</v>
      </c>
      <c r="G732">
        <v>37.1</v>
      </c>
      <c r="H732" s="113">
        <v>17.5093</v>
      </c>
      <c r="I732" s="113">
        <v>3.5655999999999999</v>
      </c>
      <c r="K732" s="113">
        <v>996.32084190944295</v>
      </c>
      <c r="L732" s="113">
        <v>0.75535603789426797</v>
      </c>
      <c r="M732" s="113">
        <v>-4.1596350639999998E-3</v>
      </c>
      <c r="N732" s="113">
        <v>1024.06957509327</v>
      </c>
      <c r="O732" s="113">
        <v>8.0407640158166203</v>
      </c>
      <c r="P732" s="113">
        <v>23.5345555843077</v>
      </c>
      <c r="Q732" s="113">
        <v>14.3308</v>
      </c>
      <c r="R732">
        <v>9</v>
      </c>
      <c r="S732">
        <v>-2.4700000000000201E-2</v>
      </c>
      <c r="T732" s="113">
        <v>-0.68796479402835897</v>
      </c>
      <c r="U732" s="114">
        <v>-0.76440532669817596</v>
      </c>
      <c r="V732" s="113">
        <v>-4.3240211022126801E-2</v>
      </c>
      <c r="W732" s="113">
        <v>-0.534886051624889</v>
      </c>
      <c r="X732" s="114">
        <v>-0.59431783513876502</v>
      </c>
      <c r="Y732" s="113">
        <v>-0.33210645804988898</v>
      </c>
      <c r="Z732" s="113">
        <v>0.170087491559412</v>
      </c>
    </row>
    <row r="733" spans="1:26" x14ac:dyDescent="0.2">
      <c r="A733">
        <v>128</v>
      </c>
      <c r="B733" t="s">
        <v>29</v>
      </c>
      <c r="C733" t="s">
        <v>36</v>
      </c>
      <c r="D733" t="s">
        <v>37</v>
      </c>
      <c r="E733" s="118">
        <v>43154</v>
      </c>
      <c r="F733">
        <v>27.8</v>
      </c>
      <c r="G733">
        <v>37.1</v>
      </c>
      <c r="H733" s="113">
        <v>17.5093</v>
      </c>
      <c r="I733" s="113">
        <v>3.9826000000000001</v>
      </c>
      <c r="J733" s="113" t="s">
        <v>57</v>
      </c>
      <c r="K733" s="113">
        <v>996.32084190944295</v>
      </c>
      <c r="L733" s="113">
        <v>0.75535603789426797</v>
      </c>
      <c r="M733" s="113">
        <v>-4.1596350639999998E-3</v>
      </c>
      <c r="N733" s="113">
        <v>1024.06957509327</v>
      </c>
      <c r="O733" s="113">
        <v>8.9811383131566203</v>
      </c>
      <c r="P733" s="113">
        <v>23.5345555843077</v>
      </c>
      <c r="Q733" s="113">
        <v>16.624300000000002</v>
      </c>
      <c r="R733">
        <v>9</v>
      </c>
      <c r="S733">
        <v>-3.29000000000002E-2</v>
      </c>
      <c r="T733" s="113">
        <v>-0.819325115178686</v>
      </c>
      <c r="U733" s="114">
        <v>-0.91036123908742905</v>
      </c>
      <c r="V733" s="113">
        <v>-6.0256270268432402E-2</v>
      </c>
      <c r="W733" s="113">
        <v>-0.66644885047817704</v>
      </c>
      <c r="X733" s="114">
        <v>-0.74049872275352902</v>
      </c>
      <c r="Y733" s="113">
        <v>-0.39839580731836399</v>
      </c>
      <c r="Z733" s="113">
        <v>0.16986251633390001</v>
      </c>
    </row>
    <row r="734" spans="1:26" x14ac:dyDescent="0.2">
      <c r="A734">
        <v>225</v>
      </c>
      <c r="B734" t="s">
        <v>29</v>
      </c>
      <c r="C734" t="s">
        <v>36</v>
      </c>
      <c r="D734" t="s">
        <v>37</v>
      </c>
      <c r="E734" s="118">
        <v>43154</v>
      </c>
      <c r="F734">
        <v>27.8</v>
      </c>
      <c r="G734">
        <v>37.1</v>
      </c>
      <c r="H734" s="113">
        <v>17.5093</v>
      </c>
      <c r="I734" s="113">
        <v>2.9354</v>
      </c>
      <c r="K734" s="113">
        <v>996.32084190944295</v>
      </c>
      <c r="L734" s="113">
        <v>0.75535603789426797</v>
      </c>
      <c r="M734" s="113">
        <v>-4.1596350639999998E-3</v>
      </c>
      <c r="N734" s="113">
        <v>1024.06957509327</v>
      </c>
      <c r="O734" s="113">
        <v>6.61960362688695</v>
      </c>
      <c r="P734" s="113">
        <v>23.5345555843077</v>
      </c>
      <c r="Q734" s="113">
        <v>10.864699999999999</v>
      </c>
      <c r="R734">
        <v>9</v>
      </c>
      <c r="S734">
        <v>-2.63E-2</v>
      </c>
      <c r="T734" s="113">
        <v>-0.88800351149677503</v>
      </c>
      <c r="U734" s="114">
        <v>-0.98667056832974998</v>
      </c>
      <c r="V734" s="113">
        <v>-4.9030002232710999E-2</v>
      </c>
      <c r="W734" s="113">
        <v>-0.73523310710328604</v>
      </c>
      <c r="X734" s="114">
        <v>-0.81692567455920595</v>
      </c>
      <c r="Y734" s="113">
        <v>-0.49483194065560498</v>
      </c>
      <c r="Z734" s="113">
        <v>0.169744893770544</v>
      </c>
    </row>
    <row r="735" spans="1:26" x14ac:dyDescent="0.2">
      <c r="A735">
        <v>229</v>
      </c>
      <c r="B735" t="s">
        <v>29</v>
      </c>
      <c r="C735" t="s">
        <v>36</v>
      </c>
      <c r="D735" t="s">
        <v>37</v>
      </c>
      <c r="E735" s="118">
        <v>43154</v>
      </c>
      <c r="F735">
        <v>27.8</v>
      </c>
      <c r="G735">
        <v>37.1</v>
      </c>
      <c r="H735" s="113">
        <v>17.5093</v>
      </c>
      <c r="I735" s="113">
        <v>2.6371000000000002</v>
      </c>
      <c r="K735" s="113">
        <v>996.32084190944295</v>
      </c>
      <c r="L735" s="113">
        <v>0.75535603789426797</v>
      </c>
      <c r="M735" s="113">
        <v>-4.1596350639999998E-3</v>
      </c>
      <c r="N735" s="113">
        <v>1024.06957509327</v>
      </c>
      <c r="O735" s="113">
        <v>5.9469090156242999</v>
      </c>
      <c r="P735" s="113">
        <v>23.5345555843077</v>
      </c>
      <c r="Q735" s="113">
        <v>9.2240500000000001</v>
      </c>
      <c r="R735">
        <v>9</v>
      </c>
      <c r="S735">
        <v>-3.41999999999998E-2</v>
      </c>
      <c r="T735" s="113">
        <v>-1.28027552128177</v>
      </c>
      <c r="U735" s="114">
        <v>-1.42252835697974</v>
      </c>
      <c r="V735" s="113">
        <v>-6.7853118780719895E-2</v>
      </c>
      <c r="W735" s="113">
        <v>-1.12810976169105</v>
      </c>
      <c r="X735" s="114">
        <v>-1.25345529076783</v>
      </c>
      <c r="Y735" s="113">
        <v>-0.80101097199683202</v>
      </c>
      <c r="Z735" s="113">
        <v>0.16907306621190701</v>
      </c>
    </row>
    <row r="736" spans="1:26" x14ac:dyDescent="0.2">
      <c r="A736">
        <v>155</v>
      </c>
      <c r="B736" t="s">
        <v>30</v>
      </c>
      <c r="C736" t="s">
        <v>36</v>
      </c>
      <c r="D736" t="s">
        <v>37</v>
      </c>
      <c r="E736" s="118">
        <v>43154</v>
      </c>
      <c r="F736">
        <v>27.8</v>
      </c>
      <c r="G736">
        <v>37.1</v>
      </c>
      <c r="H736" s="113">
        <v>17.5093</v>
      </c>
      <c r="I736" s="113">
        <v>1.5914999999999999</v>
      </c>
      <c r="K736" s="113">
        <v>996.32084190944295</v>
      </c>
      <c r="L736" s="113">
        <v>0.75535603789426797</v>
      </c>
      <c r="M736" s="113">
        <v>-4.1596350639999998E-3</v>
      </c>
      <c r="N736" s="113">
        <v>1024.06957509327</v>
      </c>
      <c r="O736" s="113">
        <v>3.5889824801357801</v>
      </c>
      <c r="P736" s="113">
        <v>23.5345555843077</v>
      </c>
      <c r="Q736" s="113">
        <v>3.4732500000000002</v>
      </c>
      <c r="R736">
        <v>9</v>
      </c>
      <c r="S736">
        <v>-2.4E-2</v>
      </c>
      <c r="T736" s="113">
        <v>-1.48560817084494</v>
      </c>
      <c r="U736" s="114">
        <v>-1.6506757453832701</v>
      </c>
      <c r="V736" s="113">
        <v>-4.8515452755060202E-2</v>
      </c>
      <c r="W736" s="113">
        <v>-1.33375890928695</v>
      </c>
      <c r="X736" s="114">
        <v>-1.48195434365217</v>
      </c>
      <c r="Y736" s="113">
        <v>-1.4952100025444399</v>
      </c>
      <c r="Z736" s="113">
        <v>0.16872140173110201</v>
      </c>
    </row>
    <row r="737" spans="1:27" x14ac:dyDescent="0.2">
      <c r="A737">
        <v>176</v>
      </c>
      <c r="B737" t="s">
        <v>26</v>
      </c>
      <c r="C737" t="s">
        <v>27</v>
      </c>
      <c r="D737" t="s">
        <v>28</v>
      </c>
      <c r="E737" s="118">
        <v>43167</v>
      </c>
      <c r="F737">
        <v>28.3</v>
      </c>
      <c r="G737">
        <v>35.700000000000003</v>
      </c>
      <c r="H737" s="113">
        <v>17.510100000000001</v>
      </c>
      <c r="I737" s="113">
        <v>2.1943598290598301</v>
      </c>
      <c r="K737" s="113">
        <v>996.17858595451105</v>
      </c>
      <c r="L737" s="113">
        <v>0.75471880762830701</v>
      </c>
      <c r="M737" s="113">
        <v>-4.1549115940000001E-3</v>
      </c>
      <c r="N737" s="113">
        <v>1022.8515384385</v>
      </c>
      <c r="O737" s="113">
        <v>4.8063236789247998</v>
      </c>
      <c r="P737" s="113">
        <v>23.5260017779779</v>
      </c>
      <c r="Q737" s="113">
        <v>6.4597499999999997</v>
      </c>
      <c r="R737">
        <v>13</v>
      </c>
      <c r="S737">
        <v>6.5359829059830094E-2</v>
      </c>
      <c r="T737" s="113">
        <v>3.0699778797477699</v>
      </c>
      <c r="U737" s="114">
        <v>2.3615214459598199</v>
      </c>
      <c r="V737" s="113">
        <v>9.0606641122281707E-3</v>
      </c>
      <c r="W737" s="113">
        <v>0.18887153120959699</v>
      </c>
      <c r="X737" s="114">
        <v>0.145285793238151</v>
      </c>
      <c r="Y737" s="113">
        <v>0.108402544906927</v>
      </c>
      <c r="Z737" s="113">
        <v>-2.2162356527216698</v>
      </c>
      <c r="AA737">
        <v>2.1345000000000001</v>
      </c>
    </row>
    <row r="738" spans="1:27" x14ac:dyDescent="0.2">
      <c r="A738">
        <v>182</v>
      </c>
      <c r="B738" t="s">
        <v>26</v>
      </c>
      <c r="C738" t="s">
        <v>27</v>
      </c>
      <c r="D738" t="s">
        <v>28</v>
      </c>
      <c r="E738" s="118">
        <v>43167</v>
      </c>
      <c r="F738">
        <v>28.3</v>
      </c>
      <c r="G738">
        <v>35.700000000000003</v>
      </c>
      <c r="H738" s="113">
        <v>17.510100000000001</v>
      </c>
      <c r="I738" s="113">
        <v>5.16045982905983</v>
      </c>
      <c r="K738" s="113">
        <v>996.17858595451105</v>
      </c>
      <c r="L738" s="113">
        <v>0.75471880762830701</v>
      </c>
      <c r="M738" s="113">
        <v>-4.1549115940000001E-3</v>
      </c>
      <c r="N738" s="113">
        <v>1022.8515384385</v>
      </c>
      <c r="O738" s="113">
        <v>11.485188361079301</v>
      </c>
      <c r="P738" s="113">
        <v>23.5260017779779</v>
      </c>
      <c r="Q738" s="113">
        <v>22.773299999999999</v>
      </c>
      <c r="R738">
        <v>13</v>
      </c>
      <c r="S738">
        <v>0.12215982905983</v>
      </c>
      <c r="T738" s="113">
        <v>2.42462396165037</v>
      </c>
      <c r="U738" s="114">
        <v>1.8650953551156699</v>
      </c>
      <c r="V738" s="113">
        <v>0.132416990703486</v>
      </c>
      <c r="W738" s="113">
        <v>1.16638472125862</v>
      </c>
      <c r="X738" s="114">
        <v>0.89721901635278301</v>
      </c>
      <c r="Y738" s="113">
        <v>0.454107320198329</v>
      </c>
      <c r="Z738" s="113">
        <v>-0.96787633876288404</v>
      </c>
      <c r="AA738">
        <v>5.1006</v>
      </c>
    </row>
    <row r="739" spans="1:27" x14ac:dyDescent="0.2">
      <c r="A739">
        <v>281</v>
      </c>
      <c r="B739" t="s">
        <v>26</v>
      </c>
      <c r="C739" t="s">
        <v>27</v>
      </c>
      <c r="D739" t="s">
        <v>28</v>
      </c>
      <c r="E739" s="118">
        <v>43167</v>
      </c>
      <c r="F739">
        <v>28.3</v>
      </c>
      <c r="G739">
        <v>35.700000000000003</v>
      </c>
      <c r="H739" s="113">
        <v>17.510100000000001</v>
      </c>
      <c r="I739" s="113">
        <v>4.5225598290598299</v>
      </c>
      <c r="K739" s="113">
        <v>996.17858595451105</v>
      </c>
      <c r="L739" s="113">
        <v>0.75471880762830701</v>
      </c>
      <c r="M739" s="113">
        <v>-4.1549115940000001E-3</v>
      </c>
      <c r="N739" s="113">
        <v>1022.8515384385</v>
      </c>
      <c r="O739" s="113">
        <v>10.048808002781801</v>
      </c>
      <c r="P739" s="113">
        <v>23.5260017779779</v>
      </c>
      <c r="Q739" s="113">
        <v>19.264849999999999</v>
      </c>
      <c r="R739">
        <v>13</v>
      </c>
      <c r="S739">
        <v>8.6359829059829502E-2</v>
      </c>
      <c r="T739" s="113">
        <v>1.94670729588002</v>
      </c>
      <c r="U739" s="114">
        <v>1.4974671506769399</v>
      </c>
      <c r="V739" s="113">
        <v>5.27449749229092E-2</v>
      </c>
      <c r="W739" s="113">
        <v>0.52765748651153799</v>
      </c>
      <c r="X739" s="114">
        <v>0.40589037423964403</v>
      </c>
      <c r="Y739" s="113">
        <v>0.21221217333978601</v>
      </c>
      <c r="Z739" s="113">
        <v>-1.0915767764372999</v>
      </c>
      <c r="AA739">
        <v>4.4626999999999999</v>
      </c>
    </row>
    <row r="740" spans="1:27" x14ac:dyDescent="0.2">
      <c r="A740">
        <v>287</v>
      </c>
      <c r="B740" t="s">
        <v>26</v>
      </c>
      <c r="C740" t="s">
        <v>27</v>
      </c>
      <c r="D740" t="s">
        <v>28</v>
      </c>
      <c r="E740" s="118">
        <v>43167</v>
      </c>
      <c r="F740">
        <v>28.3</v>
      </c>
      <c r="G740">
        <v>35.700000000000003</v>
      </c>
      <c r="H740" s="113">
        <v>17.510100000000001</v>
      </c>
      <c r="I740" s="113">
        <v>3.07185982905983</v>
      </c>
      <c r="K740" s="113">
        <v>996.17858595451105</v>
      </c>
      <c r="L740" s="113">
        <v>0.75471880762830701</v>
      </c>
      <c r="M740" s="113">
        <v>-4.1549115940000001E-3</v>
      </c>
      <c r="N740" s="113">
        <v>1022.8515384385</v>
      </c>
      <c r="O740" s="113">
        <v>6.7822192180470804</v>
      </c>
      <c r="P740" s="113">
        <v>23.5260017779779</v>
      </c>
      <c r="Q740" s="113">
        <v>11.286</v>
      </c>
      <c r="R740">
        <v>13</v>
      </c>
      <c r="S740">
        <v>7.6459829059829995E-2</v>
      </c>
      <c r="T740" s="113">
        <v>2.5525749168668601</v>
      </c>
      <c r="U740" s="114">
        <v>1.96351916682066</v>
      </c>
      <c r="V740" s="113">
        <v>3.2702245492091102E-2</v>
      </c>
      <c r="W740" s="113">
        <v>0.48451238251663897</v>
      </c>
      <c r="X740" s="114">
        <v>0.37270183270510698</v>
      </c>
      <c r="Y740" s="113">
        <v>0.22470967024980301</v>
      </c>
      <c r="Z740" s="113">
        <v>-1.59081733411556</v>
      </c>
      <c r="AA740">
        <v>3.012</v>
      </c>
    </row>
    <row r="741" spans="1:27" x14ac:dyDescent="0.2">
      <c r="A741">
        <v>116</v>
      </c>
      <c r="B741" t="s">
        <v>29</v>
      </c>
      <c r="C741" t="s">
        <v>27</v>
      </c>
      <c r="D741" t="s">
        <v>28</v>
      </c>
      <c r="E741" s="118">
        <v>43167</v>
      </c>
      <c r="F741">
        <v>28.3</v>
      </c>
      <c r="G741">
        <v>35.700000000000003</v>
      </c>
      <c r="H741" s="113">
        <v>17.510100000000001</v>
      </c>
      <c r="I741" s="113">
        <v>6.3900598290598296</v>
      </c>
      <c r="K741" s="113">
        <v>996.17858595451105</v>
      </c>
      <c r="L741" s="113">
        <v>0.75471880762830701</v>
      </c>
      <c r="M741" s="113">
        <v>-4.1549115940000001E-3</v>
      </c>
      <c r="N741" s="113">
        <v>1022.8515384385</v>
      </c>
      <c r="O741" s="113">
        <v>14.253919021939501</v>
      </c>
      <c r="P741" s="113">
        <v>23.5260017779779</v>
      </c>
      <c r="Q741" s="113">
        <v>29.536100000000001</v>
      </c>
      <c r="R741">
        <v>13</v>
      </c>
      <c r="S741">
        <v>0.107059829059829</v>
      </c>
      <c r="T741" s="113">
        <v>1.70396035428663</v>
      </c>
      <c r="U741" s="114">
        <v>1.3107387340666401</v>
      </c>
      <c r="V741" s="113">
        <v>9.6472557840165493E-2</v>
      </c>
      <c r="W741" s="113">
        <v>0.68142625921138</v>
      </c>
      <c r="X741" s="114">
        <v>0.52417404554721503</v>
      </c>
      <c r="Y741" s="113">
        <v>0.25347859162485398</v>
      </c>
      <c r="Z741" s="113">
        <v>-0.78656468851942696</v>
      </c>
      <c r="AA741">
        <v>6.3301999999999996</v>
      </c>
    </row>
    <row r="742" spans="1:27" x14ac:dyDescent="0.2">
      <c r="A742">
        <v>122</v>
      </c>
      <c r="B742" t="s">
        <v>29</v>
      </c>
      <c r="C742" t="s">
        <v>27</v>
      </c>
      <c r="D742" t="s">
        <v>28</v>
      </c>
      <c r="E742" s="118">
        <v>43167</v>
      </c>
      <c r="F742">
        <v>28.3</v>
      </c>
      <c r="G742">
        <v>35.700000000000003</v>
      </c>
      <c r="H742" s="113">
        <v>17.510100000000001</v>
      </c>
      <c r="I742" s="113">
        <v>7.6464598290598298</v>
      </c>
      <c r="K742" s="113">
        <v>996.17858595451105</v>
      </c>
      <c r="L742" s="113">
        <v>0.75471880762830701</v>
      </c>
      <c r="M742" s="113">
        <v>-4.1549115940000001E-3</v>
      </c>
      <c r="N742" s="113">
        <v>1022.8515384385</v>
      </c>
      <c r="O742" s="113">
        <v>17.0829961220571</v>
      </c>
      <c r="P742" s="113">
        <v>23.5260017779779</v>
      </c>
      <c r="Q742" s="113">
        <v>36.446300000000001</v>
      </c>
      <c r="R742">
        <v>13</v>
      </c>
      <c r="S742">
        <v>0.10475982905983</v>
      </c>
      <c r="T742" s="113">
        <v>1.3890744667625401</v>
      </c>
      <c r="U742" s="114">
        <v>1.0685188205865701</v>
      </c>
      <c r="V742" s="113">
        <v>8.9328447650355997E-2</v>
      </c>
      <c r="W742" s="113">
        <v>0.52565725870283297</v>
      </c>
      <c r="X742" s="114">
        <v>0.404351737463718</v>
      </c>
      <c r="Y742" s="113">
        <v>0.18982161420101101</v>
      </c>
      <c r="Z742" s="113">
        <v>-0.664167083122848</v>
      </c>
      <c r="AA742">
        <v>7.5865999999999998</v>
      </c>
    </row>
    <row r="743" spans="1:27" x14ac:dyDescent="0.2">
      <c r="A743">
        <v>220</v>
      </c>
      <c r="B743" t="s">
        <v>29</v>
      </c>
      <c r="C743" t="s">
        <v>27</v>
      </c>
      <c r="D743" t="s">
        <v>28</v>
      </c>
      <c r="E743" s="118">
        <v>43167</v>
      </c>
      <c r="F743">
        <v>28.3</v>
      </c>
      <c r="G743">
        <v>35.700000000000003</v>
      </c>
      <c r="H743" s="113">
        <v>17.510100000000001</v>
      </c>
      <c r="I743" s="113">
        <v>5.0176598290598298</v>
      </c>
      <c r="K743" s="113">
        <v>996.17858595451105</v>
      </c>
      <c r="L743" s="113">
        <v>0.75471880762830701</v>
      </c>
      <c r="M743" s="113">
        <v>-4.1549115940000001E-3</v>
      </c>
      <c r="N743" s="113">
        <v>1022.8515384385</v>
      </c>
      <c r="O743" s="113">
        <v>11.163640916080301</v>
      </c>
      <c r="P743" s="113">
        <v>23.5260017779779</v>
      </c>
      <c r="Q743" s="113">
        <v>21.9879</v>
      </c>
      <c r="R743">
        <v>13</v>
      </c>
      <c r="S743">
        <v>8.6659829059829704E-2</v>
      </c>
      <c r="T743" s="113">
        <v>1.7574493826775399</v>
      </c>
      <c r="U743" s="114">
        <v>1.3518841405211901</v>
      </c>
      <c r="V743" s="113">
        <v>5.2647996380526897E-2</v>
      </c>
      <c r="W743" s="113">
        <v>0.47383700773656401</v>
      </c>
      <c r="X743" s="114">
        <v>0.36449000595120301</v>
      </c>
      <c r="Y743" s="113">
        <v>0.18542825830109899</v>
      </c>
      <c r="Z743" s="113">
        <v>-0.98739413456998504</v>
      </c>
      <c r="AA743">
        <v>4.9577999999999998</v>
      </c>
    </row>
    <row r="744" spans="1:27" x14ac:dyDescent="0.2">
      <c r="A744">
        <v>226</v>
      </c>
      <c r="B744" t="s">
        <v>29</v>
      </c>
      <c r="C744" t="s">
        <v>27</v>
      </c>
      <c r="D744" t="s">
        <v>28</v>
      </c>
      <c r="E744" s="118">
        <v>43167</v>
      </c>
      <c r="F744">
        <v>28.3</v>
      </c>
      <c r="G744">
        <v>35.700000000000003</v>
      </c>
      <c r="H744" s="113">
        <v>17.510100000000001</v>
      </c>
      <c r="I744" s="113">
        <v>4.7550598290598298</v>
      </c>
      <c r="K744" s="113">
        <v>996.17858595451105</v>
      </c>
      <c r="L744" s="113">
        <v>0.75471880762830701</v>
      </c>
      <c r="M744" s="113">
        <v>-4.1549115940000001E-3</v>
      </c>
      <c r="N744" s="113">
        <v>1022.8515384385</v>
      </c>
      <c r="O744" s="113">
        <v>10.5723358806689</v>
      </c>
      <c r="P744" s="113">
        <v>23.5260017779779</v>
      </c>
      <c r="Q744" s="113">
        <v>20.543600000000001</v>
      </c>
      <c r="R744">
        <v>13</v>
      </c>
      <c r="S744">
        <v>6.8159829059830201E-2</v>
      </c>
      <c r="T744" s="113">
        <v>1.45426249887623</v>
      </c>
      <c r="U744" s="114">
        <v>1.11866346067403</v>
      </c>
      <c r="V744" s="113">
        <v>1.13720365519026E-2</v>
      </c>
      <c r="W744" s="113">
        <v>0.107679911793632</v>
      </c>
      <c r="X744" s="114">
        <v>8.2830701379717098E-2</v>
      </c>
      <c r="Y744" s="113">
        <v>4.2676074556433297E-2</v>
      </c>
      <c r="Z744" s="113">
        <v>-1.03583275929431</v>
      </c>
      <c r="AA744">
        <v>4.6951999999999998</v>
      </c>
    </row>
    <row r="745" spans="1:27" x14ac:dyDescent="0.2">
      <c r="A745">
        <v>157</v>
      </c>
      <c r="B745" t="s">
        <v>30</v>
      </c>
      <c r="C745" t="s">
        <v>27</v>
      </c>
      <c r="D745" t="s">
        <v>28</v>
      </c>
      <c r="E745" s="118">
        <v>43167</v>
      </c>
      <c r="F745">
        <v>28.3</v>
      </c>
      <c r="G745">
        <v>35.700000000000003</v>
      </c>
      <c r="H745" s="113">
        <v>17.510100000000001</v>
      </c>
      <c r="I745" s="113">
        <v>2.8120598290598302</v>
      </c>
      <c r="K745" s="113">
        <v>996.17858595451105</v>
      </c>
      <c r="L745" s="113">
        <v>0.75471880762830701</v>
      </c>
      <c r="M745" s="113">
        <v>-4.1549115940000001E-3</v>
      </c>
      <c r="N745" s="113">
        <v>1022.8515384385</v>
      </c>
      <c r="O745" s="113">
        <v>6.1972190344984002</v>
      </c>
      <c r="P745" s="113">
        <v>23.5260017779779</v>
      </c>
      <c r="Q745" s="113">
        <v>9.8571000000000009</v>
      </c>
      <c r="R745">
        <v>13</v>
      </c>
      <c r="S745">
        <v>7.3459829059830298E-2</v>
      </c>
      <c r="T745" s="113">
        <v>2.6823862214208098</v>
      </c>
      <c r="U745" s="114">
        <v>2.06337401647755</v>
      </c>
      <c r="V745" s="113">
        <v>2.6347971855982699E-2</v>
      </c>
      <c r="W745" s="113">
        <v>0.42697330066560002</v>
      </c>
      <c r="X745" s="114">
        <v>0.32844100051199998</v>
      </c>
      <c r="Y745" s="113">
        <v>0.20718717130376499</v>
      </c>
      <c r="Z745" s="113">
        <v>-1.7349330159655501</v>
      </c>
      <c r="AA745">
        <v>2.7522000000000002</v>
      </c>
    </row>
    <row r="746" spans="1:27" x14ac:dyDescent="0.2">
      <c r="A746">
        <v>248</v>
      </c>
      <c r="B746" t="s">
        <v>30</v>
      </c>
      <c r="C746" t="s">
        <v>27</v>
      </c>
      <c r="D746" t="s">
        <v>28</v>
      </c>
      <c r="E746" s="118">
        <v>43167</v>
      </c>
      <c r="F746">
        <v>28.3</v>
      </c>
      <c r="G746">
        <v>35.700000000000003</v>
      </c>
      <c r="H746" s="113">
        <v>17.510100000000001</v>
      </c>
      <c r="I746" s="113">
        <v>4.67685982905983</v>
      </c>
      <c r="K746" s="113">
        <v>996.17858595451105</v>
      </c>
      <c r="L746" s="113">
        <v>0.75471880762830701</v>
      </c>
      <c r="M746" s="113">
        <v>-4.1549115940000001E-3</v>
      </c>
      <c r="N746" s="113">
        <v>1022.8515384385</v>
      </c>
      <c r="O746" s="113">
        <v>10.396250375074199</v>
      </c>
      <c r="P746" s="113">
        <v>23.5260017779779</v>
      </c>
      <c r="Q746" s="113">
        <v>20.113499999999998</v>
      </c>
      <c r="R746">
        <v>13</v>
      </c>
      <c r="S746">
        <v>8.4359829059829805E-2</v>
      </c>
      <c r="T746" s="113">
        <v>1.8369042800180699</v>
      </c>
      <c r="U746" s="114">
        <v>1.4130032923215901</v>
      </c>
      <c r="V746" s="113">
        <v>4.79974884951435E-2</v>
      </c>
      <c r="W746" s="113">
        <v>0.46382214487039602</v>
      </c>
      <c r="X746" s="114">
        <v>0.35678626528492002</v>
      </c>
      <c r="Y746" s="113">
        <v>0.184802077188334</v>
      </c>
      <c r="Z746" s="113">
        <v>-1.05621702703667</v>
      </c>
      <c r="AA746">
        <v>4.617</v>
      </c>
    </row>
    <row r="747" spans="1:27" x14ac:dyDescent="0.2">
      <c r="A747">
        <v>162</v>
      </c>
      <c r="B747" t="s">
        <v>31</v>
      </c>
      <c r="C747" t="s">
        <v>27</v>
      </c>
      <c r="D747" t="s">
        <v>28</v>
      </c>
      <c r="E747" s="118">
        <v>43167</v>
      </c>
      <c r="F747">
        <v>28.3</v>
      </c>
      <c r="G747">
        <v>35.700000000000003</v>
      </c>
      <c r="H747" s="113">
        <v>17.510100000000001</v>
      </c>
      <c r="I747" s="113">
        <v>7.8440598290598302</v>
      </c>
      <c r="K747" s="113">
        <v>996.17858595451105</v>
      </c>
      <c r="L747" s="113">
        <v>0.75471880762830701</v>
      </c>
      <c r="M747" s="113">
        <v>-4.1549115940000001E-3</v>
      </c>
      <c r="N747" s="113">
        <v>1022.8515384385</v>
      </c>
      <c r="O747" s="113">
        <v>17.5279385249409</v>
      </c>
      <c r="P747" s="113">
        <v>23.5260017779779</v>
      </c>
      <c r="Q747" s="113">
        <v>37.533099999999997</v>
      </c>
      <c r="R747">
        <v>13</v>
      </c>
      <c r="S747">
        <v>8.2459829059830597E-2</v>
      </c>
      <c r="T747" s="113">
        <v>1.0624076100266799</v>
      </c>
      <c r="U747" s="114">
        <v>0.81723662309744505</v>
      </c>
      <c r="V747" s="113">
        <v>3.8771490760918702E-2</v>
      </c>
      <c r="W747" s="113">
        <v>0.22168860692533501</v>
      </c>
      <c r="X747" s="114">
        <v>0.170529697634873</v>
      </c>
      <c r="Y747" s="113">
        <v>7.9725154675491197E-2</v>
      </c>
      <c r="Z747" s="113">
        <v>-0.64670692546257103</v>
      </c>
      <c r="AA747">
        <v>7.7842000000000002</v>
      </c>
    </row>
    <row r="748" spans="1:27" x14ac:dyDescent="0.2">
      <c r="A748">
        <v>169</v>
      </c>
      <c r="B748" t="s">
        <v>31</v>
      </c>
      <c r="C748" t="s">
        <v>27</v>
      </c>
      <c r="D748" t="s">
        <v>28</v>
      </c>
      <c r="E748" s="118">
        <v>43167</v>
      </c>
      <c r="F748">
        <v>28.3</v>
      </c>
      <c r="G748">
        <v>35.700000000000003</v>
      </c>
      <c r="H748" s="113">
        <v>17.510100000000001</v>
      </c>
      <c r="I748" s="113">
        <v>4.8010598290598301</v>
      </c>
      <c r="K748" s="113">
        <v>996.17858595451105</v>
      </c>
      <c r="L748" s="113">
        <v>0.75471880762830701</v>
      </c>
      <c r="M748" s="113">
        <v>-4.1549115940000001E-3</v>
      </c>
      <c r="N748" s="113">
        <v>1022.8515384385</v>
      </c>
      <c r="O748" s="113">
        <v>10.6759155898422</v>
      </c>
      <c r="P748" s="113">
        <v>23.5260017779779</v>
      </c>
      <c r="Q748" s="113">
        <v>20.796600000000002</v>
      </c>
      <c r="R748">
        <v>13</v>
      </c>
      <c r="S748">
        <v>6.6759829059829898E-2</v>
      </c>
      <c r="T748" s="113">
        <v>1.4101309393116199</v>
      </c>
      <c r="U748" s="114">
        <v>1.08471610716278</v>
      </c>
      <c r="V748" s="113">
        <v>8.1456081479434096E-3</v>
      </c>
      <c r="W748" s="113">
        <v>7.6357178322377803E-2</v>
      </c>
      <c r="X748" s="114">
        <v>5.8736291017213699E-2</v>
      </c>
      <c r="Y748" s="113">
        <v>3.0184296288510701E-2</v>
      </c>
      <c r="Z748" s="113">
        <v>-1.02597981614557</v>
      </c>
      <c r="AA748">
        <v>4.7412000000000001</v>
      </c>
    </row>
    <row r="749" spans="1:27" x14ac:dyDescent="0.2">
      <c r="A749">
        <v>261</v>
      </c>
      <c r="B749" t="s">
        <v>31</v>
      </c>
      <c r="C749" t="s">
        <v>27</v>
      </c>
      <c r="D749" t="s">
        <v>28</v>
      </c>
      <c r="E749" s="118">
        <v>43167</v>
      </c>
      <c r="F749">
        <v>28.3</v>
      </c>
      <c r="G749">
        <v>35.700000000000003</v>
      </c>
      <c r="H749" s="113">
        <v>17.510100000000001</v>
      </c>
      <c r="I749" s="113">
        <v>5.1937598290598297</v>
      </c>
      <c r="K749" s="113">
        <v>996.17858595451105</v>
      </c>
      <c r="L749" s="113">
        <v>0.75471880762830701</v>
      </c>
      <c r="M749" s="113">
        <v>-4.1549115940000001E-3</v>
      </c>
      <c r="N749" s="113">
        <v>1022.8515384385</v>
      </c>
      <c r="O749" s="113">
        <v>11.5601710635896</v>
      </c>
      <c r="P749" s="113">
        <v>23.5260017779779</v>
      </c>
      <c r="Q749" s="113">
        <v>22.95645</v>
      </c>
      <c r="R749">
        <v>13</v>
      </c>
      <c r="S749">
        <v>5.5559829059829403E-2</v>
      </c>
      <c r="T749" s="113">
        <v>1.08130919504553</v>
      </c>
      <c r="U749" s="114">
        <v>0.83177630388117596</v>
      </c>
      <c r="V749" s="113">
        <v>-1.7704381553626199E-2</v>
      </c>
      <c r="W749" s="113">
        <v>-0.152915633248179</v>
      </c>
      <c r="X749" s="114">
        <v>-0.117627410190907</v>
      </c>
      <c r="Y749" s="113">
        <v>-5.9263254038280602E-2</v>
      </c>
      <c r="Z749" s="113">
        <v>-0.94940371407208302</v>
      </c>
      <c r="AA749">
        <v>5.1338999999999997</v>
      </c>
    </row>
    <row r="750" spans="1:27" x14ac:dyDescent="0.2">
      <c r="A750">
        <v>273</v>
      </c>
      <c r="B750" t="s">
        <v>31</v>
      </c>
      <c r="C750" t="s">
        <v>27</v>
      </c>
      <c r="D750" t="s">
        <v>28</v>
      </c>
      <c r="E750" s="118">
        <v>43167</v>
      </c>
      <c r="F750">
        <v>28.3</v>
      </c>
      <c r="G750">
        <v>35.700000000000003</v>
      </c>
      <c r="H750" s="113">
        <v>17.510100000000001</v>
      </c>
      <c r="I750" s="113">
        <v>6.2291598290598298</v>
      </c>
      <c r="K750" s="113">
        <v>996.17858595451105</v>
      </c>
      <c r="L750" s="113">
        <v>0.75471880762830701</v>
      </c>
      <c r="M750" s="113">
        <v>-4.1549115940000001E-3</v>
      </c>
      <c r="N750" s="113">
        <v>1022.8515384385</v>
      </c>
      <c r="O750" s="113">
        <v>13.8916152131135</v>
      </c>
      <c r="P750" s="113">
        <v>23.5260017779779</v>
      </c>
      <c r="Q750" s="113">
        <v>28.651150000000001</v>
      </c>
      <c r="R750">
        <v>13</v>
      </c>
      <c r="S750">
        <v>7.00598290598302E-2</v>
      </c>
      <c r="T750" s="113">
        <v>1.13750108067462</v>
      </c>
      <c r="U750" s="114">
        <v>0.87500083128816497</v>
      </c>
      <c r="V750" s="113">
        <v>1.3351880782778399E-2</v>
      </c>
      <c r="W750" s="113">
        <v>9.6207143956361693E-2</v>
      </c>
      <c r="X750" s="114">
        <v>7.4005495351047501E-2</v>
      </c>
      <c r="Y750" s="113">
        <v>3.5917676399286398E-2</v>
      </c>
      <c r="Z750" s="113">
        <v>-0.80099533593711802</v>
      </c>
      <c r="AA750">
        <v>6.1692999999999998</v>
      </c>
    </row>
    <row r="751" spans="1:27" x14ac:dyDescent="0.2">
      <c r="A751">
        <v>105</v>
      </c>
      <c r="B751" t="s">
        <v>32</v>
      </c>
      <c r="C751" t="s">
        <v>27</v>
      </c>
      <c r="D751" t="s">
        <v>28</v>
      </c>
      <c r="E751" s="118">
        <v>43167</v>
      </c>
      <c r="F751">
        <v>28.3</v>
      </c>
      <c r="G751">
        <v>35.700000000000003</v>
      </c>
      <c r="H751" s="113">
        <v>17.510100000000001</v>
      </c>
      <c r="I751" s="113">
        <v>4.7350598290598302</v>
      </c>
      <c r="K751" s="113">
        <v>996.17858595451105</v>
      </c>
      <c r="L751" s="113">
        <v>0.75471880762830701</v>
      </c>
      <c r="M751" s="113">
        <v>-4.1549115940000001E-3</v>
      </c>
      <c r="N751" s="113">
        <v>1022.8515384385</v>
      </c>
      <c r="O751" s="113">
        <v>10.5273012245065</v>
      </c>
      <c r="P751" s="113">
        <v>23.5260017779779</v>
      </c>
      <c r="Q751" s="113">
        <v>20.433599999999998</v>
      </c>
      <c r="R751">
        <v>13</v>
      </c>
      <c r="S751">
        <v>8.4359829059830596E-2</v>
      </c>
      <c r="T751" s="113">
        <v>1.81391680950891</v>
      </c>
      <c r="U751" s="114">
        <v>1.3953206226991599</v>
      </c>
      <c r="V751" s="113">
        <v>4.7906624699679802E-2</v>
      </c>
      <c r="W751" s="113">
        <v>0.45715068979807899</v>
      </c>
      <c r="X751" s="114">
        <v>0.35165437676775302</v>
      </c>
      <c r="Y751" s="113">
        <v>0.18154353457946801</v>
      </c>
      <c r="Z751" s="113">
        <v>-1.0436662459313999</v>
      </c>
      <c r="AA751">
        <v>4.6752000000000002</v>
      </c>
    </row>
    <row r="752" spans="1:27" x14ac:dyDescent="0.2">
      <c r="A752">
        <v>204</v>
      </c>
      <c r="B752" t="s">
        <v>32</v>
      </c>
      <c r="C752" t="s">
        <v>27</v>
      </c>
      <c r="D752" t="s">
        <v>28</v>
      </c>
      <c r="E752" s="118">
        <v>43167</v>
      </c>
      <c r="F752">
        <v>28.3</v>
      </c>
      <c r="G752">
        <v>35.700000000000003</v>
      </c>
      <c r="H752" s="113">
        <v>17.510100000000001</v>
      </c>
      <c r="I752" s="113">
        <v>5.4881598290598301</v>
      </c>
      <c r="K752" s="113">
        <v>996.17858595451105</v>
      </c>
      <c r="L752" s="113">
        <v>0.75471880762830701</v>
      </c>
      <c r="M752" s="113">
        <v>-4.1549115940000001E-3</v>
      </c>
      <c r="N752" s="113">
        <v>1022.8515384385</v>
      </c>
      <c r="O752" s="113">
        <v>12.223081202299101</v>
      </c>
      <c r="P752" s="113">
        <v>23.5260017779779</v>
      </c>
      <c r="Q752" s="113">
        <v>24.57565</v>
      </c>
      <c r="R752">
        <v>13</v>
      </c>
      <c r="S752">
        <v>9.455982905983E-2</v>
      </c>
      <c r="T752" s="113">
        <v>1.75318579538397</v>
      </c>
      <c r="U752" s="114">
        <v>1.3486044579876699</v>
      </c>
      <c r="V752" s="113">
        <v>6.9714458901719595E-2</v>
      </c>
      <c r="W752" s="113">
        <v>0.57362260494272899</v>
      </c>
      <c r="X752" s="114">
        <v>0.44124815764825298</v>
      </c>
      <c r="Y752" s="113">
        <v>0.21991776371951599</v>
      </c>
      <c r="Z752" s="113">
        <v>-0.90735630033941805</v>
      </c>
      <c r="AA752">
        <v>5.4283000000000001</v>
      </c>
    </row>
    <row r="753" spans="1:27" x14ac:dyDescent="0.2">
      <c r="A753">
        <v>143</v>
      </c>
      <c r="B753" t="s">
        <v>33</v>
      </c>
      <c r="C753" t="s">
        <v>27</v>
      </c>
      <c r="D753" t="s">
        <v>28</v>
      </c>
      <c r="E753" s="118">
        <v>43167</v>
      </c>
      <c r="F753">
        <v>28.3</v>
      </c>
      <c r="G753">
        <v>35.700000000000003</v>
      </c>
      <c r="H753" s="113">
        <v>17.510100000000001</v>
      </c>
      <c r="I753" s="113">
        <v>5.74315982905983</v>
      </c>
      <c r="K753" s="113">
        <v>996.17858595451105</v>
      </c>
      <c r="L753" s="113">
        <v>0.75471880762830701</v>
      </c>
      <c r="M753" s="113">
        <v>-4.1549115940000001E-3</v>
      </c>
      <c r="N753" s="113">
        <v>1022.8515384385</v>
      </c>
      <c r="O753" s="113">
        <v>12.7972730683689</v>
      </c>
      <c r="P753" s="113">
        <v>23.5260017779779</v>
      </c>
      <c r="Q753" s="113">
        <v>25.978149999999999</v>
      </c>
      <c r="R753">
        <v>13</v>
      </c>
      <c r="S753">
        <v>0.10345982905983001</v>
      </c>
      <c r="T753" s="113">
        <v>1.8344917116128501</v>
      </c>
      <c r="U753" s="114">
        <v>1.41114747047142</v>
      </c>
      <c r="V753" s="113">
        <v>8.9370661305226307E-2</v>
      </c>
      <c r="W753" s="113">
        <v>0.703268395070063</v>
      </c>
      <c r="X753" s="114">
        <v>0.54097568851543298</v>
      </c>
      <c r="Y753" s="113">
        <v>0.26709817273633202</v>
      </c>
      <c r="Z753" s="113">
        <v>-0.87017178195598599</v>
      </c>
      <c r="AA753">
        <v>5.6833</v>
      </c>
    </row>
    <row r="754" spans="1:27" x14ac:dyDescent="0.2">
      <c r="A754">
        <v>179</v>
      </c>
      <c r="B754" t="s">
        <v>26</v>
      </c>
      <c r="C754" t="s">
        <v>27</v>
      </c>
      <c r="D754" t="s">
        <v>37</v>
      </c>
      <c r="E754" s="118">
        <v>43167</v>
      </c>
      <c r="F754">
        <v>28.3</v>
      </c>
      <c r="G754">
        <v>35.700000000000003</v>
      </c>
      <c r="H754" s="113">
        <v>17.510100000000001</v>
      </c>
      <c r="I754" s="113">
        <v>6.5628598290598301</v>
      </c>
      <c r="K754" s="113">
        <v>996.17858595451105</v>
      </c>
      <c r="L754" s="113">
        <v>0.75471880762830701</v>
      </c>
      <c r="M754" s="113">
        <v>-4.1549115940000001E-3</v>
      </c>
      <c r="N754" s="113">
        <v>1022.8515384385</v>
      </c>
      <c r="O754" s="113">
        <v>14.643018451182</v>
      </c>
      <c r="P754" s="113">
        <v>23.5260017779779</v>
      </c>
      <c r="Q754" s="113">
        <v>30.486499999999999</v>
      </c>
      <c r="R754">
        <v>13</v>
      </c>
      <c r="S754">
        <v>8.9759829059830501E-2</v>
      </c>
      <c r="T754" s="113">
        <v>1.38665908235359</v>
      </c>
      <c r="U754" s="114">
        <v>1.06666083257969</v>
      </c>
      <c r="V754" s="113">
        <v>5.8890154516710397E-2</v>
      </c>
      <c r="W754" s="113">
        <v>0.40379619075468398</v>
      </c>
      <c r="X754" s="114">
        <v>0.31061245442668001</v>
      </c>
      <c r="Y754" s="113">
        <v>0.14939662344402199</v>
      </c>
      <c r="Z754" s="113">
        <v>-0.75604837815300696</v>
      </c>
      <c r="AA754">
        <v>6.5030000000000001</v>
      </c>
    </row>
    <row r="755" spans="1:27" x14ac:dyDescent="0.2">
      <c r="A755">
        <v>186</v>
      </c>
      <c r="B755" t="s">
        <v>26</v>
      </c>
      <c r="C755" t="s">
        <v>27</v>
      </c>
      <c r="D755" t="s">
        <v>37</v>
      </c>
      <c r="E755" s="118">
        <v>43167</v>
      </c>
      <c r="F755">
        <v>28.3</v>
      </c>
      <c r="G755">
        <v>35.700000000000003</v>
      </c>
      <c r="H755" s="113">
        <v>17.510100000000001</v>
      </c>
      <c r="I755" s="113">
        <v>4.6255598290598297</v>
      </c>
      <c r="K755" s="113">
        <v>996.17858595451105</v>
      </c>
      <c r="L755" s="113">
        <v>0.75471880762830701</v>
      </c>
      <c r="M755" s="113">
        <v>-4.1549115940000001E-3</v>
      </c>
      <c r="N755" s="113">
        <v>1022.8515384385</v>
      </c>
      <c r="O755" s="113">
        <v>10.280736482017801</v>
      </c>
      <c r="P755" s="113">
        <v>23.5260017779779</v>
      </c>
      <c r="Q755" s="113">
        <v>19.83135</v>
      </c>
      <c r="R755">
        <v>13</v>
      </c>
      <c r="S755">
        <v>8.82598290598295E-2</v>
      </c>
      <c r="T755" s="113">
        <v>1.9452059387703999</v>
      </c>
      <c r="U755" s="114">
        <v>1.49631226059262</v>
      </c>
      <c r="V755" s="113">
        <v>5.80355627581675E-2</v>
      </c>
      <c r="W755" s="113">
        <v>0.56771261544811702</v>
      </c>
      <c r="X755" s="114">
        <v>0.43670201188316699</v>
      </c>
      <c r="Y755" s="113">
        <v>0.22689911173843999</v>
      </c>
      <c r="Z755" s="113">
        <v>-1.0596102487094501</v>
      </c>
      <c r="AA755">
        <v>4.5656999999999996</v>
      </c>
    </row>
    <row r="756" spans="1:27" x14ac:dyDescent="0.2">
      <c r="A756">
        <v>277</v>
      </c>
      <c r="B756" t="s">
        <v>26</v>
      </c>
      <c r="C756" t="s">
        <v>27</v>
      </c>
      <c r="D756" t="s">
        <v>37</v>
      </c>
      <c r="E756" s="118">
        <v>43167</v>
      </c>
      <c r="F756">
        <v>28.3</v>
      </c>
      <c r="G756">
        <v>35.700000000000003</v>
      </c>
      <c r="H756" s="113">
        <v>17.510100000000001</v>
      </c>
      <c r="I756" s="113">
        <v>5.7827598290598301</v>
      </c>
      <c r="K756" s="113">
        <v>996.17858595451105</v>
      </c>
      <c r="L756" s="113">
        <v>0.75471880762830701</v>
      </c>
      <c r="M756" s="113">
        <v>-4.1549115940000001E-3</v>
      </c>
      <c r="N756" s="113">
        <v>1022.8515384385</v>
      </c>
      <c r="O756" s="113">
        <v>12.886441687570301</v>
      </c>
      <c r="P756" s="113">
        <v>23.5260017779779</v>
      </c>
      <c r="Q756" s="113">
        <v>26.19595</v>
      </c>
      <c r="R756">
        <v>13</v>
      </c>
      <c r="S756">
        <v>9.16598290598305E-2</v>
      </c>
      <c r="T756" s="113">
        <v>1.6105819447880101</v>
      </c>
      <c r="U756" s="114">
        <v>1.23890918829847</v>
      </c>
      <c r="V756" s="113">
        <v>6.4187659492249693E-2</v>
      </c>
      <c r="W756" s="113">
        <v>0.50059575603238204</v>
      </c>
      <c r="X756" s="114">
        <v>0.38507365848644798</v>
      </c>
      <c r="Y756" s="113">
        <v>0.189750692944158</v>
      </c>
      <c r="Z756" s="113">
        <v>-0.85383552981202204</v>
      </c>
      <c r="AA756">
        <v>5.7229000000000001</v>
      </c>
    </row>
    <row r="757" spans="1:27" x14ac:dyDescent="0.2">
      <c r="A757">
        <v>284</v>
      </c>
      <c r="B757" t="s">
        <v>26</v>
      </c>
      <c r="C757" t="s">
        <v>27</v>
      </c>
      <c r="D757" t="s">
        <v>37</v>
      </c>
      <c r="E757" s="118">
        <v>43167</v>
      </c>
      <c r="F757">
        <v>28.3</v>
      </c>
      <c r="G757">
        <v>35.700000000000003</v>
      </c>
      <c r="H757" s="113">
        <v>17.510100000000001</v>
      </c>
      <c r="I757" s="113">
        <v>6.1491598290598297</v>
      </c>
      <c r="K757" s="113">
        <v>996.17858595451105</v>
      </c>
      <c r="L757" s="113">
        <v>0.75471880762830701</v>
      </c>
      <c r="M757" s="113">
        <v>-4.1549115940000001E-3</v>
      </c>
      <c r="N757" s="113">
        <v>1022.8515384385</v>
      </c>
      <c r="O757" s="113">
        <v>13.711476588464199</v>
      </c>
      <c r="P757" s="113">
        <v>23.5260017779779</v>
      </c>
      <c r="Q757" s="113">
        <v>28.21115</v>
      </c>
      <c r="R757">
        <v>13</v>
      </c>
      <c r="S757">
        <v>0.12185982905982901</v>
      </c>
      <c r="T757" s="113">
        <v>2.0217979702325999</v>
      </c>
      <c r="U757" s="114">
        <v>1.55522920787123</v>
      </c>
      <c r="V757" s="113">
        <v>0.131751807062575</v>
      </c>
      <c r="W757" s="113">
        <v>0.97020970000082796</v>
      </c>
      <c r="X757" s="114">
        <v>0.74631515384679104</v>
      </c>
      <c r="Y757" s="113">
        <v>0.36364190323442103</v>
      </c>
      <c r="Z757" s="113">
        <v>-0.80891405402443906</v>
      </c>
      <c r="AA757">
        <v>6.0892999999999997</v>
      </c>
    </row>
    <row r="758" spans="1:27" x14ac:dyDescent="0.2">
      <c r="A758">
        <v>119</v>
      </c>
      <c r="B758" t="s">
        <v>29</v>
      </c>
      <c r="C758" t="s">
        <v>27</v>
      </c>
      <c r="D758" t="s">
        <v>37</v>
      </c>
      <c r="E758" s="118">
        <v>43167</v>
      </c>
      <c r="F758">
        <v>28.3</v>
      </c>
      <c r="G758">
        <v>35.700000000000003</v>
      </c>
      <c r="H758" s="113">
        <v>17.510100000000001</v>
      </c>
      <c r="I758" s="113">
        <v>5.24505982905983</v>
      </c>
      <c r="K758" s="113">
        <v>996.17858595451105</v>
      </c>
      <c r="L758" s="113">
        <v>0.75471880762830701</v>
      </c>
      <c r="M758" s="113">
        <v>-4.1549115940000001E-3</v>
      </c>
      <c r="N758" s="113">
        <v>1022.8515384385</v>
      </c>
      <c r="O758" s="113">
        <v>11.675684956646</v>
      </c>
      <c r="P758" s="113">
        <v>23.5260017779779</v>
      </c>
      <c r="Q758" s="113">
        <v>23.238600000000002</v>
      </c>
      <c r="R758">
        <v>13</v>
      </c>
      <c r="S758">
        <v>8.2459829059829695E-2</v>
      </c>
      <c r="T758" s="113">
        <v>1.5972538848609199</v>
      </c>
      <c r="U758" s="114">
        <v>1.2286568345083999</v>
      </c>
      <c r="V758" s="113">
        <v>4.4160533361287301E-2</v>
      </c>
      <c r="W758" s="113">
        <v>0.37966247375867601</v>
      </c>
      <c r="X758" s="114">
        <v>0.292048056737443</v>
      </c>
      <c r="Y758" s="113">
        <v>0.14696374559101599</v>
      </c>
      <c r="Z758" s="113">
        <v>-0.93660877777095497</v>
      </c>
      <c r="AA758">
        <v>5.1852</v>
      </c>
    </row>
    <row r="759" spans="1:27" x14ac:dyDescent="0.2">
      <c r="A759">
        <v>125</v>
      </c>
      <c r="B759" t="s">
        <v>29</v>
      </c>
      <c r="C759" t="s">
        <v>27</v>
      </c>
      <c r="D759" t="s">
        <v>37</v>
      </c>
      <c r="E759" s="118">
        <v>43167</v>
      </c>
      <c r="F759">
        <v>28.3</v>
      </c>
      <c r="G759">
        <v>35.700000000000003</v>
      </c>
      <c r="H759" s="113">
        <v>17.510100000000001</v>
      </c>
      <c r="I759" s="113">
        <v>4.4307598290598298</v>
      </c>
      <c r="K759" s="113">
        <v>996.17858595451105</v>
      </c>
      <c r="L759" s="113">
        <v>0.75471880762830701</v>
      </c>
      <c r="M759" s="113">
        <v>-4.1549115940000001E-3</v>
      </c>
      <c r="N759" s="113">
        <v>1022.8515384385</v>
      </c>
      <c r="O759" s="113">
        <v>9.8420989309966807</v>
      </c>
      <c r="P759" s="113">
        <v>23.5260017779779</v>
      </c>
      <c r="Q759" s="113">
        <v>18.75995</v>
      </c>
      <c r="R759">
        <v>13</v>
      </c>
      <c r="S759">
        <v>7.4159829059829499E-2</v>
      </c>
      <c r="T759" s="113">
        <v>1.70224094614676</v>
      </c>
      <c r="U759" s="114">
        <v>1.3094161124205801</v>
      </c>
      <c r="V759" s="113">
        <v>2.6521643877368099E-2</v>
      </c>
      <c r="W759" s="113">
        <v>0.270199531841817</v>
      </c>
      <c r="X759" s="114">
        <v>0.20784579372447501</v>
      </c>
      <c r="Y759" s="113">
        <v>0.109206878113688</v>
      </c>
      <c r="Z759" s="113">
        <v>-1.1015703186961101</v>
      </c>
      <c r="AA759">
        <v>4.3708999999999998</v>
      </c>
    </row>
    <row r="760" spans="1:27" x14ac:dyDescent="0.2">
      <c r="A760">
        <v>217</v>
      </c>
      <c r="B760" t="s">
        <v>29</v>
      </c>
      <c r="C760" t="s">
        <v>27</v>
      </c>
      <c r="D760" t="s">
        <v>37</v>
      </c>
      <c r="E760" s="118">
        <v>43167</v>
      </c>
      <c r="F760">
        <v>28.3</v>
      </c>
      <c r="G760">
        <v>35.700000000000003</v>
      </c>
      <c r="H760" s="113">
        <v>17.510100000000001</v>
      </c>
      <c r="I760" s="113">
        <v>3.8715598290598301</v>
      </c>
      <c r="K760" s="113">
        <v>996.17858595451105</v>
      </c>
      <c r="L760" s="113">
        <v>0.75471880762830701</v>
      </c>
      <c r="M760" s="113">
        <v>-4.1549115940000001E-3</v>
      </c>
      <c r="N760" s="113">
        <v>1022.8515384385</v>
      </c>
      <c r="O760" s="113">
        <v>8.5829299446979004</v>
      </c>
      <c r="P760" s="113">
        <v>23.5260017779779</v>
      </c>
      <c r="Q760" s="113">
        <v>15.68435</v>
      </c>
      <c r="R760">
        <v>13</v>
      </c>
      <c r="S760">
        <v>7.2759829059830097E-2</v>
      </c>
      <c r="T760" s="113">
        <v>1.91533718700195</v>
      </c>
      <c r="U760" s="114">
        <v>1.47333629769381</v>
      </c>
      <c r="V760" s="113">
        <v>2.4096221540197901E-2</v>
      </c>
      <c r="W760" s="113">
        <v>0.281536273744874</v>
      </c>
      <c r="X760" s="114">
        <v>0.21656636441913399</v>
      </c>
      <c r="Y760" s="113">
        <v>0.118715686723721</v>
      </c>
      <c r="Z760" s="113">
        <v>-1.25676993327468</v>
      </c>
      <c r="AA760">
        <v>3.8117000000000001</v>
      </c>
    </row>
    <row r="761" spans="1:27" x14ac:dyDescent="0.2">
      <c r="A761">
        <v>152</v>
      </c>
      <c r="B761" t="s">
        <v>30</v>
      </c>
      <c r="C761" t="s">
        <v>27</v>
      </c>
      <c r="D761" t="s">
        <v>37</v>
      </c>
      <c r="E761" s="118">
        <v>43167</v>
      </c>
      <c r="F761">
        <v>28.3</v>
      </c>
      <c r="G761">
        <v>35.700000000000003</v>
      </c>
      <c r="H761" s="113">
        <v>17.510100000000001</v>
      </c>
      <c r="I761" s="113">
        <v>7.2361598290598304</v>
      </c>
      <c r="K761" s="113">
        <v>996.17858595451105</v>
      </c>
      <c r="L761" s="113">
        <v>0.75471880762830701</v>
      </c>
      <c r="M761" s="113">
        <v>-4.1549115940000001E-3</v>
      </c>
      <c r="N761" s="113">
        <v>1022.8515384385</v>
      </c>
      <c r="O761" s="113">
        <v>16.1591101508869</v>
      </c>
      <c r="P761" s="113">
        <v>23.5260017779779</v>
      </c>
      <c r="Q761" s="113">
        <v>34.18965</v>
      </c>
      <c r="R761">
        <v>13</v>
      </c>
      <c r="S761">
        <v>0.13285982905982999</v>
      </c>
      <c r="T761" s="113">
        <v>1.87039585910535</v>
      </c>
      <c r="U761" s="114">
        <v>1.4387660454656499</v>
      </c>
      <c r="V761" s="113">
        <v>0.15511847306596499</v>
      </c>
      <c r="W761" s="113">
        <v>0.96924864864142302</v>
      </c>
      <c r="X761" s="114">
        <v>0.745575883570325</v>
      </c>
      <c r="Y761" s="113">
        <v>0.35314719023809998</v>
      </c>
      <c r="Z761" s="113">
        <v>-0.693190161895329</v>
      </c>
      <c r="AA761">
        <v>7.1763000000000003</v>
      </c>
    </row>
    <row r="762" spans="1:27" x14ac:dyDescent="0.2">
      <c r="A762">
        <v>160</v>
      </c>
      <c r="B762" t="s">
        <v>30</v>
      </c>
      <c r="C762" t="s">
        <v>27</v>
      </c>
      <c r="D762" t="s">
        <v>37</v>
      </c>
      <c r="E762" s="118">
        <v>43167</v>
      </c>
      <c r="F762">
        <v>28.3</v>
      </c>
      <c r="G762">
        <v>35.700000000000003</v>
      </c>
      <c r="H762" s="113">
        <v>17.510100000000001</v>
      </c>
      <c r="I762" s="113">
        <v>5.9018598290598296</v>
      </c>
      <c r="K762" s="113">
        <v>996.17858595451105</v>
      </c>
      <c r="L762" s="113">
        <v>0.75471880762830701</v>
      </c>
      <c r="M762" s="113">
        <v>-4.1549115940000001E-3</v>
      </c>
      <c r="N762" s="113">
        <v>1022.8515384385</v>
      </c>
      <c r="O762" s="113">
        <v>13.154623065016899</v>
      </c>
      <c r="P762" s="113">
        <v>23.5260017779779</v>
      </c>
      <c r="Q762" s="113">
        <v>26.850999999999999</v>
      </c>
      <c r="R762">
        <v>13</v>
      </c>
      <c r="S762">
        <v>9.7759829059829606E-2</v>
      </c>
      <c r="T762" s="113">
        <v>1.6843236515537201</v>
      </c>
      <c r="U762" s="114">
        <v>1.29563357811825</v>
      </c>
      <c r="V762" s="113">
        <v>7.77759520919208E-2</v>
      </c>
      <c r="W762" s="113">
        <v>0.59476073567494603</v>
      </c>
      <c r="X762" s="114">
        <v>0.45750825821149699</v>
      </c>
      <c r="Y762" s="113">
        <v>0.22455679150578201</v>
      </c>
      <c r="Z762" s="113">
        <v>-0.83812531990675099</v>
      </c>
      <c r="AA762">
        <v>5.8419999999999996</v>
      </c>
    </row>
    <row r="763" spans="1:27" x14ac:dyDescent="0.2">
      <c r="A763">
        <v>166</v>
      </c>
      <c r="B763" t="s">
        <v>31</v>
      </c>
      <c r="C763" t="s">
        <v>27</v>
      </c>
      <c r="D763" t="s">
        <v>37</v>
      </c>
      <c r="E763" s="118">
        <v>43167</v>
      </c>
      <c r="F763">
        <v>28.3</v>
      </c>
      <c r="G763">
        <v>35.700000000000003</v>
      </c>
      <c r="H763" s="113">
        <v>17.510100000000001</v>
      </c>
      <c r="I763" s="113">
        <v>5.4772598290598298</v>
      </c>
      <c r="K763" s="113">
        <v>996.17858595451105</v>
      </c>
      <c r="L763" s="113">
        <v>0.75471880762830701</v>
      </c>
      <c r="M763" s="113">
        <v>-4.1549115940000001E-3</v>
      </c>
      <c r="N763" s="113">
        <v>1022.8515384385</v>
      </c>
      <c r="O763" s="113">
        <v>12.1985373146907</v>
      </c>
      <c r="P763" s="113">
        <v>23.5260017779779</v>
      </c>
      <c r="Q763" s="113">
        <v>24.515699999999999</v>
      </c>
      <c r="R763">
        <v>13</v>
      </c>
      <c r="S763">
        <v>4.9159829059830101E-2</v>
      </c>
      <c r="T763" s="113">
        <v>0.90565444740940804</v>
      </c>
      <c r="U763" s="114">
        <v>0.69665726723800603</v>
      </c>
      <c r="V763" s="113">
        <v>-3.1168206177063899E-2</v>
      </c>
      <c r="W763" s="113">
        <v>-0.25485655499947402</v>
      </c>
      <c r="X763" s="114">
        <v>-0.19604350384574901</v>
      </c>
      <c r="Y763" s="113">
        <v>-9.7562491329957701E-2</v>
      </c>
      <c r="Z763" s="113">
        <v>-0.89270077108375501</v>
      </c>
      <c r="AA763">
        <v>5.4173999999999998</v>
      </c>
    </row>
    <row r="764" spans="1:27" x14ac:dyDescent="0.2">
      <c r="A764">
        <v>173</v>
      </c>
      <c r="B764" t="s">
        <v>31</v>
      </c>
      <c r="C764" t="s">
        <v>27</v>
      </c>
      <c r="D764" t="s">
        <v>37</v>
      </c>
      <c r="E764" s="118">
        <v>43167</v>
      </c>
      <c r="F764">
        <v>28.3</v>
      </c>
      <c r="G764">
        <v>35.700000000000003</v>
      </c>
      <c r="H764" s="113">
        <v>17.510100000000001</v>
      </c>
      <c r="I764" s="113">
        <v>5.7080598290598301</v>
      </c>
      <c r="K764" s="113">
        <v>996.17858595451105</v>
      </c>
      <c r="L764" s="113">
        <v>0.75471880762830701</v>
      </c>
      <c r="M764" s="113">
        <v>-4.1549115940000001E-3</v>
      </c>
      <c r="N764" s="113">
        <v>1022.8515384385</v>
      </c>
      <c r="O764" s="113">
        <v>12.718237246804</v>
      </c>
      <c r="P764" s="113">
        <v>23.5260017779779</v>
      </c>
      <c r="Q764" s="113">
        <v>25.7851</v>
      </c>
      <c r="R764">
        <v>13</v>
      </c>
      <c r="S764">
        <v>4.23598290598299E-2</v>
      </c>
      <c r="T764" s="113">
        <v>0.74765393613904596</v>
      </c>
      <c r="U764" s="114">
        <v>0.575118412414651</v>
      </c>
      <c r="V764" s="113">
        <v>-4.6789663087208701E-2</v>
      </c>
      <c r="W764" s="113">
        <v>-0.36654574579042198</v>
      </c>
      <c r="X764" s="114">
        <v>-0.28195826599263302</v>
      </c>
      <c r="Y764" s="113">
        <v>-0.13906557628803001</v>
      </c>
      <c r="Z764" s="113">
        <v>-0.85707667840728297</v>
      </c>
      <c r="AA764">
        <v>5.6482000000000001</v>
      </c>
    </row>
    <row r="765" spans="1:27" x14ac:dyDescent="0.2">
      <c r="A765">
        <v>264</v>
      </c>
      <c r="B765" t="s">
        <v>31</v>
      </c>
      <c r="C765" t="s">
        <v>27</v>
      </c>
      <c r="D765" t="s">
        <v>37</v>
      </c>
      <c r="E765" s="118">
        <v>43167</v>
      </c>
      <c r="F765">
        <v>28.3</v>
      </c>
      <c r="G765">
        <v>35.700000000000003</v>
      </c>
      <c r="H765" s="113">
        <v>17.510100000000001</v>
      </c>
      <c r="I765" s="113">
        <v>5.3951598290598302</v>
      </c>
      <c r="K765" s="113">
        <v>996.17858595451105</v>
      </c>
      <c r="L765" s="113">
        <v>0.75471880762830701</v>
      </c>
      <c r="M765" s="113">
        <v>-4.1549115940000001E-3</v>
      </c>
      <c r="N765" s="113">
        <v>1022.8515384385</v>
      </c>
      <c r="O765" s="113">
        <v>12.013670051144301</v>
      </c>
      <c r="P765" s="113">
        <v>23.5260017779779</v>
      </c>
      <c r="Q765" s="113">
        <v>24.064150000000001</v>
      </c>
      <c r="R765">
        <v>13</v>
      </c>
      <c r="S765">
        <v>4.0159829059829698E-2</v>
      </c>
      <c r="T765" s="113">
        <v>0.74995012249915505</v>
      </c>
      <c r="U765" s="114">
        <v>0.57688470961473404</v>
      </c>
      <c r="V765" s="113">
        <v>-5.1338527225057697E-2</v>
      </c>
      <c r="W765" s="113">
        <v>-0.42551587834839699</v>
      </c>
      <c r="X765" s="114">
        <v>-0.327319906421844</v>
      </c>
      <c r="Y765" s="113">
        <v>-0.16337232304687499</v>
      </c>
      <c r="Z765" s="113">
        <v>-0.90420461603657798</v>
      </c>
      <c r="AA765">
        <v>5.3353000000000002</v>
      </c>
    </row>
    <row r="766" spans="1:27" x14ac:dyDescent="0.2">
      <c r="A766">
        <v>102</v>
      </c>
      <c r="B766" t="s">
        <v>32</v>
      </c>
      <c r="C766" t="s">
        <v>27</v>
      </c>
      <c r="D766" t="s">
        <v>37</v>
      </c>
      <c r="E766" s="118">
        <v>43167</v>
      </c>
      <c r="F766">
        <v>28.3</v>
      </c>
      <c r="G766">
        <v>35.700000000000003</v>
      </c>
      <c r="H766" s="113">
        <v>17.510100000000001</v>
      </c>
      <c r="I766" s="113">
        <v>4.5713598290598298</v>
      </c>
      <c r="K766" s="113">
        <v>996.17858595451105</v>
      </c>
      <c r="L766" s="113">
        <v>0.75471880762830701</v>
      </c>
      <c r="M766" s="113">
        <v>-4.1549115940000001E-3</v>
      </c>
      <c r="N766" s="113">
        <v>1022.8515384385</v>
      </c>
      <c r="O766" s="113">
        <v>10.158692563817899</v>
      </c>
      <c r="P766" s="113">
        <v>23.5260017779779</v>
      </c>
      <c r="Q766" s="113">
        <v>19.533249999999999</v>
      </c>
      <c r="R766">
        <v>13</v>
      </c>
      <c r="S766">
        <v>5.3359829059830097E-2</v>
      </c>
      <c r="T766" s="113">
        <v>1.18104977998739</v>
      </c>
      <c r="U766" s="114">
        <v>0.90849983075952701</v>
      </c>
      <c r="V766" s="113">
        <v>-2.05247577643402E-2</v>
      </c>
      <c r="W766" s="113">
        <v>-0.201633948032754</v>
      </c>
      <c r="X766" s="114">
        <v>-0.15510303694827199</v>
      </c>
      <c r="Y766" s="113">
        <v>-8.0680030677799497E-2</v>
      </c>
      <c r="Z766" s="113">
        <v>-1.0636028677078</v>
      </c>
      <c r="AA766">
        <v>4.5114999999999998</v>
      </c>
    </row>
    <row r="767" spans="1:27" x14ac:dyDescent="0.2">
      <c r="A767">
        <v>108</v>
      </c>
      <c r="B767" t="s">
        <v>32</v>
      </c>
      <c r="C767" t="s">
        <v>27</v>
      </c>
      <c r="D767" t="s">
        <v>37</v>
      </c>
      <c r="E767" s="118">
        <v>43167</v>
      </c>
      <c r="F767">
        <v>28.3</v>
      </c>
      <c r="G767">
        <v>35.700000000000003</v>
      </c>
      <c r="H767" s="113">
        <v>17.510100000000001</v>
      </c>
      <c r="I767" s="113">
        <v>5.0096598290598298</v>
      </c>
      <c r="K767" s="113">
        <v>996.17858595451105</v>
      </c>
      <c r="L767" s="113">
        <v>0.75471880762830701</v>
      </c>
      <c r="M767" s="113">
        <v>-4.1549115940000001E-3</v>
      </c>
      <c r="N767" s="113">
        <v>1022.8515384385</v>
      </c>
      <c r="O767" s="113">
        <v>11.145627053615399</v>
      </c>
      <c r="P767" s="113">
        <v>23.5260017779779</v>
      </c>
      <c r="Q767" s="113">
        <v>21.943899999999999</v>
      </c>
      <c r="R767">
        <v>13</v>
      </c>
      <c r="S767">
        <v>5.7459829059829402E-2</v>
      </c>
      <c r="T767" s="113">
        <v>1.1602889434964101</v>
      </c>
      <c r="U767" s="114">
        <v>0.892529956535703</v>
      </c>
      <c r="V767" s="113">
        <v>-1.1858563901114399E-2</v>
      </c>
      <c r="W767" s="113">
        <v>-0.10628347916037</v>
      </c>
      <c r="X767" s="114">
        <v>-8.1756522431053899E-2</v>
      </c>
      <c r="Y767" s="113">
        <v>-4.1544521961581697E-2</v>
      </c>
      <c r="Z767" s="113">
        <v>-0.97428647896675602</v>
      </c>
      <c r="AA767">
        <v>4.9497999999999998</v>
      </c>
    </row>
    <row r="768" spans="1:27" x14ac:dyDescent="0.2">
      <c r="A768">
        <v>231</v>
      </c>
      <c r="B768" t="s">
        <v>33</v>
      </c>
      <c r="C768" t="s">
        <v>27</v>
      </c>
      <c r="D768" t="s">
        <v>37</v>
      </c>
      <c r="E768" s="118">
        <v>43167</v>
      </c>
      <c r="F768">
        <v>28.3</v>
      </c>
      <c r="G768">
        <v>35.700000000000003</v>
      </c>
      <c r="H768" s="113">
        <v>17.510100000000001</v>
      </c>
      <c r="I768" s="113">
        <v>3.2935598290598298</v>
      </c>
      <c r="K768" s="113">
        <v>996.17858595451105</v>
      </c>
      <c r="L768" s="113">
        <v>0.75471880762830701</v>
      </c>
      <c r="M768" s="113">
        <v>-4.1549115940000001E-3</v>
      </c>
      <c r="N768" s="113">
        <v>1022.8515384385</v>
      </c>
      <c r="O768" s="113">
        <v>7.2814283816065197</v>
      </c>
      <c r="P768" s="113">
        <v>23.5260017779779</v>
      </c>
      <c r="Q768" s="113">
        <v>12.50535</v>
      </c>
      <c r="R768">
        <v>13</v>
      </c>
      <c r="S768">
        <v>5.8259829059829703E-2</v>
      </c>
      <c r="T768" s="113">
        <v>1.80075507865823</v>
      </c>
      <c r="U768" s="114">
        <v>1.3851962143524901</v>
      </c>
      <c r="V768" s="113">
        <v>-7.8194715397605901E-3</v>
      </c>
      <c r="W768" s="113">
        <v>-0.10727405210107401</v>
      </c>
      <c r="X768" s="114">
        <v>-8.2518501616211104E-2</v>
      </c>
      <c r="Y768" s="113">
        <v>-4.8065414810499703E-2</v>
      </c>
      <c r="Z768" s="113">
        <v>-1.4677147159687001</v>
      </c>
      <c r="AA768">
        <v>3.2336999999999998</v>
      </c>
    </row>
    <row r="769" spans="1:27" x14ac:dyDescent="0.2">
      <c r="A769">
        <v>188</v>
      </c>
      <c r="B769" t="s">
        <v>26</v>
      </c>
      <c r="C769" t="s">
        <v>36</v>
      </c>
      <c r="D769" t="s">
        <v>37</v>
      </c>
      <c r="E769" s="118">
        <v>43167</v>
      </c>
      <c r="F769">
        <v>26.8</v>
      </c>
      <c r="G769">
        <v>35.6</v>
      </c>
      <c r="H769" s="113">
        <v>17.513999999999999</v>
      </c>
      <c r="I769" s="113">
        <v>11.3790598290598</v>
      </c>
      <c r="K769" s="113">
        <v>996.59855208394504</v>
      </c>
      <c r="L769" s="113">
        <v>0.75667950006892803</v>
      </c>
      <c r="M769" s="113">
        <v>-4.1715639040000004E-3</v>
      </c>
      <c r="N769" s="113">
        <v>1023.26257263038</v>
      </c>
      <c r="O769" s="113">
        <v>25.500641089849701</v>
      </c>
      <c r="P769" s="113">
        <v>23.534490934897299</v>
      </c>
      <c r="Q769" s="113">
        <v>56.9756</v>
      </c>
      <c r="R769">
        <v>13</v>
      </c>
      <c r="S769">
        <v>1.4759829059800099E-2</v>
      </c>
      <c r="T769" s="113">
        <v>0.12987891079784999</v>
      </c>
      <c r="U769" s="114">
        <v>9.9906854459884897E-2</v>
      </c>
      <c r="V769" s="113">
        <v>-0.12692636161560999</v>
      </c>
      <c r="W769" s="113">
        <v>-0.495272763815718</v>
      </c>
      <c r="X769" s="114">
        <v>-0.38097904908901398</v>
      </c>
      <c r="Y769" s="113">
        <v>-0.170621172856394</v>
      </c>
      <c r="Z769" s="113">
        <v>-0.48088590354889799</v>
      </c>
      <c r="AA769">
        <v>11.3192</v>
      </c>
    </row>
    <row r="770" spans="1:27" x14ac:dyDescent="0.2">
      <c r="A770">
        <v>286</v>
      </c>
      <c r="B770" t="s">
        <v>26</v>
      </c>
      <c r="C770" t="s">
        <v>36</v>
      </c>
      <c r="D770" t="s">
        <v>37</v>
      </c>
      <c r="E770" s="118">
        <v>43167</v>
      </c>
      <c r="F770">
        <v>26.8</v>
      </c>
      <c r="G770">
        <v>35.6</v>
      </c>
      <c r="H770" s="113">
        <v>17.513999999999999</v>
      </c>
      <c r="I770" s="113">
        <v>3.5858598290598298</v>
      </c>
      <c r="K770" s="113">
        <v>996.59855208394504</v>
      </c>
      <c r="L770" s="113">
        <v>0.75667950006892803</v>
      </c>
      <c r="M770" s="113">
        <v>-4.1715639040000004E-3</v>
      </c>
      <c r="N770" s="113">
        <v>1023.26257263038</v>
      </c>
      <c r="O770" s="113">
        <v>7.9436055978169904</v>
      </c>
      <c r="P770" s="113">
        <v>23.534490934897299</v>
      </c>
      <c r="Q770" s="113">
        <v>14.113</v>
      </c>
      <c r="R770">
        <v>13</v>
      </c>
      <c r="S770">
        <v>2.0259829059829901E-2</v>
      </c>
      <c r="T770" s="113">
        <v>0.56820252018818496</v>
      </c>
      <c r="U770" s="114">
        <v>0.43707886168321902</v>
      </c>
      <c r="V770" s="113">
        <v>-9.71584179996237E-2</v>
      </c>
      <c r="W770" s="113">
        <v>-1.2083232116812299</v>
      </c>
      <c r="X770" s="114">
        <v>-0.929479393600943</v>
      </c>
      <c r="Y770" s="113">
        <v>-0.52151481156038104</v>
      </c>
      <c r="Z770" s="113">
        <v>-1.36655825528416</v>
      </c>
      <c r="AA770">
        <v>3.5259999999999998</v>
      </c>
    </row>
    <row r="771" spans="1:27" x14ac:dyDescent="0.2">
      <c r="A771">
        <v>128</v>
      </c>
      <c r="B771" t="s">
        <v>29</v>
      </c>
      <c r="C771" t="s">
        <v>36</v>
      </c>
      <c r="D771" t="s">
        <v>37</v>
      </c>
      <c r="E771" s="118">
        <v>43167</v>
      </c>
      <c r="F771">
        <v>26.8</v>
      </c>
      <c r="G771">
        <v>35.6</v>
      </c>
      <c r="H771" s="113">
        <v>17.513999999999999</v>
      </c>
      <c r="I771" s="113">
        <v>4.0079598290598302</v>
      </c>
      <c r="K771" s="113">
        <v>996.59855208394504</v>
      </c>
      <c r="L771" s="113">
        <v>0.75667950006892803</v>
      </c>
      <c r="M771" s="113">
        <v>-4.1715639040000004E-3</v>
      </c>
      <c r="N771" s="113">
        <v>1023.26257263038</v>
      </c>
      <c r="O771" s="113">
        <v>8.8945403462113592</v>
      </c>
      <c r="P771" s="113">
        <v>23.534490934897299</v>
      </c>
      <c r="Q771" s="113">
        <v>16.434550000000002</v>
      </c>
      <c r="R771">
        <v>13</v>
      </c>
      <c r="S771">
        <v>2.5359829059829999E-2</v>
      </c>
      <c r="T771" s="113">
        <v>0.636765657104154</v>
      </c>
      <c r="U771" s="114">
        <v>0.48981973623396502</v>
      </c>
      <c r="V771" s="113">
        <v>-8.6597966945259203E-2</v>
      </c>
      <c r="W771" s="113">
        <v>-0.96422039084288902</v>
      </c>
      <c r="X771" s="114">
        <v>-0.74170799295606904</v>
      </c>
      <c r="Y771" s="113">
        <v>-0.40070150759504197</v>
      </c>
      <c r="Z771" s="113">
        <v>-1.23152772919003</v>
      </c>
      <c r="AA771">
        <v>3.9481000000000002</v>
      </c>
    </row>
    <row r="772" spans="1:27" x14ac:dyDescent="0.2">
      <c r="A772">
        <v>225</v>
      </c>
      <c r="B772" t="s">
        <v>29</v>
      </c>
      <c r="C772" t="s">
        <v>36</v>
      </c>
      <c r="D772" t="s">
        <v>37</v>
      </c>
      <c r="E772" s="118">
        <v>43167</v>
      </c>
      <c r="F772">
        <v>26.8</v>
      </c>
      <c r="G772">
        <v>35.6</v>
      </c>
      <c r="H772" s="113">
        <v>17.513999999999999</v>
      </c>
      <c r="I772" s="113">
        <v>2.9355598290598302</v>
      </c>
      <c r="K772" s="113">
        <v>996.59855208394504</v>
      </c>
      <c r="L772" s="113">
        <v>0.75667950006892803</v>
      </c>
      <c r="M772" s="113">
        <v>-4.1715639040000004E-3</v>
      </c>
      <c r="N772" s="113">
        <v>1023.26257263038</v>
      </c>
      <c r="O772" s="113">
        <v>6.4785668229274904</v>
      </c>
      <c r="P772" s="113">
        <v>23.534490934897299</v>
      </c>
      <c r="Q772" s="113">
        <v>10.536350000000001</v>
      </c>
      <c r="R772">
        <v>13</v>
      </c>
      <c r="S772">
        <v>1.5982905983014101E-4</v>
      </c>
      <c r="T772" s="113">
        <v>5.4448817820447297E-3</v>
      </c>
      <c r="U772" s="114">
        <v>4.1883706015728699E-3</v>
      </c>
      <c r="V772" s="113">
        <v>-0.141036803959457</v>
      </c>
      <c r="W772" s="113">
        <v>-2.1305928860544698</v>
      </c>
      <c r="X772" s="114">
        <v>-1.63891760465729</v>
      </c>
      <c r="Y772" s="113">
        <v>-0.99855356521194605</v>
      </c>
      <c r="Z772" s="113">
        <v>-1.6431059752588599</v>
      </c>
      <c r="AA772">
        <v>2.8757000000000001</v>
      </c>
    </row>
    <row r="773" spans="1:27" x14ac:dyDescent="0.2">
      <c r="A773">
        <v>155</v>
      </c>
      <c r="B773" t="s">
        <v>30</v>
      </c>
      <c r="C773" t="s">
        <v>36</v>
      </c>
      <c r="D773" t="s">
        <v>37</v>
      </c>
      <c r="E773" s="118">
        <v>43167</v>
      </c>
      <c r="F773">
        <v>26.8</v>
      </c>
      <c r="G773">
        <v>35.6</v>
      </c>
      <c r="H773" s="113">
        <v>17.513999999999999</v>
      </c>
      <c r="I773" s="113">
        <v>1.62885982905983</v>
      </c>
      <c r="K773" s="113">
        <v>996.59855208394504</v>
      </c>
      <c r="L773" s="113">
        <v>0.75667950006892803</v>
      </c>
      <c r="M773" s="113">
        <v>-4.1715639040000004E-3</v>
      </c>
      <c r="N773" s="113">
        <v>1023.26257263038</v>
      </c>
      <c r="O773" s="113">
        <v>3.5347467904069401</v>
      </c>
      <c r="P773" s="113">
        <v>23.534490934897299</v>
      </c>
      <c r="Q773" s="113">
        <v>3.3494999999999999</v>
      </c>
      <c r="R773">
        <v>13</v>
      </c>
      <c r="S773">
        <v>3.7359829059829999E-2</v>
      </c>
      <c r="T773" s="113">
        <v>2.3474601985441401</v>
      </c>
      <c r="U773" s="114">
        <v>1.80573861426473</v>
      </c>
      <c r="V773" s="113">
        <v>-5.4235689728844502E-2</v>
      </c>
      <c r="W773" s="113">
        <v>-1.5111717604927599</v>
      </c>
      <c r="X773" s="114">
        <v>-1.16243981576366</v>
      </c>
      <c r="Y773" s="113">
        <v>-1.2011735789211999</v>
      </c>
      <c r="Z773" s="113">
        <v>-2.9681784300283902</v>
      </c>
      <c r="AA773">
        <v>1.569</v>
      </c>
    </row>
  </sheetData>
  <autoFilter ref="A1:AD773" xr:uid="{00000000-0009-0000-0000-000001000000}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Long_data</vt:lpstr>
      <vt:lpstr>CALCULATIONS!_FilterDatabase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15</cp:revision>
  <dcterms:created xsi:type="dcterms:W3CDTF">2019-11-07T21:07:33Z</dcterms:created>
  <dcterms:modified xsi:type="dcterms:W3CDTF">2019-11-13T14:19:31Z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