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remoteWork\papers\newCal\"/>
    </mc:Choice>
  </mc:AlternateContent>
  <xr:revisionPtr revIDLastSave="0" documentId="13_ncr:1_{BDC1C6E6-EF7C-438D-B8C3-19D79CC6DEF5}" xr6:coauthVersionLast="47" xr6:coauthVersionMax="47" xr10:uidLastSave="{00000000-0000-0000-0000-000000000000}"/>
  <bookViews>
    <workbookView xWindow="-38520" yWindow="4200" windowWidth="38640" windowHeight="21840" xr2:uid="{F562E6E3-F217-4575-A8E8-DCC7D6565EF4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5" i="1"/>
  <c r="AP6" i="1"/>
  <c r="AP7" i="1"/>
  <c r="AP8" i="1"/>
  <c r="AP9" i="1"/>
  <c r="AP11" i="1"/>
  <c r="AP12" i="1"/>
  <c r="AP13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3" i="1"/>
  <c r="AP34" i="1"/>
  <c r="AP35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4" i="1"/>
  <c r="AI37" i="1" l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4" i="1"/>
  <c r="AI5" i="1"/>
  <c r="AI6" i="1"/>
  <c r="AI7" i="1"/>
  <c r="AI8" i="1"/>
  <c r="AI9" i="1"/>
  <c r="AI11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34" i="1"/>
  <c r="AI35" i="1"/>
  <c r="AI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AJ5" i="1"/>
  <c r="AK5" i="1" s="1"/>
  <c r="AJ21" i="1"/>
  <c r="AK21" i="1" s="1"/>
  <c r="AJ24" i="1"/>
  <c r="AK24" i="1" s="1"/>
  <c r="AJ39" i="1"/>
  <c r="AK39" i="1" s="1"/>
  <c r="AJ42" i="1"/>
  <c r="AK42" i="1" s="1"/>
  <c r="AJ2" i="1"/>
  <c r="AK2" i="1" s="1"/>
  <c r="AJ4" i="1"/>
  <c r="AJ7" i="1"/>
  <c r="AJ11" i="1"/>
  <c r="AJ12" i="1"/>
  <c r="AJ13" i="1"/>
  <c r="AJ15" i="1"/>
  <c r="AJ16" i="1"/>
  <c r="AJ17" i="1"/>
  <c r="AK17" i="1" s="1"/>
  <c r="AJ18" i="1"/>
  <c r="AJ19" i="1"/>
  <c r="AJ20" i="1"/>
  <c r="AK20" i="1" s="1"/>
  <c r="AJ22" i="1"/>
  <c r="AJ23" i="1"/>
  <c r="AJ28" i="1"/>
  <c r="AJ29" i="1"/>
  <c r="AJ30" i="1"/>
  <c r="AJ31" i="1"/>
  <c r="AJ33" i="1"/>
  <c r="AJ34" i="1"/>
  <c r="AK34" i="1" s="1"/>
  <c r="AJ35" i="1"/>
  <c r="AJ37" i="1"/>
  <c r="AJ38" i="1"/>
  <c r="AK38" i="1" s="1"/>
  <c r="AJ40" i="1"/>
  <c r="AJ41" i="1"/>
  <c r="AJ46" i="1"/>
  <c r="AJ47" i="1"/>
  <c r="AJ48" i="1"/>
  <c r="AJ49" i="1"/>
  <c r="AJ50" i="1"/>
  <c r="AJ51" i="1"/>
  <c r="AK51" i="1" s="1"/>
  <c r="AE42" i="1"/>
  <c r="AE43" i="1"/>
  <c r="AE44" i="1"/>
  <c r="AE45" i="1"/>
  <c r="AE46" i="1"/>
  <c r="AE47" i="1"/>
  <c r="AE48" i="1"/>
  <c r="AE49" i="1"/>
  <c r="AE50" i="1"/>
  <c r="AE51" i="1"/>
  <c r="AE4" i="1"/>
  <c r="AE5" i="1"/>
  <c r="AE6" i="1"/>
  <c r="AE7" i="1"/>
  <c r="AE8" i="1"/>
  <c r="AE9" i="1"/>
  <c r="AE11" i="1"/>
  <c r="AE12" i="1"/>
  <c r="AE13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34" i="1"/>
  <c r="AE35" i="1"/>
  <c r="AE37" i="1"/>
  <c r="AE38" i="1"/>
  <c r="AE39" i="1"/>
  <c r="AE40" i="1"/>
  <c r="AE41" i="1"/>
  <c r="AE2" i="1"/>
  <c r="AD7" i="1"/>
  <c r="AD8" i="1"/>
  <c r="AD9" i="1"/>
  <c r="AD11" i="1"/>
  <c r="AD12" i="1"/>
  <c r="AD13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4" i="1"/>
  <c r="AD35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4" i="1"/>
  <c r="AD5" i="1"/>
  <c r="AD6" i="1"/>
  <c r="AD2" i="1"/>
  <c r="AJ45" i="1" l="1"/>
  <c r="AK45" i="1" s="1"/>
  <c r="AJ27" i="1"/>
  <c r="AK27" i="1" s="1"/>
  <c r="AJ9" i="1"/>
  <c r="AK9" i="1" s="1"/>
  <c r="AK41" i="1"/>
  <c r="AK23" i="1"/>
  <c r="AK4" i="1"/>
  <c r="AJ44" i="1"/>
  <c r="AK44" i="1" s="1"/>
  <c r="AJ26" i="1"/>
  <c r="AK26" i="1" s="1"/>
  <c r="AJ8" i="1"/>
  <c r="AK8" i="1" s="1"/>
  <c r="AK40" i="1"/>
  <c r="AK22" i="1"/>
  <c r="AJ43" i="1"/>
  <c r="AK43" i="1" s="1"/>
  <c r="AJ25" i="1"/>
  <c r="AK25" i="1" s="1"/>
  <c r="AJ6" i="1"/>
  <c r="AK6" i="1" s="1"/>
  <c r="AK37" i="1"/>
  <c r="AK19" i="1"/>
  <c r="AK35" i="1"/>
  <c r="AK18" i="1"/>
  <c r="AK50" i="1"/>
  <c r="AK33" i="1"/>
  <c r="AK16" i="1"/>
  <c r="AK49" i="1"/>
  <c r="AK31" i="1"/>
  <c r="AK15" i="1"/>
  <c r="AK48" i="1"/>
  <c r="AK30" i="1"/>
  <c r="AK13" i="1"/>
  <c r="AK47" i="1"/>
  <c r="AK29" i="1"/>
  <c r="AK12" i="1"/>
  <c r="AK46" i="1"/>
  <c r="AK28" i="1"/>
  <c r="AK11" i="1"/>
  <c r="AK7" i="1"/>
</calcChain>
</file>

<file path=xl/sharedStrings.xml><?xml version="1.0" encoding="utf-8"?>
<sst xmlns="http://schemas.openxmlformats.org/spreadsheetml/2006/main" count="507" uniqueCount="114">
  <si>
    <t>regionCode</t>
  </si>
  <si>
    <t>subRegion</t>
  </si>
  <si>
    <t>siteName</t>
  </si>
  <si>
    <t>latitude</t>
  </si>
  <si>
    <t>longitude</t>
  </si>
  <si>
    <t>depth</t>
  </si>
  <si>
    <t>location</t>
  </si>
  <si>
    <t>reefID</t>
  </si>
  <si>
    <t>instrumentType</t>
  </si>
  <si>
    <t>projectCode</t>
  </si>
  <si>
    <t>noaaID</t>
  </si>
  <si>
    <t>aimsID</t>
  </si>
  <si>
    <t>fate</t>
  </si>
  <si>
    <t>deployment</t>
  </si>
  <si>
    <t>recovery</t>
  </si>
  <si>
    <t>durationDays</t>
  </si>
  <si>
    <t>durationYears</t>
  </si>
  <si>
    <t>species</t>
  </si>
  <si>
    <t>blockDimensions</t>
  </si>
  <si>
    <t>preweightBlock</t>
  </si>
  <si>
    <t>preRWDensity</t>
  </si>
  <si>
    <t>preSA</t>
  </si>
  <si>
    <t>preweightEpoxied</t>
  </si>
  <si>
    <t>preCTVolume</t>
  </si>
  <si>
    <t>preCTDensity</t>
  </si>
  <si>
    <t>postweightDirty</t>
  </si>
  <si>
    <t>postweightClean</t>
  </si>
  <si>
    <t>postCTVolume</t>
  </si>
  <si>
    <t>postCTDensity</t>
  </si>
  <si>
    <t>volDifference</t>
  </si>
  <si>
    <t>densityDifference</t>
  </si>
  <si>
    <t>erosionAnnelid</t>
  </si>
  <si>
    <t>erosionbivalve</t>
  </si>
  <si>
    <t>erosionSponge</t>
  </si>
  <si>
    <t>totalmacroErosion</t>
  </si>
  <si>
    <t>erosionGrazing</t>
  </si>
  <si>
    <t>totalErosion</t>
  </si>
  <si>
    <t>accretionBivalve</t>
  </si>
  <si>
    <t>accretionCCA</t>
  </si>
  <si>
    <t>accretionCoral</t>
  </si>
  <si>
    <t>accretionVermetid</t>
  </si>
  <si>
    <t>totalAccretion</t>
  </si>
  <si>
    <t>notes</t>
  </si>
  <si>
    <t>BMU4501</t>
  </si>
  <si>
    <t>BMU4503</t>
  </si>
  <si>
    <t>BMU4504</t>
  </si>
  <si>
    <t>BMU4505</t>
  </si>
  <si>
    <t>BMU4506</t>
  </si>
  <si>
    <t>BMU4507</t>
  </si>
  <si>
    <t>BMU4508</t>
  </si>
  <si>
    <t>BMU4510</t>
  </si>
  <si>
    <t>BMU4511</t>
  </si>
  <si>
    <t>BMU4512</t>
  </si>
  <si>
    <t>BMU4514</t>
  </si>
  <si>
    <t>BMU4515</t>
  </si>
  <si>
    <t>BMU4516</t>
  </si>
  <si>
    <t>BMU4517</t>
  </si>
  <si>
    <t>BMU4518</t>
  </si>
  <si>
    <t>BMU4519</t>
  </si>
  <si>
    <t>BMU4520</t>
  </si>
  <si>
    <t>BMU4521</t>
  </si>
  <si>
    <t>BMU4522</t>
  </si>
  <si>
    <t>BMU4523</t>
  </si>
  <si>
    <t>BMU4524</t>
  </si>
  <si>
    <t>BMU4525</t>
  </si>
  <si>
    <t>BMU4526</t>
  </si>
  <si>
    <t>BMU4527</t>
  </si>
  <si>
    <t>BMU4528</t>
  </si>
  <si>
    <t>BMU4529</t>
  </si>
  <si>
    <t>BMU4530</t>
  </si>
  <si>
    <t>BMU4532</t>
  </si>
  <si>
    <t>BMU4533</t>
  </si>
  <si>
    <t>BMU4534</t>
  </si>
  <si>
    <t>BMU4536</t>
  </si>
  <si>
    <t>BMU4537</t>
  </si>
  <si>
    <t>BMU4538</t>
  </si>
  <si>
    <t>BMU4539</t>
  </si>
  <si>
    <t>BMU4540</t>
  </si>
  <si>
    <t>BMU4541</t>
  </si>
  <si>
    <t>BMU4542</t>
  </si>
  <si>
    <t>BMU4543</t>
  </si>
  <si>
    <t>BMU4544</t>
  </si>
  <si>
    <t>BMU4545</t>
  </si>
  <si>
    <t>BMU4546</t>
  </si>
  <si>
    <t>BMU4547</t>
  </si>
  <si>
    <t>BMU4548</t>
  </si>
  <si>
    <t>BMU4549</t>
  </si>
  <si>
    <t>BMU4550</t>
  </si>
  <si>
    <t>BMU4502</t>
  </si>
  <si>
    <t>BMU4509</t>
  </si>
  <si>
    <t>BMU4513</t>
  </si>
  <si>
    <t>BMU4531</t>
  </si>
  <si>
    <t>BMU4535</t>
  </si>
  <si>
    <t>Not Recovered</t>
  </si>
  <si>
    <t>5x2x1</t>
  </si>
  <si>
    <t>NC</t>
  </si>
  <si>
    <t>New Caledonia</t>
  </si>
  <si>
    <t>BMU</t>
  </si>
  <si>
    <t>Successfully Recovered</t>
  </si>
  <si>
    <t>Porites lobata</t>
  </si>
  <si>
    <t>B2</t>
  </si>
  <si>
    <t>B1</t>
  </si>
  <si>
    <t>F</t>
  </si>
  <si>
    <t>R</t>
  </si>
  <si>
    <t>S69</t>
  </si>
  <si>
    <t>Row Labels</t>
  </si>
  <si>
    <t>(blank)</t>
  </si>
  <si>
    <t>Grand Total</t>
  </si>
  <si>
    <t>Average of totalAccretion</t>
  </si>
  <si>
    <t>Average of totalmacroErosion</t>
  </si>
  <si>
    <t>Average of erosionGrazing</t>
  </si>
  <si>
    <t>Average of erosionSponge</t>
  </si>
  <si>
    <t>Average of erosionbivalve</t>
  </si>
  <si>
    <t>Average of erosionAnnelid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</si>
</sst>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[NewCalBMUDataCorrected.xlsx]Sheet2!PivotTable1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totalAccretion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F</c:v>
                </c:pt>
                <c:pt idx="3">
                  <c:v>R</c:v>
                </c:pt>
                <c:pt idx="4">
                  <c:v>S69</c:v>
                </c:pt>
                <c:pt idx="5">
                  <c:v>(blank)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2.0340662001599998</c:v>
                </c:pt>
                <c:pt idx="1">
                  <c:v>0.57376420496250002</c:v>
                </c:pt>
                <c:pt idx="2">
                  <c:v>0.91663742063600007</c:v>
                </c:pt>
                <c:pt idx="3">
                  <c:v>0.89207172391666689</c:v>
                </c:pt>
                <c:pt idx="4">
                  <c:v>0.23645973207257778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D-48C3-A0C9-EFCB80AFAAE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totalmacroErosion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F</c:v>
                </c:pt>
                <c:pt idx="3">
                  <c:v>R</c:v>
                </c:pt>
                <c:pt idx="4">
                  <c:v>S69</c:v>
                </c:pt>
                <c:pt idx="5">
                  <c:v>(blank)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6"/>
                <c:pt idx="0">
                  <c:v>0.11529827127236666</c:v>
                </c:pt>
                <c:pt idx="1">
                  <c:v>1.7132878306637501E-2</c:v>
                </c:pt>
                <c:pt idx="2">
                  <c:v>5.3236484515100005E-2</c:v>
                </c:pt>
                <c:pt idx="3">
                  <c:v>6.8113327027333345E-2</c:v>
                </c:pt>
                <c:pt idx="4">
                  <c:v>8.5639953607444447E-2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D-48C3-A0C9-EFCB80AFAAE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erosionAnnelid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F</c:v>
                </c:pt>
                <c:pt idx="3">
                  <c:v>R</c:v>
                </c:pt>
                <c:pt idx="4">
                  <c:v>S69</c:v>
                </c:pt>
                <c:pt idx="5">
                  <c:v>(blank)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6"/>
                <c:pt idx="0">
                  <c:v>7.2951316923477783E-2</c:v>
                </c:pt>
                <c:pt idx="1">
                  <c:v>1.7132878306637501E-2</c:v>
                </c:pt>
                <c:pt idx="2">
                  <c:v>3.3353805530500005E-2</c:v>
                </c:pt>
                <c:pt idx="3">
                  <c:v>6.6372871399555555E-2</c:v>
                </c:pt>
                <c:pt idx="4">
                  <c:v>8.2100868219666667E-2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DD-48C3-A0C9-EFCB80AFAAE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erosionbivalve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F</c:v>
                </c:pt>
                <c:pt idx="3">
                  <c:v>R</c:v>
                </c:pt>
                <c:pt idx="4">
                  <c:v>S69</c:v>
                </c:pt>
                <c:pt idx="5">
                  <c:v>(blank)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3.5390853877777777E-3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DD-48C3-A0C9-EFCB80AFAAE4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erosionSponge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F</c:v>
                </c:pt>
                <c:pt idx="3">
                  <c:v>R</c:v>
                </c:pt>
                <c:pt idx="4">
                  <c:v>S69</c:v>
                </c:pt>
                <c:pt idx="5">
                  <c:v>(blank)</c:v>
                </c:pt>
              </c:strCache>
            </c:strRef>
          </c:cat>
          <c:val>
            <c:numRef>
              <c:f>Sheet2!$F$2:$F$8</c:f>
              <c:numCache>
                <c:formatCode>General</c:formatCode>
                <c:ptCount val="6"/>
                <c:pt idx="0">
                  <c:v>4.7640323642499996E-2</c:v>
                </c:pt>
                <c:pt idx="1">
                  <c:v>0</c:v>
                </c:pt>
                <c:pt idx="2">
                  <c:v>1.98826789846E-2</c:v>
                </c:pt>
                <c:pt idx="3">
                  <c:v>1.7404556277777776E-3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DD-48C3-A0C9-EFCB80AFAAE4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Average of erosionGrazing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B1</c:v>
                </c:pt>
                <c:pt idx="1">
                  <c:v>B2</c:v>
                </c:pt>
                <c:pt idx="2">
                  <c:v>F</c:v>
                </c:pt>
                <c:pt idx="3">
                  <c:v>R</c:v>
                </c:pt>
                <c:pt idx="4">
                  <c:v>S69</c:v>
                </c:pt>
                <c:pt idx="5">
                  <c:v>(blank)</c:v>
                </c:pt>
              </c:strCache>
            </c:strRef>
          </c:cat>
          <c:val>
            <c:numRef>
              <c:f>Sheet2!$G$2:$G$8</c:f>
              <c:numCache>
                <c:formatCode>General</c:formatCode>
                <c:ptCount val="6"/>
                <c:pt idx="0">
                  <c:v>3.9263726838744697E-2</c:v>
                </c:pt>
                <c:pt idx="1">
                  <c:v>0.36828124669336204</c:v>
                </c:pt>
                <c:pt idx="2">
                  <c:v>0.84662103498490038</c:v>
                </c:pt>
                <c:pt idx="3">
                  <c:v>0.71277618430600009</c:v>
                </c:pt>
                <c:pt idx="4">
                  <c:v>1.8261766428377557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DD-48C3-A0C9-EFCB80AF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227312"/>
        <c:axId val="1714568432"/>
      </c:barChart>
      <c:catAx>
        <c:axId val="14892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8432"/>
        <c:crosses val="autoZero"/>
        <c:auto val="1"/>
        <c:lblAlgn val="ctr"/>
        <c:lblOffset val="100"/>
        <c:noMultiLvlLbl val="0"/>
      </c:catAx>
      <c:valAx>
        <c:axId val="1714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1</xdr:row>
      <xdr:rowOff>76199</xdr:rowOff>
    </xdr:from>
    <xdr:to>
      <xdr:col>14</xdr:col>
      <xdr:colOff>95250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B5961-5DC0-DC80-E58F-24179917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Enochs" refreshedDate="44834.365626620369" createdVersion="8" refreshedVersion="8" minRefreshableVersion="3" recordCount="51" xr:uid="{1803C8E1-12C3-41CF-8560-D29D8A53B89B}">
  <cacheSource type="worksheet">
    <worksheetSource ref="A1:AQ1048576" sheet="Sheet1"/>
  </cacheSource>
  <cacheFields count="43">
    <cacheField name="regionCode" numFmtId="0">
      <sharedItems containsBlank="1"/>
    </cacheField>
    <cacheField name="subRegion" numFmtId="0">
      <sharedItems containsBlank="1"/>
    </cacheField>
    <cacheField name="siteName" numFmtId="0">
      <sharedItems containsNonDate="0" containsString="0" containsBlank="1"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depth" numFmtId="0">
      <sharedItems containsNonDate="0" containsString="0" containsBlank="1"/>
    </cacheField>
    <cacheField name="location" numFmtId="0">
      <sharedItems containsBlank="1" count="6">
        <s v="S69"/>
        <s v="R"/>
        <s v="B1"/>
        <s v="B2"/>
        <s v="F"/>
        <m/>
      </sharedItems>
    </cacheField>
    <cacheField name="reefID" numFmtId="0">
      <sharedItems containsNonDate="0" containsString="0" containsBlank="1"/>
    </cacheField>
    <cacheField name="instrumentType" numFmtId="0">
      <sharedItems containsBlank="1"/>
    </cacheField>
    <cacheField name="projectCode" numFmtId="0">
      <sharedItems containsBlank="1"/>
    </cacheField>
    <cacheField name="noaaID" numFmtId="0">
      <sharedItems containsBlank="1"/>
    </cacheField>
    <cacheField name="aimsID" numFmtId="0">
      <sharedItems containsNonDate="0" containsString="0" containsBlank="1"/>
    </cacheField>
    <cacheField name="fate" numFmtId="0">
      <sharedItems containsBlank="1"/>
    </cacheField>
    <cacheField name="deployment" numFmtId="0">
      <sharedItems containsNonDate="0" containsString="0" containsBlank="1"/>
    </cacheField>
    <cacheField name="recovery" numFmtId="0">
      <sharedItems containsNonDate="0" containsString="0" containsBlank="1"/>
    </cacheField>
    <cacheField name="durationDays" numFmtId="0">
      <sharedItems containsNonDate="0" containsString="0" containsBlank="1"/>
    </cacheField>
    <cacheField name="durationYears" numFmtId="0">
      <sharedItems containsNonDate="0" containsString="0" containsBlank="1"/>
    </cacheField>
    <cacheField name="species" numFmtId="0">
      <sharedItems containsBlank="1"/>
    </cacheField>
    <cacheField name="blockDimensions" numFmtId="0">
      <sharedItems containsBlank="1"/>
    </cacheField>
    <cacheField name="preweightBlock" numFmtId="0">
      <sharedItems containsString="0" containsBlank="1" containsNumber="1" minValue="13.2182" maxValue="19.123899999999999"/>
    </cacheField>
    <cacheField name="preRWDensity" numFmtId="0">
      <sharedItems containsString="0" containsBlank="1" containsNumber="1" minValue="1.095054382089647" maxValue="1.5339216035145051"/>
    </cacheField>
    <cacheField name="preSA" numFmtId="0">
      <sharedItems containsString="0" containsBlank="1" containsNumber="1" minValue="24.7" maxValue="29.5"/>
    </cacheField>
    <cacheField name="preweightEpoxied" numFmtId="0">
      <sharedItems containsString="0" containsBlank="1" containsNumber="1" minValue="29.298200000000001" maxValue="35.579799999999999"/>
    </cacheField>
    <cacheField name="preCTVolume" numFmtId="0">
      <sharedItems containsString="0" containsBlank="1" containsNumber="1" minValue="10.691293719999999" maxValue="13.749260899999999"/>
    </cacheField>
    <cacheField name="preCTDensity" numFmtId="0">
      <sharedItems containsString="0" containsBlank="1" containsNumber="1" minValue="1.0901708240000001" maxValue="1.51675392"/>
    </cacheField>
    <cacheField name="postweightDirty" numFmtId="0">
      <sharedItems containsString="0" containsBlank="1" containsNumber="1" minValue="28.002800000000001" maxValue="39.648299999999999"/>
    </cacheField>
    <cacheField name="postweightClean" numFmtId="0">
      <sharedItems containsString="0" containsBlank="1" containsNumber="1" minValue="26.789300000000001" maxValue="37.479999999999997"/>
    </cacheField>
    <cacheField name="postCTVolume" numFmtId="0">
      <sharedItems containsString="0" containsBlank="1" containsNumber="1" minValue="8.2301845549999992" maxValue="12.94894981"/>
    </cacheField>
    <cacheField name="postCTDensity" numFmtId="0">
      <sharedItems containsString="0" containsBlank="1" containsNumber="1" minValue="1.2293023318" maxValue="1.58316649"/>
    </cacheField>
    <cacheField name="volDifference" numFmtId="0">
      <sharedItems containsString="0" containsBlank="1" containsNumber="1" minValue="-3.8406314850000012" maxValue="0.49810123000000139"/>
    </cacheField>
    <cacheField name="densityDifference" numFmtId="0">
      <sharedItems containsString="0" containsBlank="1" containsNumber="1" minValue="-1.1268004000000165E-2" maxValue="0.13913150779999994"/>
    </cacheField>
    <cacheField name="erosionAnnelid" numFmtId="0">
      <sharedItems containsString="0" containsBlank="1" containsNumber="1" minValue="1.6307830810000001E-4" maxValue="0.20920372009999999"/>
    </cacheField>
    <cacheField name="erosionbivalve" numFmtId="0">
      <sharedItems containsString="0" containsBlank="1" containsNumber="1" minValue="0" maxValue="3.1851768490000001E-2"/>
    </cacheField>
    <cacheField name="erosionSponge" numFmtId="0">
      <sharedItems containsString="0" containsBlank="1" containsNumber="1" minValue="0" maxValue="0.18027019499999999"/>
    </cacheField>
    <cacheField name="totalmacroErosion" numFmtId="0">
      <sharedItems containsString="0" containsBlank="1" containsNumber="1" minValue="1.6307830810000001E-4" maxValue="0.29714584354000001"/>
    </cacheField>
    <cacheField name="erosionGrazing" numFmtId="0">
      <sharedItems containsString="0" containsBlank="1" containsNumber="1" minValue="-0.50111388716600125" maxValue="3.8364944460000014"/>
    </cacheField>
    <cacheField name="totalErosion" numFmtId="0">
      <sharedItems containsString="0" containsBlank="1" containsNumber="1" minValue="-0.49810123000000123" maxValue="3.8406314850000016"/>
    </cacheField>
    <cacheField name="accretionBivalve" numFmtId="0">
      <sharedItems containsString="0" containsBlank="1" containsNumber="1" minValue="0" maxValue="4.9781799320000001E-4"/>
    </cacheField>
    <cacheField name="accretionCCA" numFmtId="0">
      <sharedItems containsString="0" containsBlank="1" containsNumber="1" minValue="3.2023429870000002E-2" maxValue="2.737054825"/>
    </cacheField>
    <cacheField name="accretionCoral" numFmtId="0">
      <sharedItems containsString="0" containsBlank="1" containsNumber="1" minValue="0" maxValue="0.44383907299999997"/>
    </cacheField>
    <cacheField name="accretionVermetid" numFmtId="0">
      <sharedItems containsString="0" containsBlank="1" containsNumber="1" minValue="0" maxValue="0.23301315310000001"/>
    </cacheField>
    <cacheField name="totalAccretion" numFmtId="0">
      <sharedItems containsString="0" containsBlank="1" containsNumber="1" minValue="3.2023429870000002E-2" maxValue="2.737054825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NC"/>
    <s v="New Caledonia"/>
    <m/>
    <m/>
    <m/>
    <m/>
    <x v="0"/>
    <m/>
    <s v="BMU"/>
    <s v="New Caledonia"/>
    <s v="BMU4501"/>
    <m/>
    <s v="Successfully Recovered"/>
    <m/>
    <m/>
    <m/>
    <m/>
    <s v="Porites lobata"/>
    <s v="5x2x1"/>
    <n v="16.551200000000001"/>
    <n v="1.5020876319968288"/>
    <n v="25"/>
    <n v="32.851199999999999"/>
    <n v="11.01879787"/>
    <n v="1.4766210480000002"/>
    <n v="29.994900000000001"/>
    <n v="29.271000000000001"/>
    <n v="8.7873973850000002"/>
    <n v="1.54384133"/>
    <n v="-2.231400485"/>
    <n v="6.7220281999999854E-2"/>
    <n v="1.776695251E-2"/>
    <n v="3.1851768490000001E-2"/>
    <n v="0"/>
    <n v="4.9618721000000005E-2"/>
    <n v="2.1812839460068005"/>
    <n v="2.2309026670068004"/>
    <n v="4.9781799320000001E-4"/>
    <n v="0.1787595749"/>
    <n v="3.1851768490000001E-2"/>
    <n v="0"/>
    <n v="0.21110916138320002"/>
    <m/>
  </r>
  <r>
    <s v="NC"/>
    <s v="New Caledonia"/>
    <m/>
    <m/>
    <m/>
    <m/>
    <x v="0"/>
    <m/>
    <s v="BMU"/>
    <s v="New Caledonia"/>
    <s v="BMU4502"/>
    <m/>
    <s v="Not Recovered"/>
    <m/>
    <m/>
    <m/>
    <m/>
    <s v="Porites lobata"/>
    <s v="5x2x1"/>
    <n v="16.1005"/>
    <n v="1.4584820644435197"/>
    <n v="25.9"/>
    <n v="31.884499999999999"/>
    <n v="11.039217000000001"/>
    <n v="1.46621416"/>
    <m/>
    <m/>
    <m/>
    <m/>
    <m/>
    <m/>
    <m/>
    <m/>
    <m/>
    <m/>
    <m/>
    <m/>
    <m/>
    <m/>
    <m/>
    <m/>
    <m/>
    <m/>
  </r>
  <r>
    <s v="NC"/>
    <s v="New Caledonia"/>
    <m/>
    <m/>
    <m/>
    <m/>
    <x v="0"/>
    <m/>
    <s v="BMU"/>
    <s v="New Caledonia"/>
    <s v="BMU4503"/>
    <m/>
    <s v="Successfully Recovered"/>
    <m/>
    <m/>
    <m/>
    <m/>
    <s v="Porites lobata"/>
    <s v="5x2x1"/>
    <n v="16.995000000000001"/>
    <n v="1.5045724780941085"/>
    <n v="25.5"/>
    <n v="32.575699999999998"/>
    <n v="11.295567510000001"/>
    <n v="1.4986055199999999"/>
    <n v="31.465699999999998"/>
    <n v="30.405899999999999"/>
    <n v="9.6384944919999995"/>
    <n v="1.5508009399999998"/>
    <n v="-1.657073018000002"/>
    <n v="5.2195419999999881E-2"/>
    <n v="8.3144187930000002E-2"/>
    <n v="0"/>
    <n v="0"/>
    <n v="8.3144187930000002E-2"/>
    <n v="1.5739288300700025"/>
    <n v="1.6570730180000024"/>
    <n v="0"/>
    <n v="0.33077430730000001"/>
    <n v="0"/>
    <n v="0"/>
    <n v="0.33077430730000001"/>
    <m/>
  </r>
  <r>
    <s v="NC"/>
    <s v="New Caledonia"/>
    <m/>
    <m/>
    <m/>
    <m/>
    <x v="0"/>
    <m/>
    <s v="BMU"/>
    <s v="New Caledonia"/>
    <s v="BMU4504"/>
    <m/>
    <s v="Successfully Recovered"/>
    <m/>
    <m/>
    <m/>
    <m/>
    <s v="Porites lobata"/>
    <s v="5x2x1"/>
    <n v="16.468"/>
    <n v="1.4803307017797322"/>
    <n v="25.8"/>
    <n v="32.604900000000001"/>
    <n v="11.124541279999999"/>
    <n v="1.469308496"/>
    <n v="31.649100000000001"/>
    <n v="30.775300000000001"/>
    <n v="9.6081447600000001"/>
    <n v="1.52655042"/>
    <n v="-1.5163965199999989"/>
    <n v="5.7241923999999944E-2"/>
    <n v="5.7291984560000002E-2"/>
    <n v="0"/>
    <n v="0"/>
    <n v="5.7291984560000002E-2"/>
    <n v="1.4591045354399981"/>
    <n v="1.516396519999998"/>
    <n v="0"/>
    <n v="0.35339927669999999"/>
    <n v="0"/>
    <n v="0"/>
    <n v="0.35339927669999999"/>
    <m/>
  </r>
  <r>
    <s v="NC"/>
    <s v="New Caledonia"/>
    <m/>
    <m/>
    <m/>
    <m/>
    <x v="0"/>
    <m/>
    <s v="BMU"/>
    <s v="New Caledonia"/>
    <s v="BMU4505"/>
    <m/>
    <s v="Successfully Recovered"/>
    <m/>
    <m/>
    <m/>
    <m/>
    <s v="Porites lobata"/>
    <s v="5x2x1"/>
    <n v="17.618200000000002"/>
    <n v="1.5175246351625538"/>
    <n v="26.2"/>
    <n v="33.965000000000003"/>
    <n v="11.609828"/>
    <n v="1.4896480480000001"/>
    <n v="31.529199999999999"/>
    <n v="30.6052"/>
    <n v="9.3309974669999995"/>
    <n v="1.5594085600000001"/>
    <n v="-2.2788305330000007"/>
    <n v="6.9760511999999997E-2"/>
    <n v="1.510620117E-3"/>
    <n v="0"/>
    <n v="0"/>
    <n v="1.510620117E-3"/>
    <n v="2.2773199128830015"/>
    <n v="2.2788305330000016"/>
    <n v="0"/>
    <n v="0.19014930730000001"/>
    <n v="0"/>
    <n v="0"/>
    <n v="0.19014930730000001"/>
    <m/>
  </r>
  <r>
    <s v="NC"/>
    <s v="New Caledonia"/>
    <m/>
    <m/>
    <m/>
    <m/>
    <x v="1"/>
    <m/>
    <s v="BMU"/>
    <s v="New Caledonia"/>
    <s v="BMU4506"/>
    <m/>
    <s v="Successfully Recovered"/>
    <m/>
    <m/>
    <m/>
    <m/>
    <s v="Porites lobata"/>
    <s v="5x2x1"/>
    <n v="14.346399999999999"/>
    <n v="1.270890721342838"/>
    <n v="25.8"/>
    <n v="30.593"/>
    <n v="11.288460730000001"/>
    <n v="1.2450923359999999"/>
    <n v="32.128799999999998"/>
    <n v="30.711099999999998"/>
    <n v="10.890043260000001"/>
    <n v="1.2984202379999998"/>
    <n v="-0.39841747000000005"/>
    <n v="5.3327901999999927E-2"/>
    <n v="4.7472953800000002E-2"/>
    <n v="0"/>
    <n v="1.5664100649999999E-2"/>
    <n v="6.3137054450000007E-2"/>
    <n v="0.33528041555000065"/>
    <n v="0.39841747000000066"/>
    <n v="0"/>
    <n v="0.4621725082"/>
    <n v="0"/>
    <n v="9.5134735109999993E-2"/>
    <n v="0.55730724331000003"/>
    <m/>
  </r>
  <r>
    <s v="NC"/>
    <s v="New Caledonia"/>
    <m/>
    <m/>
    <m/>
    <m/>
    <x v="1"/>
    <m/>
    <s v="BMU"/>
    <s v="New Caledonia"/>
    <s v="BMU4507"/>
    <m/>
    <s v="Successfully Recovered"/>
    <m/>
    <m/>
    <m/>
    <m/>
    <s v="Porites lobata"/>
    <s v="5x2x1"/>
    <n v="15.9579"/>
    <n v="1.3290686204027857"/>
    <n v="27.4"/>
    <n v="31.537400000000002"/>
    <n v="12.00682926"/>
    <n v="1.3022138160000001"/>
    <n v="32.156500000000001"/>
    <n v="31.009799999999998"/>
    <n v="10.836527820000001"/>
    <n v="1.3782896499999999"/>
    <n v="-1.1703014399999994"/>
    <n v="7.6075833999999842E-2"/>
    <n v="3.20148468E-3"/>
    <n v="0"/>
    <n v="0"/>
    <n v="3.20148468E-3"/>
    <n v="1.1670999553199994"/>
    <n v="1.1703014399999994"/>
    <n v="0"/>
    <n v="0.81461048130000002"/>
    <n v="0"/>
    <n v="0"/>
    <n v="0.81461048130000002"/>
    <m/>
  </r>
  <r>
    <s v="NC"/>
    <s v="New Caledonia"/>
    <m/>
    <m/>
    <m/>
    <m/>
    <x v="1"/>
    <m/>
    <s v="BMU"/>
    <s v="New Caledonia"/>
    <s v="BMU4508"/>
    <m/>
    <s v="Successfully Recovered"/>
    <m/>
    <m/>
    <m/>
    <m/>
    <s v="Porites lobata"/>
    <s v="5x2x1"/>
    <n v="14.5959"/>
    <n v="1.2865085563202099"/>
    <n v="26.6"/>
    <n v="30.162500000000001"/>
    <n v="11.345357889999999"/>
    <n v="1.2929294960000002"/>
    <n v="30.310600000000001"/>
    <n v="29.056999999999999"/>
    <n v="9.5338840479999991"/>
    <n v="1.288903801"/>
    <n v="-1.8114738419999998"/>
    <n v="-4.0256950000001623E-3"/>
    <n v="0.1552248001"/>
    <n v="0"/>
    <n v="0"/>
    <n v="0.1552248001"/>
    <n v="1.6562490419000007"/>
    <n v="1.8114738420000007"/>
    <n v="0"/>
    <n v="0.6106424332"/>
    <n v="0"/>
    <n v="0"/>
    <n v="0.6106424332"/>
    <m/>
  </r>
  <r>
    <s v="NC"/>
    <s v="New Caledonia"/>
    <m/>
    <m/>
    <m/>
    <m/>
    <x v="1"/>
    <m/>
    <s v="BMU"/>
    <s v="New Caledonia"/>
    <s v="BMU4509"/>
    <m/>
    <s v="Not Recovered"/>
    <m/>
    <m/>
    <m/>
    <m/>
    <s v="Porites lobata"/>
    <s v="5x2x1"/>
    <n v="17.248799999999999"/>
    <n v="1.5232369322439843"/>
    <n v="26"/>
    <n v="33.090200000000003"/>
    <n v="11.323780059999999"/>
    <n v="1.4878353040000001"/>
    <m/>
    <m/>
    <m/>
    <m/>
    <m/>
    <m/>
    <m/>
    <m/>
    <m/>
    <m/>
    <m/>
    <m/>
    <m/>
    <m/>
    <m/>
    <m/>
    <m/>
    <m/>
  </r>
  <r>
    <s v="NC"/>
    <s v="New Caledonia"/>
    <m/>
    <m/>
    <m/>
    <m/>
    <x v="1"/>
    <m/>
    <s v="BMU"/>
    <s v="New Caledonia"/>
    <s v="BMU4510"/>
    <m/>
    <s v="Successfully Recovered"/>
    <m/>
    <m/>
    <m/>
    <m/>
    <s v="Porites lobata"/>
    <s v="5x2x1"/>
    <n v="18.039300000000001"/>
    <n v="1.4812875611653136"/>
    <n v="27.4"/>
    <n v="33.8521"/>
    <n v="12.17812157"/>
    <n v="1.4727941920000001"/>
    <n v="35.936799999999998"/>
    <n v="34.662599999999998"/>
    <n v="11.849827769999999"/>
    <n v="1.5201151099999999"/>
    <n v="-0.32829380000000086"/>
    <n v="4.7320917999999823E-2"/>
    <n v="0.17897415159999999"/>
    <n v="0"/>
    <n v="0"/>
    <n v="0.17897415159999999"/>
    <n v="0.14931964840000056"/>
    <n v="0.32829380000000052"/>
    <n v="0"/>
    <n v="0.97955131530000006"/>
    <n v="0"/>
    <n v="0"/>
    <n v="0.97955131530000006"/>
    <m/>
  </r>
  <r>
    <s v="NC"/>
    <s v="New Caledonia"/>
    <m/>
    <m/>
    <m/>
    <m/>
    <x v="2"/>
    <m/>
    <s v="BMU"/>
    <s v="New Caledonia"/>
    <s v="BMU4511"/>
    <m/>
    <s v="Successfully Recovered"/>
    <m/>
    <m/>
    <m/>
    <m/>
    <s v="Porites lobata"/>
    <s v="5x2x1"/>
    <n v="17.193999999999999"/>
    <n v="1.4769368079779257"/>
    <n v="26.7"/>
    <n v="32.976300000000002"/>
    <n v="11.6416626"/>
    <n v="1.420081248"/>
    <n v="37.905900000000003"/>
    <n v="36.029200000000003"/>
    <n v="11.803848266999999"/>
    <n v="1.4411928099"/>
    <n v="0.16218566699999926"/>
    <n v="2.1111561899999964E-2"/>
    <n v="8.4594727000000008E-2"/>
    <n v="0"/>
    <n v="0"/>
    <n v="8.4594727000000008E-2"/>
    <n v="-0.24678039399999996"/>
    <n v="-0.16218566699999995"/>
    <n v="0"/>
    <n v="2.5998458860000002"/>
    <n v="0"/>
    <n v="0"/>
    <n v="2.5998458860000002"/>
    <m/>
  </r>
  <r>
    <s v="NC"/>
    <s v="New Caledonia"/>
    <m/>
    <m/>
    <m/>
    <m/>
    <x v="2"/>
    <m/>
    <s v="BMU"/>
    <s v="New Caledonia"/>
    <s v="BMU4512"/>
    <m/>
    <s v="Successfully Recovered"/>
    <m/>
    <m/>
    <m/>
    <m/>
    <s v="Porites lobata"/>
    <s v="5x2x1"/>
    <n v="18.020900000000001"/>
    <n v="1.5245054563694758"/>
    <n v="27.2"/>
    <n v="34.531999999999996"/>
    <n v="11.820816989999999"/>
    <n v="1.4791636239999999"/>
    <n v="37.833300000000001"/>
    <n v="36.288899999999998"/>
    <n v="11.764340399999998"/>
    <n v="1.5123863399999999"/>
    <n v="-5.6476590000000826E-2"/>
    <n v="3.3222716000000041E-2"/>
    <n v="7.7247619629999993E-4"/>
    <n v="0"/>
    <n v="0"/>
    <n v="7.7247619629999993E-4"/>
    <n v="5.5704113803701105E-2"/>
    <n v="5.6476590000001103E-2"/>
    <n v="0"/>
    <n v="1.4103527069999999"/>
    <n v="0"/>
    <n v="0.23301315310000001"/>
    <n v="1.6433658600999999"/>
    <m/>
  </r>
  <r>
    <s v="NC"/>
    <s v="New Caledonia"/>
    <m/>
    <m/>
    <m/>
    <m/>
    <x v="2"/>
    <m/>
    <s v="BMU"/>
    <s v="New Caledonia"/>
    <s v="BMU4513"/>
    <m/>
    <s v="Not Recovered"/>
    <m/>
    <m/>
    <m/>
    <m/>
    <s v="Porites lobata"/>
    <s v="5x2x1"/>
    <n v="17.145099999999999"/>
    <n v="1.5060700721942359"/>
    <n v="26.6"/>
    <n v="32.742400000000004"/>
    <n v="11.383998869999999"/>
    <n v="1.4617715360000001"/>
    <m/>
    <m/>
    <m/>
    <m/>
    <m/>
    <m/>
    <m/>
    <m/>
    <m/>
    <m/>
    <m/>
    <m/>
    <m/>
    <m/>
    <m/>
    <m/>
    <m/>
    <m/>
  </r>
  <r>
    <s v="NC"/>
    <s v="New Caledonia"/>
    <m/>
    <m/>
    <m/>
    <m/>
    <x v="2"/>
    <m/>
    <s v="BMU"/>
    <s v="New Caledonia"/>
    <s v="BMU4514"/>
    <m/>
    <s v="Successfully Recovered"/>
    <m/>
    <m/>
    <m/>
    <m/>
    <s v="Porites lobata"/>
    <s v="5x2x1"/>
    <n v="16.6828"/>
    <n v="1.4552509973746348"/>
    <n v="26.8"/>
    <n v="32.862900000000003"/>
    <n v="11.46386433"/>
    <n v="1.4164515120000001"/>
    <n v="35.459000000000003"/>
    <n v="34.078899999999997"/>
    <n v="11.30980682"/>
    <n v="1.4489323199999999"/>
    <n v="-0.15405750999999945"/>
    <n v="3.2480807999999861E-2"/>
    <n v="2.9654502869999998E-2"/>
    <n v="0"/>
    <n v="0.11298751830000001"/>
    <n v="0.14264202116999999"/>
    <n v="1.1415488829999987E-2"/>
    <n v="0.15405750999999998"/>
    <n v="0"/>
    <n v="1.53129673"/>
    <n v="0"/>
    <n v="0"/>
    <n v="1.53129673"/>
    <m/>
  </r>
  <r>
    <s v="NC"/>
    <s v="New Caledonia"/>
    <m/>
    <m/>
    <m/>
    <m/>
    <x v="2"/>
    <m/>
    <s v="BMU"/>
    <s v="New Caledonia"/>
    <s v="BMU4515"/>
    <m/>
    <s v="Successfully Recovered"/>
    <m/>
    <m/>
    <m/>
    <m/>
    <s v="Porites lobata"/>
    <s v="5x2x1"/>
    <n v="17.535699999999999"/>
    <n v="1.4607256875919663"/>
    <n v="27.5"/>
    <n v="33.1706"/>
    <n v="12.004786490000001"/>
    <n v="1.4105590800000001"/>
    <n v="37.916800000000002"/>
    <n v="35.914299999999997"/>
    <n v="11.90410709"/>
    <n v="1.46708514"/>
    <n v="-0.10067940000000064"/>
    <n v="5.6526059999999934E-2"/>
    <n v="0.20920372009999999"/>
    <n v="0"/>
    <m/>
    <n v="0.20920372009999999"/>
    <n v="-0.10852432009999902"/>
    <n v="0.10067940000000097"/>
    <n v="0"/>
    <n v="1.944554329"/>
    <n v="0"/>
    <n v="4.4237136840000003E-2"/>
    <n v="1.9887914658400001"/>
    <m/>
  </r>
  <r>
    <s v="NC"/>
    <s v="New Caledonia"/>
    <m/>
    <m/>
    <m/>
    <m/>
    <x v="2"/>
    <m/>
    <s v="BMU"/>
    <s v="New Caledonia"/>
    <s v="BMU4516"/>
    <m/>
    <s v="Successfully Recovered"/>
    <m/>
    <m/>
    <m/>
    <m/>
    <s v="Porites lobata"/>
    <s v="5x2x1"/>
    <n v="15.337199999999999"/>
    <n v="1.2501938449717325"/>
    <n v="27.8"/>
    <n v="31.422999999999998"/>
    <n v="12.26785755"/>
    <n v="1.244904832"/>
    <n v="35.146500000000003"/>
    <n v="32.979300000000002"/>
    <n v="11.64506149"/>
    <n v="1.268661649"/>
    <n v="-0.62279606000000065"/>
    <n v="2.3756816999999986E-2"/>
    <n v="0.20868873600000001"/>
    <n v="0"/>
    <n v="8.8457107539999996E-2"/>
    <n v="0.29714584354000001"/>
    <n v="0.32565021646000147"/>
    <n v="0.62279606000000154"/>
    <n v="0"/>
    <n v="1.760713577"/>
    <n v="0"/>
    <n v="0"/>
    <n v="1.760713577"/>
    <m/>
  </r>
  <r>
    <s v="NC"/>
    <s v="New Caledonia"/>
    <m/>
    <m/>
    <m/>
    <m/>
    <x v="2"/>
    <m/>
    <s v="BMU"/>
    <s v="New Caledonia"/>
    <s v="BMU4517"/>
    <m/>
    <s v="Successfully Recovered"/>
    <m/>
    <m/>
    <m/>
    <m/>
    <s v="Porites lobata"/>
    <s v="5x2x1"/>
    <n v="16.646599999999999"/>
    <n v="1.2807036754356742"/>
    <n v="28.9"/>
    <n v="33.316800000000001"/>
    <n v="12.99801064"/>
    <n v="1.2603933600000001"/>
    <n v="34.299900000000001"/>
    <n v="32.444000000000003"/>
    <n v="12.30629253"/>
    <n v="1.249125356"/>
    <n v="-0.69171811000000005"/>
    <n v="-1.1268004000000165E-2"/>
    <n v="1.327800751E-2"/>
    <n v="0"/>
    <n v="0.17967796329999999"/>
    <n v="0.19295597080999999"/>
    <n v="0.49876213918999923"/>
    <n v="0.69171810999999916"/>
    <n v="0"/>
    <n v="0.79544448850000005"/>
    <n v="0"/>
    <n v="0"/>
    <n v="0.79544448850000005"/>
    <m/>
  </r>
  <r>
    <s v="NC"/>
    <s v="New Caledonia"/>
    <m/>
    <m/>
    <m/>
    <m/>
    <x v="2"/>
    <m/>
    <s v="BMU"/>
    <s v="New Caledonia"/>
    <s v="BMU4518"/>
    <m/>
    <s v="Successfully Recovered"/>
    <m/>
    <m/>
    <m/>
    <m/>
    <s v="Porites lobata"/>
    <s v="5x2x1"/>
    <n v="16.200900000000001"/>
    <n v="1.3706343322322394"/>
    <n v="27.2"/>
    <n v="32.560600000000001"/>
    <n v="11.820001599999999"/>
    <n v="1.31763096"/>
    <n v="39.433"/>
    <n v="36.577500000000001"/>
    <n v="12.17734909"/>
    <n v="1.3874757500000001"/>
    <n v="0.35734749000000043"/>
    <n v="6.9844790000000101E-2"/>
    <n v="7.6303482059999995E-3"/>
    <n v="0"/>
    <n v="0"/>
    <n v="7.6303482059999995E-3"/>
    <n v="-0.36497783820600027"/>
    <n v="-0.35734749000000027"/>
    <n v="0"/>
    <n v="2.737054825"/>
    <n v="0"/>
    <n v="0"/>
    <n v="2.737054825"/>
    <m/>
  </r>
  <r>
    <s v="NC"/>
    <s v="New Caledonia"/>
    <m/>
    <m/>
    <m/>
    <m/>
    <x v="2"/>
    <m/>
    <s v="BMU"/>
    <s v="New Caledonia"/>
    <s v="BMU4519"/>
    <m/>
    <s v="Successfully Recovered"/>
    <m/>
    <m/>
    <m/>
    <m/>
    <s v="Porites lobata"/>
    <s v="5x2x1"/>
    <n v="17.6479"/>
    <n v="1.5303272849680685"/>
    <n v="26.7"/>
    <n v="33.571300000000001"/>
    <n v="11.53210831"/>
    <n v="1.5085443199999999"/>
    <n v="39.648299999999999"/>
    <n v="37.479999999999997"/>
    <n v="11.541558269999999"/>
    <n v="1.5479603399999999"/>
    <n v="9.4499599999995354E-3"/>
    <n v="3.9416019999999996E-2"/>
    <n v="1.4247894290000001E-3"/>
    <n v="0"/>
    <n v="0"/>
    <n v="1.4247894290000001E-3"/>
    <n v="-1.0874749429000019E-2"/>
    <n v="-9.4499600000000194E-3"/>
    <n v="0"/>
    <n v="2.5736589429999999"/>
    <n v="0"/>
    <n v="0"/>
    <n v="2.5736589429999999"/>
    <m/>
  </r>
  <r>
    <s v="NC"/>
    <s v="New Caledonia"/>
    <m/>
    <m/>
    <m/>
    <m/>
    <x v="2"/>
    <m/>
    <s v="BMU"/>
    <s v="New Caledonia"/>
    <s v="BMU4520"/>
    <m/>
    <s v="Successfully Recovered"/>
    <m/>
    <m/>
    <m/>
    <m/>
    <s v="Porites lobata"/>
    <s v="5x2x1"/>
    <n v="18.458400000000001"/>
    <n v="1.452065259137524"/>
    <n v="28.4"/>
    <n v="34.570999999999998"/>
    <n v="12.71182537"/>
    <n v="1.4271250480000002"/>
    <n v="39.225499999999997"/>
    <n v="37.383600000000001"/>
    <n v="12.417511940000001"/>
    <n v="1.4754148802999998"/>
    <n v="-0.29431342999999899"/>
    <n v="4.8289832299999613E-2"/>
    <n v="0.10131454499999999"/>
    <n v="0"/>
    <n v="0"/>
    <n v="0.10131454499999999"/>
    <n v="0.19299888499999973"/>
    <n v="0.29431342999999971"/>
    <n v="0"/>
    <n v="2.6764240260000003"/>
    <n v="0"/>
    <n v="0"/>
    <n v="2.6764240260000003"/>
    <m/>
  </r>
  <r>
    <s v="NC"/>
    <s v="New Caledonia"/>
    <m/>
    <m/>
    <m/>
    <m/>
    <x v="3"/>
    <m/>
    <s v="BMU"/>
    <s v="New Caledonia"/>
    <s v="BMU4521"/>
    <m/>
    <s v="Successfully Recovered"/>
    <m/>
    <m/>
    <m/>
    <m/>
    <s v="Porites lobata"/>
    <s v="5x2x1"/>
    <n v="18.850000000000001"/>
    <n v="1.4241294334171086"/>
    <n v="28.2"/>
    <n v="35.292200000000001"/>
    <n v="13.23615646"/>
    <n v="1.4298066880000002"/>
    <n v="35.798200000000001"/>
    <n v="34.597099999999998"/>
    <n v="12.13896561"/>
    <n v="1.4392280099999999"/>
    <n v="-1.0971908500000005"/>
    <n v="9.4213219999996767E-3"/>
    <n v="0.1017007828"/>
    <n v="0"/>
    <n v="0"/>
    <n v="0.1017007828"/>
    <n v="0.99549006720000044"/>
    <n v="1.0971908500000005"/>
    <n v="0"/>
    <n v="0.85663318629999996"/>
    <n v="0"/>
    <n v="0"/>
    <n v="0.85663318629999996"/>
    <m/>
  </r>
  <r>
    <s v="NC"/>
    <s v="New Caledonia"/>
    <m/>
    <m/>
    <m/>
    <m/>
    <x v="3"/>
    <m/>
    <s v="BMU"/>
    <s v="New Caledonia"/>
    <s v="BMU4522"/>
    <m/>
    <s v="Successfully Recovered"/>
    <m/>
    <m/>
    <m/>
    <m/>
    <s v="Porites lobata"/>
    <s v="5x2x1"/>
    <n v="17.014500000000002"/>
    <n v="1.4833513382372596"/>
    <n v="25.8"/>
    <n v="32.595300000000002"/>
    <n v="11.470310209999999"/>
    <n v="1.484903176"/>
    <n v="33.915300000000002"/>
    <n v="32.478900000000003"/>
    <n v="10.922272680000001"/>
    <n v="1.5235134000000001"/>
    <n v="-0.54803752999999844"/>
    <n v="3.8610224000000137E-2"/>
    <n v="1.1672973629999999E-3"/>
    <n v="0"/>
    <n v="0"/>
    <n v="1.1672973629999999E-3"/>
    <n v="0.54687023263699786"/>
    <n v="0.54803752999999789"/>
    <n v="0"/>
    <n v="0.6248130798"/>
    <n v="0"/>
    <n v="0"/>
    <n v="0.6248130798"/>
    <m/>
  </r>
  <r>
    <s v="NC"/>
    <s v="New Caledonia"/>
    <m/>
    <m/>
    <m/>
    <m/>
    <x v="3"/>
    <m/>
    <s v="BMU"/>
    <s v="New Caledonia"/>
    <s v="BMU4523"/>
    <m/>
    <s v="Successfully Recovered"/>
    <m/>
    <m/>
    <m/>
    <m/>
    <s v="Porites lobata"/>
    <s v="5x2x1"/>
    <n v="15.9315"/>
    <n v="1.2780280633206988"/>
    <n v="27.5"/>
    <n v="32.517800000000001"/>
    <n v="12.46568871"/>
    <n v="1.280993016"/>
    <n v="31.2926"/>
    <n v="30.6449"/>
    <n v="10.82425404"/>
    <n v="1.304430907"/>
    <n v="-1.6414346700000007"/>
    <n v="2.3437890999999933E-2"/>
    <n v="1.7809867859999998E-2"/>
    <n v="0"/>
    <n v="0"/>
    <n v="1.7809867859999998E-2"/>
    <n v="1.6236248021400002"/>
    <n v="1.6414346700000002"/>
    <n v="0"/>
    <n v="0.38021278380000001"/>
    <n v="0"/>
    <n v="0"/>
    <n v="0.38021278380000001"/>
    <m/>
  </r>
  <r>
    <s v="NC"/>
    <s v="New Caledonia"/>
    <m/>
    <m/>
    <m/>
    <m/>
    <x v="3"/>
    <m/>
    <s v="BMU"/>
    <s v="New Caledonia"/>
    <s v="BMU4524"/>
    <m/>
    <s v="Successfully Recovered"/>
    <m/>
    <m/>
    <m/>
    <m/>
    <s v="Porites lobata"/>
    <s v="5x2x1"/>
    <n v="17.148099999999999"/>
    <n v="1.4983792651676722"/>
    <n v="25.8"/>
    <n v="33.2605"/>
    <n v="11.444432259999999"/>
    <n v="1.4843490720000001"/>
    <n v="34.905500000000004"/>
    <n v="33.509700000000002"/>
    <n v="11.380763050000001"/>
    <n v="1.54104595"/>
    <n v="-6.3669209999998699E-2"/>
    <n v="5.6696877999999895E-2"/>
    <n v="2.5920867919999998E-3"/>
    <n v="0"/>
    <n v="0"/>
    <n v="2.5920867919999998E-3"/>
    <n v="6.1077123207999406E-2"/>
    <n v="6.3669209999999407E-2"/>
    <n v="0"/>
    <n v="0.2473897934"/>
    <n v="0"/>
    <n v="0"/>
    <n v="0.2473897934"/>
    <m/>
  </r>
  <r>
    <s v="NC"/>
    <s v="New Caledonia"/>
    <m/>
    <m/>
    <m/>
    <m/>
    <x v="3"/>
    <m/>
    <s v="BMU"/>
    <s v="New Caledonia"/>
    <s v="BMU4525"/>
    <m/>
    <s v="Successfully Recovered"/>
    <m/>
    <m/>
    <m/>
    <m/>
    <s v="Porites lobata"/>
    <s v="5x2x1"/>
    <n v="16.022500000000001"/>
    <n v="1.454499134383515"/>
    <n v="25.1"/>
    <n v="31.7699"/>
    <n v="11.01581955"/>
    <n v="1.4526654319999999"/>
    <n v="34.049900000000001"/>
    <n v="32.894599999999997"/>
    <n v="10.895776750000001"/>
    <n v="1.4878483299999998"/>
    <n v="-0.12004279999999845"/>
    <n v="3.5182897999999962E-2"/>
    <n v="1.6307830810000001E-4"/>
    <n v="0"/>
    <n v="0"/>
    <n v="1.6307830810000001E-4"/>
    <n v="0.11987972169189831"/>
    <n v="0.12004279999999831"/>
    <n v="0"/>
    <n v="0.69395828250000002"/>
    <n v="0"/>
    <n v="0"/>
    <n v="0.69395828250000002"/>
    <m/>
  </r>
  <r>
    <s v="NC"/>
    <s v="New Caledonia"/>
    <m/>
    <m/>
    <m/>
    <m/>
    <x v="1"/>
    <m/>
    <s v="BMU"/>
    <s v="New Caledonia"/>
    <s v="BMU4526"/>
    <m/>
    <s v="Successfully Recovered"/>
    <m/>
    <m/>
    <m/>
    <m/>
    <s v="Porites lobata"/>
    <s v="5x2x1"/>
    <n v="16.637699999999999"/>
    <n v="1.4888377797542782"/>
    <n v="25.3"/>
    <n v="32.888599999999997"/>
    <n v="11.17495823"/>
    <n v="1.4739049280000001"/>
    <n v="34.168199999999999"/>
    <n v="33.122900000000001"/>
    <n v="11.094002720000001"/>
    <n v="1.5257984100000002"/>
    <n v="-8.0955509999999009E-2"/>
    <n v="5.1893482000000102E-2"/>
    <n v="1.079750061E-2"/>
    <n v="0"/>
    <n v="0"/>
    <n v="1.079750061E-2"/>
    <n v="7.0158009389999165E-2"/>
    <n v="8.0955509999999162E-2"/>
    <n v="0"/>
    <n v="0.65045928959999999"/>
    <n v="0"/>
    <n v="0"/>
    <n v="0.65045928959999999"/>
    <m/>
  </r>
  <r>
    <s v="NC"/>
    <s v="New Caledonia"/>
    <m/>
    <m/>
    <m/>
    <m/>
    <x v="1"/>
    <m/>
    <s v="BMU"/>
    <s v="New Caledonia"/>
    <s v="BMU4527"/>
    <m/>
    <s v="Successfully Recovered"/>
    <m/>
    <m/>
    <m/>
    <m/>
    <s v="Porites lobata"/>
    <s v="5x2x1"/>
    <n v="15.8642"/>
    <n v="1.4628645469387278"/>
    <n v="24.9"/>
    <n v="32.357900000000001"/>
    <n v="10.844613079999998"/>
    <n v="1.450299072"/>
    <n v="34.548499999999997"/>
    <n v="33.051200000000001"/>
    <n v="10.454830169999999"/>
    <n v="1.4763420899999999"/>
    <n v="-0.38978290999999921"/>
    <n v="2.6043017999999973E-2"/>
    <n v="3.951644897E-2"/>
    <n v="0"/>
    <n v="0"/>
    <n v="3.951644897E-2"/>
    <n v="0.35026646102999948"/>
    <n v="0.38978290999999948"/>
    <n v="0"/>
    <n v="0.90801143649999994"/>
    <n v="0"/>
    <n v="0"/>
    <n v="0.90801143649999994"/>
    <m/>
  </r>
  <r>
    <s v="NC"/>
    <s v="New Caledonia"/>
    <m/>
    <m/>
    <m/>
    <m/>
    <x v="1"/>
    <m/>
    <s v="BMU"/>
    <s v="New Caledonia"/>
    <s v="BMU4528"/>
    <m/>
    <s v="Successfully Recovered"/>
    <m/>
    <m/>
    <m/>
    <m/>
    <s v="Porites lobata"/>
    <s v="5x2x1"/>
    <n v="18.294"/>
    <n v="1.4399033956580467"/>
    <n v="27.6"/>
    <n v="34.145000000000003"/>
    <n v="12.705019"/>
    <n v="1.4292551279999999"/>
    <n v="36.4696"/>
    <n v="35.127000000000002"/>
    <n v="12.48758411"/>
    <n v="1.4859556700000001"/>
    <n v="-0.21743488999999983"/>
    <n v="5.6700542000000187E-2"/>
    <n v="1.278877258E-2"/>
    <n v="0"/>
    <n v="0"/>
    <n v="1.278877258E-2"/>
    <n v="0.20464611741999938"/>
    <n v="0.21743488999999938"/>
    <n v="0"/>
    <n v="0.98035812379999998"/>
    <n v="0"/>
    <n v="0"/>
    <n v="0.98035812379999998"/>
    <m/>
  </r>
  <r>
    <s v="NC"/>
    <s v="New Caledonia"/>
    <m/>
    <m/>
    <m/>
    <m/>
    <x v="1"/>
    <m/>
    <s v="BMU"/>
    <s v="New Caledonia"/>
    <s v="BMU4529"/>
    <m/>
    <s v="Successfully Recovered"/>
    <m/>
    <m/>
    <m/>
    <m/>
    <s v="Porites lobata"/>
    <s v="5x2x1"/>
    <n v="18.869"/>
    <n v="1.4298522528567275"/>
    <n v="28.4"/>
    <n v="34.453600000000002"/>
    <n v="13.19646835"/>
    <n v="1.4081970240000001"/>
    <n v="38.701599999999999"/>
    <n v="36.848100000000002"/>
    <n v="12.769469259999999"/>
    <n v="1.45372711"/>
    <n v="-0.42699909000000069"/>
    <n v="4.5530085999999859E-2"/>
    <n v="3.2358169559999999E-3"/>
    <n v="0"/>
    <n v="0"/>
    <n v="3.2358169559999999E-3"/>
    <n v="0.42376327304400085"/>
    <n v="0.42699909000000086"/>
    <n v="0"/>
    <n v="1.869933128"/>
    <n v="0"/>
    <n v="5.8150291439999995E-2"/>
    <n v="1.9280834194400001"/>
    <m/>
  </r>
  <r>
    <s v="NC"/>
    <s v="New Caledonia"/>
    <m/>
    <m/>
    <m/>
    <m/>
    <x v="1"/>
    <m/>
    <s v="BMU"/>
    <s v="New Caledonia"/>
    <s v="BMU4530"/>
    <m/>
    <s v="Successfully Recovered"/>
    <m/>
    <m/>
    <m/>
    <m/>
    <s v="Porites lobata"/>
    <s v="5x2x1"/>
    <n v="16.668500000000002"/>
    <n v="1.2669777796854003"/>
    <n v="28"/>
    <n v="32.568800000000003"/>
    <n v="13.156110759999999"/>
    <n v="1.2635977039999999"/>
    <n v="31.940100000000001"/>
    <n v="30.4665"/>
    <n v="10.951764109999999"/>
    <n v="1.295319028"/>
    <n v="-2.2043466499999997"/>
    <n v="3.1721324000000051E-2"/>
    <n v="0.14614391330000001"/>
    <n v="0"/>
    <n v="0"/>
    <n v="0.14614391330000001"/>
    <n v="2.0582027367000002"/>
    <n v="2.2043466500000002"/>
    <n v="0"/>
    <n v="0.59962177279999995"/>
    <n v="0"/>
    <n v="0"/>
    <n v="0.59962177279999995"/>
    <m/>
  </r>
  <r>
    <s v="NC"/>
    <s v="New Caledonia"/>
    <m/>
    <m/>
    <m/>
    <m/>
    <x v="3"/>
    <m/>
    <s v="BMU"/>
    <s v="New Caledonia"/>
    <s v="BMU4531"/>
    <m/>
    <s v="Not Recovered"/>
    <m/>
    <m/>
    <m/>
    <m/>
    <s v="Porites lobata"/>
    <s v="5x2x1"/>
    <n v="17.567699999999999"/>
    <n v="1.3732777874777511"/>
    <n v="27.7"/>
    <n v="34.197099999999999"/>
    <n v="12.792531970000001"/>
    <n v="1.3508373040000001"/>
    <m/>
    <m/>
    <m/>
    <m/>
    <m/>
    <m/>
    <m/>
    <m/>
    <m/>
    <m/>
    <m/>
    <m/>
    <m/>
    <m/>
    <m/>
    <m/>
    <m/>
    <m/>
  </r>
  <r>
    <s v="NC"/>
    <s v="New Caledonia"/>
    <m/>
    <m/>
    <m/>
    <m/>
    <x v="3"/>
    <m/>
    <s v="BMU"/>
    <s v="New Caledonia"/>
    <s v="BMU4532"/>
    <m/>
    <s v="Successfully Recovered"/>
    <m/>
    <m/>
    <m/>
    <m/>
    <s v="Porites lobata"/>
    <s v="5x2x1"/>
    <n v="16.191099999999999"/>
    <n v="1.51441915487848"/>
    <n v="24.7"/>
    <n v="31.8462"/>
    <n v="10.691293719999999"/>
    <n v="1.51675392"/>
    <n v="33.941099999999999"/>
    <n v="32.283900000000003"/>
    <n v="10.50481796"/>
    <n v="1.54523342"/>
    <n v="-0.18647575999999866"/>
    <n v="2.8479499999999991E-2"/>
    <n v="4.6005249019999998E-3"/>
    <n v="0"/>
    <n v="0"/>
    <n v="4.6005249019999998E-3"/>
    <n v="0.18187523509799952"/>
    <n v="0.18647575999999952"/>
    <n v="0"/>
    <n v="0.78048419950000003"/>
    <n v="0"/>
    <n v="0"/>
    <n v="0.78048419950000003"/>
    <m/>
  </r>
  <r>
    <s v="NC"/>
    <s v="New Caledonia"/>
    <m/>
    <m/>
    <m/>
    <m/>
    <x v="3"/>
    <m/>
    <s v="BMU"/>
    <s v="New Caledonia"/>
    <s v="BMU4533"/>
    <m/>
    <s v="Successfully Recovered"/>
    <m/>
    <m/>
    <m/>
    <m/>
    <s v="Porites lobata"/>
    <s v="5x2x1"/>
    <n v="16.785599999999999"/>
    <n v="1.5339216035145051"/>
    <n v="25.4"/>
    <n v="32.874299999999998"/>
    <n v="10.942932129999999"/>
    <n v="1.4972319999999999"/>
    <n v="34.306600000000003"/>
    <n v="33.357300000000002"/>
    <n v="11.44103336"/>
    <n v="1.5258674999999999"/>
    <n v="0.49810123000000139"/>
    <n v="2.8635500000000036E-2"/>
    <n v="3.012657166E-3"/>
    <n v="0"/>
    <n v="0"/>
    <n v="3.012657166E-3"/>
    <n v="-0.50111388716600125"/>
    <n v="-0.49810123000000123"/>
    <n v="0"/>
    <n v="0.31587409970000002"/>
    <n v="0"/>
    <n v="0"/>
    <n v="0.31587409970000002"/>
    <m/>
  </r>
  <r>
    <s v="NC"/>
    <s v="New Caledonia"/>
    <m/>
    <m/>
    <m/>
    <m/>
    <x v="3"/>
    <m/>
    <s v="BMU"/>
    <s v="New Caledonia"/>
    <s v="BMU4534"/>
    <m/>
    <s v="Successfully Recovered"/>
    <m/>
    <m/>
    <m/>
    <m/>
    <s v="Porites lobata"/>
    <s v="5x2x1"/>
    <n v="18.1281"/>
    <n v="1.4081703797714358"/>
    <n v="28.2"/>
    <n v="34.737900000000003"/>
    <n v="12.873513220000001"/>
    <n v="1.376571824"/>
    <n v="36.288800000000002"/>
    <n v="35.1661"/>
    <n v="12.94894981"/>
    <n v="1.43649738"/>
    <n v="7.5436589999998915E-2"/>
    <n v="5.9925556000000046E-2"/>
    <n v="6.0167312619999998E-3"/>
    <n v="0"/>
    <n v="0"/>
    <n v="6.0167312619999998E-3"/>
    <n v="-8.1453321261998113E-2"/>
    <n v="-7.543658999999811E-2"/>
    <n v="0"/>
    <n v="0.69074821470000003"/>
    <n v="0"/>
    <n v="0"/>
    <n v="0.69074821470000003"/>
    <m/>
  </r>
  <r>
    <s v="NC"/>
    <s v="New Caledonia"/>
    <m/>
    <m/>
    <m/>
    <m/>
    <x v="3"/>
    <m/>
    <s v="BMU"/>
    <s v="New Caledonia"/>
    <s v="BMU4535"/>
    <m/>
    <s v="Not Recovered"/>
    <m/>
    <m/>
    <m/>
    <m/>
    <s v="Porites lobata"/>
    <s v="5x2x1"/>
    <n v="19.123899999999999"/>
    <n v="1.4124570054654269"/>
    <n v="29.5"/>
    <n v="35.073500000000003"/>
    <n v="13.53945637"/>
    <n v="1.3836989280000001"/>
    <m/>
    <m/>
    <m/>
    <m/>
    <m/>
    <m/>
    <m/>
    <m/>
    <m/>
    <m/>
    <m/>
    <m/>
    <m/>
    <m/>
    <m/>
    <m/>
    <m/>
    <m/>
  </r>
  <r>
    <s v="NC"/>
    <s v="New Caledonia"/>
    <m/>
    <m/>
    <m/>
    <m/>
    <x v="0"/>
    <m/>
    <s v="BMU"/>
    <s v="New Caledonia"/>
    <s v="BMU4536"/>
    <m/>
    <s v="Successfully Recovered"/>
    <m/>
    <m/>
    <m/>
    <m/>
    <s v="Porites lobata"/>
    <s v="5x2x1"/>
    <n v="16.271999999999998"/>
    <n v="1.3927450169424365"/>
    <n v="26.8"/>
    <n v="32.342799999999997"/>
    <n v="11.683402060000001"/>
    <n v="1.3709960960000001"/>
    <n v="29.354600000000001"/>
    <n v="28.433199999999999"/>
    <n v="10.50481796"/>
    <n v="1.4352634200000001"/>
    <n v="-1.1785841000000001"/>
    <n v="6.4267324000000015E-2"/>
    <n v="0.20774459840000001"/>
    <n v="0"/>
    <n v="0"/>
    <n v="0.20774459840000001"/>
    <n v="0.97083950160000043"/>
    <n v="1.1785841000000004"/>
    <n v="0"/>
    <n v="0.2743062973"/>
    <n v="0"/>
    <n v="0"/>
    <n v="0.2743062973"/>
    <m/>
  </r>
  <r>
    <s v="NC"/>
    <s v="New Caledonia"/>
    <m/>
    <m/>
    <m/>
    <m/>
    <x v="0"/>
    <m/>
    <s v="BMU"/>
    <s v="New Caledonia"/>
    <s v="BMU4537"/>
    <m/>
    <s v="Successfully Recovered"/>
    <m/>
    <m/>
    <m/>
    <m/>
    <s v="Porites lobata"/>
    <s v="5x2x1"/>
    <n v="17.120200000000001"/>
    <n v="1.4830624966990444"/>
    <n v="25.9"/>
    <n v="32.4756"/>
    <n v="11.543815609999999"/>
    <n v="1.4705922880000002"/>
    <n v="28.0305"/>
    <n v="27.351900000000001"/>
    <n v="8.2752113339999998"/>
    <n v="1.5338101200000001"/>
    <n v="-3.2686042759999996"/>
    <n v="6.3217831999999863E-2"/>
    <n v="0.15398025509999999"/>
    <n v="0"/>
    <n v="0"/>
    <n v="0.15398025509999999"/>
    <n v="3.1146240208999991"/>
    <n v="3.2686042759999991"/>
    <n v="0"/>
    <n v="0.102722168"/>
    <n v="0"/>
    <n v="0"/>
    <n v="0.102722168"/>
    <m/>
  </r>
  <r>
    <s v="NC"/>
    <s v="New Caledonia"/>
    <m/>
    <m/>
    <m/>
    <m/>
    <x v="0"/>
    <m/>
    <s v="BMU"/>
    <s v="New Caledonia"/>
    <s v="BMU4538"/>
    <m/>
    <s v="Successfully Recovered"/>
    <m/>
    <m/>
    <m/>
    <m/>
    <s v="Porites lobata"/>
    <s v="5x2x1"/>
    <n v="14.321400000000001"/>
    <n v="1.307817080042849"/>
    <n v="25.8"/>
    <n v="30.0837"/>
    <n v="10.95061398"/>
    <n v="1.2847769040000001"/>
    <n v="28.002800000000001"/>
    <n v="26.789300000000001"/>
    <n v="8.3233194350000002"/>
    <n v="1.3671607699999999"/>
    <n v="-2.6272945449999998"/>
    <n v="8.2383865999999806E-2"/>
    <n v="0.10088539119999999"/>
    <n v="0"/>
    <n v="0"/>
    <n v="0.10088539119999999"/>
    <n v="2.5264091537999995"/>
    <n v="2.6272945449999994"/>
    <n v="0"/>
    <n v="0.2969398499"/>
    <n v="0"/>
    <n v="0"/>
    <n v="0.2969398499"/>
    <m/>
  </r>
  <r>
    <s v="NC"/>
    <s v="New Caledonia"/>
    <m/>
    <m/>
    <m/>
    <m/>
    <x v="0"/>
    <m/>
    <s v="BMU"/>
    <s v="New Caledonia"/>
    <s v="BMU4539"/>
    <m/>
    <s v="Successfully Recovered"/>
    <m/>
    <m/>
    <m/>
    <m/>
    <s v="Porites lobata"/>
    <s v="5x2x1"/>
    <n v="17.097899999999999"/>
    <n v="1.5266000598361438"/>
    <n v="25.5"/>
    <n v="32.882100000000001"/>
    <n v="11.19998646"/>
    <n v="1.49668936"/>
    <n v="31.926600000000001"/>
    <n v="31.257400000000001"/>
    <n v="10.05934811"/>
    <n v="1.58316649"/>
    <n v="-1.1406383499999997"/>
    <n v="8.6477130000000013E-2"/>
    <n v="2.9105186460000002E-2"/>
    <n v="0"/>
    <n v="0"/>
    <n v="2.9105186460000002E-2"/>
    <n v="1.111533163539999"/>
    <n v="1.140638349999999"/>
    <n v="0"/>
    <n v="0.33671379089999998"/>
    <n v="0"/>
    <n v="0"/>
    <n v="0.33671379089999998"/>
    <m/>
  </r>
  <r>
    <s v="NC"/>
    <s v="New Caledonia"/>
    <m/>
    <m/>
    <m/>
    <m/>
    <x v="0"/>
    <m/>
    <s v="BMU"/>
    <s v="New Caledonia"/>
    <s v="BMU4540"/>
    <m/>
    <s v="Successfully Recovered"/>
    <m/>
    <m/>
    <m/>
    <m/>
    <s v="Porites lobata"/>
    <s v="5x2x1"/>
    <n v="16.142199999999999"/>
    <n v="1.4441027081215447"/>
    <n v="25.2"/>
    <n v="32.302199999999999"/>
    <n v="11.1780138"/>
    <n v="1.4083763200000001"/>
    <n v="30.5488"/>
    <n v="29.857299999999999"/>
    <n v="9.8699884410000003"/>
    <n v="1.4666993000000002"/>
    <n v="-1.3080253590000002"/>
    <n v="5.8322980000000024E-2"/>
    <n v="8.74786377E-2"/>
    <n v="0"/>
    <n v="0"/>
    <n v="8.74786377E-2"/>
    <n v="1.2205467212999999"/>
    <n v="1.3080253589999999"/>
    <n v="0"/>
    <n v="3.2023429870000002E-2"/>
    <n v="0"/>
    <n v="0"/>
    <n v="3.2023429870000002E-2"/>
    <m/>
  </r>
  <r>
    <s v="NC"/>
    <s v="New Caledonia"/>
    <m/>
    <m/>
    <m/>
    <m/>
    <x v="4"/>
    <m/>
    <s v="BMU"/>
    <s v="New Caledonia"/>
    <s v="BMU4541"/>
    <m/>
    <s v="Successfully Recovered"/>
    <m/>
    <m/>
    <m/>
    <m/>
    <s v="Porites lobata"/>
    <s v="5x2x1"/>
    <n v="13.2182"/>
    <n v="1.095054382089647"/>
    <n v="26.9"/>
    <n v="30.2285"/>
    <n v="12.07081604"/>
    <n v="1.0901708240000001"/>
    <n v="28.0959"/>
    <n v="27.115400000000001"/>
    <n v="8.2301845549999992"/>
    <n v="1.2293023318"/>
    <n v="-3.8406314850000012"/>
    <n v="0.13913150779999994"/>
    <n v="4.1370389999999995E-3"/>
    <n v="0"/>
    <n v="0"/>
    <n v="4.1370389999999995E-3"/>
    <n v="3.8364944460000014"/>
    <n v="3.8406314850000016"/>
    <n v="0"/>
    <n v="0.21408748600000002"/>
    <n v="0.44383907299999997"/>
    <n v="0"/>
    <n v="0.65792655899999997"/>
    <m/>
  </r>
  <r>
    <s v="NC"/>
    <s v="New Caledonia"/>
    <m/>
    <m/>
    <m/>
    <m/>
    <x v="4"/>
    <m/>
    <s v="BMU"/>
    <s v="New Caledonia"/>
    <s v="BMU4542"/>
    <m/>
    <s v="Successfully Recovered"/>
    <m/>
    <m/>
    <m/>
    <m/>
    <s v="Porites lobata"/>
    <s v="5x2x1"/>
    <n v="17.444900000000001"/>
    <n v="1.4413420067736291"/>
    <n v="26.6"/>
    <n v="33.980200000000004"/>
    <n v="12.10323429"/>
    <n v="1.4184033199999999"/>
    <n v="34.2166"/>
    <n v="33.382300000000001"/>
    <n v="11.711339949999999"/>
    <n v="1.4803024"/>
    <n v="-0.39189434000000034"/>
    <n v="6.1899080000000106E-2"/>
    <n v="0.19554805759999999"/>
    <n v="0"/>
    <n v="5.1670074460000003E-3"/>
    <n v="0.20071506504599998"/>
    <n v="0.19117927495400089"/>
    <n v="0.3918943400000009"/>
    <n v="0"/>
    <n v="7.8912734989999997E-2"/>
    <n v="0"/>
    <n v="0"/>
    <n v="7.8912734989999997E-2"/>
    <m/>
  </r>
  <r>
    <s v="NC"/>
    <s v="New Caledonia"/>
    <m/>
    <m/>
    <m/>
    <m/>
    <x v="4"/>
    <m/>
    <s v="BMU"/>
    <s v="New Caledonia"/>
    <s v="BMU4543"/>
    <m/>
    <s v="Successfully Recovered"/>
    <m/>
    <m/>
    <m/>
    <m/>
    <s v="Porites lobata"/>
    <s v="5x2x1"/>
    <n v="17.219200000000001"/>
    <n v="1.3769635609974262"/>
    <n v="27.1"/>
    <n v="33.645200000000003"/>
    <n v="12.505196570000001"/>
    <n v="1.3622564000000001"/>
    <n v="38.5458"/>
    <n v="36.7699"/>
    <n v="12.05716896"/>
    <n v="1.45202163"/>
    <n v="-0.44802761000000046"/>
    <n v="8.9765229999999807E-2"/>
    <n v="1.4247894289999999E-3"/>
    <n v="0"/>
    <n v="0"/>
    <n v="1.4247894289999999E-3"/>
    <n v="0.44660282057099998"/>
    <n v="0.44802760999999997"/>
    <n v="0"/>
    <n v="2.2675609589999999"/>
    <n v="0"/>
    <n v="0"/>
    <n v="2.2675609589999999"/>
    <m/>
  </r>
  <r>
    <s v="NC"/>
    <s v="New Caledonia"/>
    <m/>
    <m/>
    <m/>
    <m/>
    <x v="4"/>
    <m/>
    <s v="BMU"/>
    <s v="New Caledonia"/>
    <s v="BMU4544"/>
    <m/>
    <s v="Successfully Recovered"/>
    <m/>
    <m/>
    <m/>
    <m/>
    <s v="Porites lobata"/>
    <s v="5x2x1"/>
    <n v="18.728899999999999"/>
    <n v="1.3621750388051768"/>
    <n v="28.9"/>
    <n v="35.579799999999999"/>
    <n v="13.749260899999999"/>
    <n v="1.3509513200000001"/>
    <n v="37.3093"/>
    <n v="35.881500000000003"/>
    <n v="12.358777999999999"/>
    <n v="1.4227035299999999"/>
    <n v="-1.3904829000000003"/>
    <n v="7.1752209999999872E-2"/>
    <n v="4.2915344239999998E-4"/>
    <n v="0"/>
    <n v="1.33895874E-2"/>
    <n v="1.38187408424E-2"/>
    <n v="1.3766641591576008"/>
    <n v="1.3904829000000007"/>
    <n v="0"/>
    <n v="1.086779594"/>
    <n v="0"/>
    <n v="0"/>
    <n v="1.086779594"/>
    <m/>
  </r>
  <r>
    <s v="NC"/>
    <s v="New Caledonia"/>
    <m/>
    <m/>
    <m/>
    <m/>
    <x v="4"/>
    <m/>
    <s v="BMU"/>
    <s v="New Caledonia"/>
    <s v="BMU4545"/>
    <m/>
    <s v="Successfully Recovered"/>
    <m/>
    <m/>
    <m/>
    <m/>
    <s v="Porites lobata"/>
    <s v="5x2x1"/>
    <n v="15.598800000000001"/>
    <n v="1.332687975669725"/>
    <n v="25.9"/>
    <n v="31.7502"/>
    <n v="11.70476532"/>
    <n v="1.310003512"/>
    <n v="31.927700000000002"/>
    <n v="30.654199999999999"/>
    <n v="10.14541912"/>
    <n v="1.3990996"/>
    <n v="-1.5593462000000002"/>
    <n v="8.9096088000000018E-2"/>
    <n v="5.5532455439999996E-3"/>
    <n v="0"/>
    <n v="0"/>
    <n v="5.5532455439999996E-3"/>
    <n v="1.5537929544560001"/>
    <n v="1.5593462"/>
    <n v="0"/>
    <n v="0.57071399690000002"/>
    <n v="0"/>
    <n v="0"/>
    <n v="0.57071399690000002"/>
    <m/>
  </r>
  <r>
    <s v="NC"/>
    <s v="New Caledonia"/>
    <m/>
    <m/>
    <m/>
    <m/>
    <x v="4"/>
    <m/>
    <s v="BMU"/>
    <s v="New Caledonia"/>
    <s v="BMU4546"/>
    <m/>
    <s v="Successfully Recovered"/>
    <m/>
    <m/>
    <m/>
    <m/>
    <s v="Porites lobata"/>
    <s v="5x2x1"/>
    <n v="17.542899999999999"/>
    <n v="1.4331594076137966"/>
    <n v="26.5"/>
    <n v="32.484000000000002"/>
    <n v="12.240717889999999"/>
    <n v="1.42106836"/>
    <n v="33.922199999999997"/>
    <n v="32.939599999999999"/>
    <n v="12.19286728"/>
    <n v="1.5052091699999999"/>
    <n v="-4.7850609999999349E-2"/>
    <n v="8.4140809999999844E-2"/>
    <n v="4.360198975E-3"/>
    <n v="0"/>
    <n v="0"/>
    <n v="4.360198975E-3"/>
    <n v="4.3490411024999176E-2"/>
    <n v="4.7850609999999176E-2"/>
    <n v="0"/>
    <n v="0.23406028749999999"/>
    <n v="0"/>
    <n v="0"/>
    <n v="0.23406028749999999"/>
    <m/>
  </r>
  <r>
    <s v="NC"/>
    <s v="New Caledonia"/>
    <m/>
    <m/>
    <m/>
    <m/>
    <x v="4"/>
    <m/>
    <s v="BMU"/>
    <s v="New Caledonia"/>
    <s v="BMU4547"/>
    <m/>
    <s v="Successfully Recovered"/>
    <m/>
    <m/>
    <m/>
    <m/>
    <s v="Porites lobata"/>
    <s v="5x2x1"/>
    <n v="16.662800000000001"/>
    <n v="1.4013142271750481"/>
    <n v="26.2"/>
    <n v="30.972200000000001"/>
    <n v="11.890837670000002"/>
    <n v="1.39488696"/>
    <n v="32.469000000000001"/>
    <n v="31.293700000000001"/>
    <n v="11.36612892"/>
    <n v="1.44144246"/>
    <n v="-0.52470875000000206"/>
    <n v="4.6555499999999972E-2"/>
    <n v="3.3302307130000002E-3"/>
    <n v="0"/>
    <n v="0.18027019499999999"/>
    <n v="0.183600425713"/>
    <n v="0.34110832428700277"/>
    <n v="0.52470875000000272"/>
    <n v="0"/>
    <n v="0.57004451749999996"/>
    <n v="0"/>
    <n v="0"/>
    <n v="0.57004451749999996"/>
    <m/>
  </r>
  <r>
    <s v="NC"/>
    <s v="New Caledonia"/>
    <m/>
    <m/>
    <m/>
    <m/>
    <x v="4"/>
    <m/>
    <s v="BMU"/>
    <s v="New Caledonia"/>
    <s v="BMU4548"/>
    <m/>
    <s v="Successfully Recovered"/>
    <m/>
    <m/>
    <m/>
    <m/>
    <s v="Porites lobata"/>
    <s v="5x2x1"/>
    <n v="15.3719"/>
    <n v="1.423074358783305"/>
    <n v="24.8"/>
    <n v="29.998200000000001"/>
    <n v="10.801895140000001"/>
    <n v="1.412892576"/>
    <n v="32.7911"/>
    <n v="31.189599999999999"/>
    <n v="10.31778431"/>
    <n v="1.49327298"/>
    <n v="-0.48411083000000055"/>
    <n v="8.0380404000000016E-2"/>
    <n v="1.8367767329999999E-3"/>
    <n v="0"/>
    <n v="0"/>
    <n v="1.8367767329999999E-3"/>
    <n v="0.48227405326700001"/>
    <n v="0.48411082999999999"/>
    <n v="0"/>
    <n v="1.014716148"/>
    <n v="0"/>
    <n v="0"/>
    <n v="1.014716148"/>
    <m/>
  </r>
  <r>
    <s v="NC"/>
    <s v="New Caledonia"/>
    <m/>
    <m/>
    <m/>
    <m/>
    <x v="4"/>
    <m/>
    <s v="BMU"/>
    <s v="New Caledonia"/>
    <s v="BMU4549"/>
    <m/>
    <s v="Successfully Recovered"/>
    <m/>
    <m/>
    <m/>
    <m/>
    <s v="Porites lobata"/>
    <s v="5x2x1"/>
    <n v="18.098400000000002"/>
    <n v="1.4311248091826669"/>
    <n v="27.3"/>
    <n v="33.423999999999999"/>
    <n v="12.64627647"/>
    <n v="1.4351174800000002"/>
    <n v="36.727400000000003"/>
    <n v="35.202399999999997"/>
    <n v="12.25965214"/>
    <n v="1.5240033300000002"/>
    <n v="-0.38662433000000007"/>
    <n v="8.8885850000000044E-2"/>
    <n v="0.1163864136"/>
    <n v="0"/>
    <n v="0"/>
    <n v="0.1163864136"/>
    <n v="0.27023791639999928"/>
    <n v="0.38662432999999929"/>
    <n v="0"/>
    <n v="1.2277994160000001"/>
    <n v="0"/>
    <n v="2.453041077E-2"/>
    <n v="1.25232982677"/>
    <m/>
  </r>
  <r>
    <s v="NC"/>
    <s v="New Caledonia"/>
    <m/>
    <m/>
    <m/>
    <m/>
    <x v="4"/>
    <m/>
    <s v="BMU"/>
    <s v="New Caledonia"/>
    <s v="BMU4550"/>
    <m/>
    <s v="Successfully Recovered"/>
    <m/>
    <m/>
    <m/>
    <m/>
    <s v="Porites lobata"/>
    <s v="5x2x1"/>
    <n v="14.6515"/>
    <n v="1.2634950252389632"/>
    <n v="26"/>
    <n v="29.298200000000001"/>
    <n v="11.59600925"/>
    <n v="1.2588135280000001"/>
    <n v="33.634500000000003"/>
    <n v="31.632300000000001"/>
    <n v="11.67111111"/>
    <n v="1.3372495600000001"/>
    <n v="7.5101860000000187E-2"/>
    <n v="7.8436031999999933E-2"/>
    <n v="5.321502686E-4"/>
    <n v="0"/>
    <n v="0"/>
    <n v="5.321502686E-4"/>
    <n v="-7.563401026860106E-2"/>
    <n v="-7.5101860000001061E-2"/>
    <n v="0"/>
    <n v="1.316556931"/>
    <n v="0.11677265169999999"/>
    <n v="0"/>
    <n v="1.4333295827000001"/>
    <m/>
  </r>
  <r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B689E-F33B-4D5D-B5CD-A996E469488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8" firstHeaderRow="0" firstDataRow="1" firstDataCol="1"/>
  <pivotFields count="43"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4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Accretion" fld="41" subtotal="average" baseField="6" baseItem="0"/>
    <dataField name="Average of totalmacroErosion" fld="34" subtotal="average" baseField="6" baseItem="0"/>
    <dataField name="Average of erosionAnnelid" fld="31" subtotal="average" baseField="6" baseItem="0"/>
    <dataField name="Average of erosionbivalve" fld="32" subtotal="average" baseField="6" baseItem="0"/>
    <dataField name="Average of erosionSponge" fld="33" subtotal="average" baseField="6" baseItem="0"/>
    <dataField name="Average of erosionGrazing" fld="35" subtotal="average" baseField="6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53D2-0FAE-476A-B31A-57E9612BCF6F}">
  <dimension ref="A1:G8"/>
  <sheetViews>
    <sheetView tabSelected="1" workbookViewId="0"/>
  </sheetViews>
  <sheetFormatPr defaultRowHeight="14.4" x14ac:dyDescent="0.3"/>
  <cols>
    <col min="1" max="1" width="12.77734375" bestFit="1" customWidth="1"/>
    <col min="2" max="2" width="23.33203125" bestFit="1" customWidth="1"/>
    <col min="3" max="3" width="26.88671875" bestFit="1" customWidth="1"/>
    <col min="4" max="4" width="24.44140625" bestFit="1" customWidth="1"/>
    <col min="5" max="5" width="23.88671875" bestFit="1" customWidth="1"/>
    <col min="6" max="6" width="24" bestFit="1" customWidth="1"/>
    <col min="7" max="7" width="24.109375" bestFit="1" customWidth="1"/>
  </cols>
  <sheetData>
    <row r="1" spans="1:7" x14ac:dyDescent="0.3">
      <c r="A1" s="5" t="s">
        <v>105</v>
      </c>
      <c r="B1" t="s">
        <v>108</v>
      </c>
      <c r="C1" t="s">
        <v>109</v>
      </c>
      <c r="D1" t="s">
        <v>113</v>
      </c>
      <c r="E1" t="s">
        <v>112</v>
      </c>
      <c r="F1" t="s">
        <v>111</v>
      </c>
      <c r="G1" t="s">
        <v>110</v>
      </c>
    </row>
    <row r="2" spans="1:7" x14ac:dyDescent="0.3">
      <c r="A2" s="6" t="s">
        <v>101</v>
      </c>
      <c r="B2" s="7">
        <v>2.0340662001599998</v>
      </c>
      <c r="C2" s="7">
        <v>0.11529827127236666</v>
      </c>
      <c r="D2" s="7">
        <v>7.2951316923477783E-2</v>
      </c>
      <c r="E2" s="7">
        <v>0</v>
      </c>
      <c r="F2" s="7">
        <v>4.7640323642499996E-2</v>
      </c>
      <c r="G2" s="7">
        <v>3.9263726838744697E-2</v>
      </c>
    </row>
    <row r="3" spans="1:7" x14ac:dyDescent="0.3">
      <c r="A3" s="6" t="s">
        <v>100</v>
      </c>
      <c r="B3" s="7">
        <v>0.57376420496250002</v>
      </c>
      <c r="C3" s="7">
        <v>1.7132878306637501E-2</v>
      </c>
      <c r="D3" s="7">
        <v>1.7132878306637501E-2</v>
      </c>
      <c r="E3" s="7">
        <v>0</v>
      </c>
      <c r="F3" s="7">
        <v>0</v>
      </c>
      <c r="G3" s="7">
        <v>0.36828124669336204</v>
      </c>
    </row>
    <row r="4" spans="1:7" x14ac:dyDescent="0.3">
      <c r="A4" s="6" t="s">
        <v>102</v>
      </c>
      <c r="B4" s="7">
        <v>0.91663742063600007</v>
      </c>
      <c r="C4" s="7">
        <v>5.3236484515100005E-2</v>
      </c>
      <c r="D4" s="7">
        <v>3.3353805530500005E-2</v>
      </c>
      <c r="E4" s="7">
        <v>0</v>
      </c>
      <c r="F4" s="7">
        <v>1.98826789846E-2</v>
      </c>
      <c r="G4" s="7">
        <v>0.84662103498490038</v>
      </c>
    </row>
    <row r="5" spans="1:7" x14ac:dyDescent="0.3">
      <c r="A5" s="6" t="s">
        <v>103</v>
      </c>
      <c r="B5" s="7">
        <v>0.89207172391666689</v>
      </c>
      <c r="C5" s="7">
        <v>6.8113327027333345E-2</v>
      </c>
      <c r="D5" s="7">
        <v>6.6372871399555555E-2</v>
      </c>
      <c r="E5" s="7">
        <v>0</v>
      </c>
      <c r="F5" s="7">
        <v>1.7404556277777776E-3</v>
      </c>
      <c r="G5" s="7">
        <v>0.71277618430600009</v>
      </c>
    </row>
    <row r="6" spans="1:7" x14ac:dyDescent="0.3">
      <c r="A6" s="6" t="s">
        <v>104</v>
      </c>
      <c r="B6" s="7">
        <v>0.23645973207257778</v>
      </c>
      <c r="C6" s="7">
        <v>8.5639953607444447E-2</v>
      </c>
      <c r="D6" s="7">
        <v>8.2100868219666667E-2</v>
      </c>
      <c r="E6" s="7">
        <v>3.5390853877777777E-3</v>
      </c>
      <c r="F6" s="7">
        <v>0</v>
      </c>
      <c r="G6" s="7">
        <v>1.8261766428377557</v>
      </c>
    </row>
    <row r="7" spans="1:7" x14ac:dyDescent="0.3">
      <c r="A7" s="6" t="s">
        <v>106</v>
      </c>
      <c r="B7" s="7"/>
      <c r="C7" s="7"/>
      <c r="D7" s="7"/>
      <c r="E7" s="7"/>
      <c r="F7" s="7"/>
      <c r="G7" s="7"/>
    </row>
    <row r="8" spans="1:7" x14ac:dyDescent="0.3">
      <c r="A8" s="6" t="s">
        <v>107</v>
      </c>
      <c r="B8" s="7">
        <v>0.93821926114229326</v>
      </c>
      <c r="C8" s="7">
        <v>6.8686485305964426E-2</v>
      </c>
      <c r="D8" s="7">
        <v>5.4742813125386668E-2</v>
      </c>
      <c r="E8" s="7">
        <v>7.0781707755555564E-4</v>
      </c>
      <c r="F8" s="7">
        <v>1.3536669991727273E-2</v>
      </c>
      <c r="G8" s="7">
        <v>0.7692535402052979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720E-4482-439B-9158-701758C00CB9}">
  <dimension ref="A1:AQ51"/>
  <sheetViews>
    <sheetView workbookViewId="0">
      <selection sqref="A1:XFD1048576"/>
    </sheetView>
  </sheetViews>
  <sheetFormatPr defaultRowHeight="14.4" x14ac:dyDescent="0.3"/>
  <cols>
    <col min="12" max="12" width="9.88671875" customWidth="1"/>
    <col min="13" max="13" width="16.5546875" customWidth="1"/>
    <col min="14" max="14" width="13.77734375" customWidth="1"/>
    <col min="15" max="15" width="10.109375" customWidth="1"/>
    <col min="16" max="16" width="12.88671875" customWidth="1"/>
    <col min="17" max="17" width="11.33203125" customWidth="1"/>
    <col min="18" max="18" width="12.6640625" customWidth="1"/>
    <col min="20" max="20" width="15.21875" customWidth="1"/>
    <col min="21" max="21" width="17" customWidth="1"/>
    <col min="22" max="22" width="11" customWidth="1"/>
    <col min="23" max="23" width="16.77734375" customWidth="1"/>
    <col min="26" max="26" width="15.21875" customWidth="1"/>
    <col min="27" max="27" width="16.44140625" customWidth="1"/>
    <col min="28" max="28" width="16" customWidth="1"/>
    <col min="29" max="29" width="13.109375" customWidth="1"/>
    <col min="31" max="31" width="13.21875" customWidth="1"/>
    <col min="32" max="32" width="17.5546875" customWidth="1"/>
    <col min="33" max="33" width="13" bestFit="1" customWidth="1"/>
    <col min="34" max="34" width="18" customWidth="1"/>
    <col min="35" max="35" width="21.77734375" customWidth="1"/>
    <col min="36" max="36" width="13.44140625" bestFit="1" customWidth="1"/>
    <col min="37" max="37" width="12.44140625" bestFit="1" customWidth="1"/>
    <col min="38" max="38" width="14.33203125" bestFit="1" customWidth="1"/>
    <col min="39" max="39" width="11.77734375" customWidth="1"/>
    <col min="40" max="41" width="13.7773437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95</v>
      </c>
      <c r="B2" t="s">
        <v>96</v>
      </c>
      <c r="G2" t="s">
        <v>104</v>
      </c>
      <c r="I2" t="s">
        <v>97</v>
      </c>
      <c r="J2" t="s">
        <v>96</v>
      </c>
      <c r="K2" t="s">
        <v>43</v>
      </c>
      <c r="M2" t="s">
        <v>98</v>
      </c>
      <c r="R2" s="4" t="s">
        <v>99</v>
      </c>
      <c r="S2" s="1" t="s">
        <v>94</v>
      </c>
      <c r="T2" s="1">
        <v>16.551200000000001</v>
      </c>
      <c r="U2">
        <f>T2/X2</f>
        <v>1.5020876319968288</v>
      </c>
      <c r="V2">
        <v>25</v>
      </c>
      <c r="W2" s="1">
        <v>32.851199999999999</v>
      </c>
      <c r="X2">
        <v>11.01879787</v>
      </c>
      <c r="Y2">
        <v>1.4766210480000002</v>
      </c>
      <c r="Z2">
        <v>29.994900000000001</v>
      </c>
      <c r="AA2" s="2">
        <v>29.271000000000001</v>
      </c>
      <c r="AB2">
        <v>8.7873973850000002</v>
      </c>
      <c r="AC2">
        <v>1.54384133</v>
      </c>
      <c r="AD2">
        <f>AB2-X2</f>
        <v>-2.231400485</v>
      </c>
      <c r="AE2">
        <f>AC2-Y2</f>
        <v>6.7220281999999854E-2</v>
      </c>
      <c r="AF2">
        <v>1.776695251E-2</v>
      </c>
      <c r="AG2">
        <v>3.1851768490000001E-2</v>
      </c>
      <c r="AH2">
        <v>0</v>
      </c>
      <c r="AI2">
        <f>SUM(AF2,AG2,AH2)</f>
        <v>4.9618721000000005E-2</v>
      </c>
      <c r="AJ2">
        <f>X2-(AB2+AI2+AL2)</f>
        <v>2.1812839460068005</v>
      </c>
      <c r="AK2">
        <f>SUM(AI2:AJ2)</f>
        <v>2.2309026670068004</v>
      </c>
      <c r="AL2">
        <v>4.9781799320000001E-4</v>
      </c>
      <c r="AM2">
        <v>0.1787595749</v>
      </c>
      <c r="AN2">
        <v>3.1851768490000001E-2</v>
      </c>
      <c r="AO2">
        <v>0</v>
      </c>
      <c r="AP2">
        <f>SUM(AL2:AN2,AO2)</f>
        <v>0.21110916138320002</v>
      </c>
    </row>
    <row r="3" spans="1:43" x14ac:dyDescent="0.3">
      <c r="A3" t="s">
        <v>95</v>
      </c>
      <c r="B3" t="s">
        <v>96</v>
      </c>
      <c r="G3" t="s">
        <v>104</v>
      </c>
      <c r="I3" t="s">
        <v>97</v>
      </c>
      <c r="J3" t="s">
        <v>96</v>
      </c>
      <c r="K3" t="s">
        <v>88</v>
      </c>
      <c r="M3" t="s">
        <v>93</v>
      </c>
      <c r="R3" s="4" t="s">
        <v>99</v>
      </c>
      <c r="S3" s="1" t="s">
        <v>94</v>
      </c>
      <c r="T3" s="1">
        <v>16.1005</v>
      </c>
      <c r="U3">
        <f t="shared" ref="U3:U51" si="0">T3/X3</f>
        <v>1.4584820644435197</v>
      </c>
      <c r="V3">
        <v>25.9</v>
      </c>
      <c r="W3" s="1">
        <v>31.884499999999999</v>
      </c>
      <c r="X3">
        <v>11.039217000000001</v>
      </c>
      <c r="Y3">
        <v>1.46621416</v>
      </c>
      <c r="AA3" s="2"/>
    </row>
    <row r="4" spans="1:43" x14ac:dyDescent="0.3">
      <c r="A4" t="s">
        <v>95</v>
      </c>
      <c r="B4" t="s">
        <v>96</v>
      </c>
      <c r="G4" t="s">
        <v>104</v>
      </c>
      <c r="I4" t="s">
        <v>97</v>
      </c>
      <c r="J4" t="s">
        <v>96</v>
      </c>
      <c r="K4" t="s">
        <v>44</v>
      </c>
      <c r="M4" t="s">
        <v>98</v>
      </c>
      <c r="R4" s="4" t="s">
        <v>99</v>
      </c>
      <c r="S4" s="1" t="s">
        <v>94</v>
      </c>
      <c r="T4" s="1">
        <v>16.995000000000001</v>
      </c>
      <c r="U4">
        <f t="shared" si="0"/>
        <v>1.5045724780941085</v>
      </c>
      <c r="V4">
        <v>25.5</v>
      </c>
      <c r="W4" s="1">
        <v>32.575699999999998</v>
      </c>
      <c r="X4">
        <v>11.295567510000001</v>
      </c>
      <c r="Y4">
        <v>1.4986055199999999</v>
      </c>
      <c r="Z4">
        <v>31.465699999999998</v>
      </c>
      <c r="AA4" s="2">
        <v>30.405899999999999</v>
      </c>
      <c r="AB4">
        <v>9.6384944919999995</v>
      </c>
      <c r="AC4">
        <v>1.5508009399999998</v>
      </c>
      <c r="AD4">
        <f t="shared" ref="AD4:AD51" si="1">AB4-X4</f>
        <v>-1.657073018000002</v>
      </c>
      <c r="AE4">
        <f t="shared" ref="AE4:AE51" si="2">AC4-Y4</f>
        <v>5.2195419999999881E-2</v>
      </c>
      <c r="AF4">
        <v>8.3144187930000002E-2</v>
      </c>
      <c r="AG4">
        <v>0</v>
      </c>
      <c r="AH4">
        <v>0</v>
      </c>
      <c r="AI4">
        <f t="shared" ref="AI4:AI51" si="3">SUM(AF4,AG4,AH4)</f>
        <v>8.3144187930000002E-2</v>
      </c>
      <c r="AJ4">
        <f t="shared" ref="AJ4:AJ9" si="4">X4-(AB4+AI4+AL4)</f>
        <v>1.5739288300700025</v>
      </c>
      <c r="AK4">
        <f t="shared" ref="AK4:AK51" si="5">SUM(AI4:AJ4)</f>
        <v>1.6570730180000024</v>
      </c>
      <c r="AL4">
        <v>0</v>
      </c>
      <c r="AM4">
        <v>0.33077430730000001</v>
      </c>
      <c r="AN4">
        <v>0</v>
      </c>
      <c r="AO4">
        <v>0</v>
      </c>
      <c r="AP4">
        <f t="shared" ref="AP4:AP9" si="6">SUM(AL4:AN4,AO4)</f>
        <v>0.33077430730000001</v>
      </c>
    </row>
    <row r="5" spans="1:43" x14ac:dyDescent="0.3">
      <c r="A5" t="s">
        <v>95</v>
      </c>
      <c r="B5" t="s">
        <v>96</v>
      </c>
      <c r="G5" t="s">
        <v>104</v>
      </c>
      <c r="I5" t="s">
        <v>97</v>
      </c>
      <c r="J5" t="s">
        <v>96</v>
      </c>
      <c r="K5" t="s">
        <v>45</v>
      </c>
      <c r="M5" t="s">
        <v>98</v>
      </c>
      <c r="R5" s="4" t="s">
        <v>99</v>
      </c>
      <c r="S5" s="1" t="s">
        <v>94</v>
      </c>
      <c r="T5" s="1">
        <v>16.468</v>
      </c>
      <c r="U5">
        <f t="shared" si="0"/>
        <v>1.4803307017797322</v>
      </c>
      <c r="V5">
        <v>25.8</v>
      </c>
      <c r="W5" s="1">
        <v>32.604900000000001</v>
      </c>
      <c r="X5">
        <v>11.124541279999999</v>
      </c>
      <c r="Y5">
        <v>1.469308496</v>
      </c>
      <c r="Z5">
        <v>31.649100000000001</v>
      </c>
      <c r="AA5" s="2">
        <v>30.775300000000001</v>
      </c>
      <c r="AB5">
        <v>9.6081447600000001</v>
      </c>
      <c r="AC5">
        <v>1.52655042</v>
      </c>
      <c r="AD5">
        <f t="shared" si="1"/>
        <v>-1.5163965199999989</v>
      </c>
      <c r="AE5">
        <f t="shared" si="2"/>
        <v>5.7241923999999944E-2</v>
      </c>
      <c r="AF5">
        <v>5.7291984560000002E-2</v>
      </c>
      <c r="AG5">
        <v>0</v>
      </c>
      <c r="AH5">
        <v>0</v>
      </c>
      <c r="AI5">
        <f t="shared" si="3"/>
        <v>5.7291984560000002E-2</v>
      </c>
      <c r="AJ5">
        <f t="shared" si="4"/>
        <v>1.4591045354399981</v>
      </c>
      <c r="AK5">
        <f t="shared" si="5"/>
        <v>1.516396519999998</v>
      </c>
      <c r="AL5">
        <v>0</v>
      </c>
      <c r="AM5">
        <v>0.35339927669999999</v>
      </c>
      <c r="AN5">
        <v>0</v>
      </c>
      <c r="AO5">
        <v>0</v>
      </c>
      <c r="AP5">
        <f t="shared" si="6"/>
        <v>0.35339927669999999</v>
      </c>
    </row>
    <row r="6" spans="1:43" x14ac:dyDescent="0.3">
      <c r="A6" t="s">
        <v>95</v>
      </c>
      <c r="B6" t="s">
        <v>96</v>
      </c>
      <c r="G6" t="s">
        <v>104</v>
      </c>
      <c r="I6" t="s">
        <v>97</v>
      </c>
      <c r="J6" t="s">
        <v>96</v>
      </c>
      <c r="K6" t="s">
        <v>46</v>
      </c>
      <c r="M6" t="s">
        <v>98</v>
      </c>
      <c r="R6" s="4" t="s">
        <v>99</v>
      </c>
      <c r="S6" s="1" t="s">
        <v>94</v>
      </c>
      <c r="T6" s="1">
        <v>17.618200000000002</v>
      </c>
      <c r="U6">
        <f t="shared" si="0"/>
        <v>1.5175246351625538</v>
      </c>
      <c r="V6">
        <v>26.2</v>
      </c>
      <c r="W6" s="1">
        <v>33.965000000000003</v>
      </c>
      <c r="X6">
        <v>11.609828</v>
      </c>
      <c r="Y6">
        <v>1.4896480480000001</v>
      </c>
      <c r="Z6">
        <v>31.529199999999999</v>
      </c>
      <c r="AA6" s="2">
        <v>30.6052</v>
      </c>
      <c r="AB6">
        <v>9.3309974669999995</v>
      </c>
      <c r="AC6">
        <v>1.5594085600000001</v>
      </c>
      <c r="AD6">
        <f t="shared" si="1"/>
        <v>-2.2788305330000007</v>
      </c>
      <c r="AE6">
        <f t="shared" si="2"/>
        <v>6.9760511999999997E-2</v>
      </c>
      <c r="AF6">
        <v>1.510620117E-3</v>
      </c>
      <c r="AG6">
        <v>0</v>
      </c>
      <c r="AH6">
        <v>0</v>
      </c>
      <c r="AI6">
        <f t="shared" si="3"/>
        <v>1.510620117E-3</v>
      </c>
      <c r="AJ6">
        <f t="shared" si="4"/>
        <v>2.2773199128830015</v>
      </c>
      <c r="AK6">
        <f t="shared" si="5"/>
        <v>2.2788305330000016</v>
      </c>
      <c r="AL6">
        <v>0</v>
      </c>
      <c r="AM6">
        <v>0.19014930730000001</v>
      </c>
      <c r="AN6">
        <v>0</v>
      </c>
      <c r="AO6">
        <v>0</v>
      </c>
      <c r="AP6">
        <f t="shared" si="6"/>
        <v>0.19014930730000001</v>
      </c>
    </row>
    <row r="7" spans="1:43" x14ac:dyDescent="0.3">
      <c r="A7" t="s">
        <v>95</v>
      </c>
      <c r="B7" t="s">
        <v>96</v>
      </c>
      <c r="G7" t="s">
        <v>103</v>
      </c>
      <c r="I7" t="s">
        <v>97</v>
      </c>
      <c r="J7" t="s">
        <v>96</v>
      </c>
      <c r="K7" t="s">
        <v>47</v>
      </c>
      <c r="M7" t="s">
        <v>98</v>
      </c>
      <c r="R7" s="4" t="s">
        <v>99</v>
      </c>
      <c r="S7" s="1" t="s">
        <v>94</v>
      </c>
      <c r="T7" s="1">
        <v>14.346399999999999</v>
      </c>
      <c r="U7">
        <f t="shared" si="0"/>
        <v>1.270890721342838</v>
      </c>
      <c r="V7">
        <v>25.8</v>
      </c>
      <c r="W7" s="1">
        <v>30.593</v>
      </c>
      <c r="X7">
        <v>11.288460730000001</v>
      </c>
      <c r="Y7">
        <v>1.2450923359999999</v>
      </c>
      <c r="Z7">
        <v>32.128799999999998</v>
      </c>
      <c r="AA7" s="2">
        <v>30.711099999999998</v>
      </c>
      <c r="AB7">
        <v>10.890043260000001</v>
      </c>
      <c r="AC7">
        <v>1.2984202379999998</v>
      </c>
      <c r="AD7">
        <f t="shared" si="1"/>
        <v>-0.39841747000000005</v>
      </c>
      <c r="AE7">
        <f t="shared" si="2"/>
        <v>5.3327901999999927E-2</v>
      </c>
      <c r="AF7">
        <v>4.7472953800000002E-2</v>
      </c>
      <c r="AG7">
        <v>0</v>
      </c>
      <c r="AH7">
        <v>1.5664100649999999E-2</v>
      </c>
      <c r="AI7">
        <f t="shared" si="3"/>
        <v>6.3137054450000007E-2</v>
      </c>
      <c r="AJ7">
        <f t="shared" si="4"/>
        <v>0.33528041555000065</v>
      </c>
      <c r="AK7">
        <f t="shared" si="5"/>
        <v>0.39841747000000066</v>
      </c>
      <c r="AL7">
        <v>0</v>
      </c>
      <c r="AM7">
        <v>0.4621725082</v>
      </c>
      <c r="AN7">
        <v>0</v>
      </c>
      <c r="AO7">
        <v>9.5134735109999993E-2</v>
      </c>
      <c r="AP7">
        <f t="shared" si="6"/>
        <v>0.55730724331000003</v>
      </c>
    </row>
    <row r="8" spans="1:43" x14ac:dyDescent="0.3">
      <c r="A8" t="s">
        <v>95</v>
      </c>
      <c r="B8" t="s">
        <v>96</v>
      </c>
      <c r="G8" t="s">
        <v>103</v>
      </c>
      <c r="I8" t="s">
        <v>97</v>
      </c>
      <c r="J8" t="s">
        <v>96</v>
      </c>
      <c r="K8" t="s">
        <v>48</v>
      </c>
      <c r="M8" t="s">
        <v>98</v>
      </c>
      <c r="R8" s="4" t="s">
        <v>99</v>
      </c>
      <c r="S8" s="1" t="s">
        <v>94</v>
      </c>
      <c r="T8" s="1">
        <v>15.9579</v>
      </c>
      <c r="U8">
        <f t="shared" si="0"/>
        <v>1.3290686204027857</v>
      </c>
      <c r="V8">
        <v>27.4</v>
      </c>
      <c r="W8" s="1">
        <v>31.537400000000002</v>
      </c>
      <c r="X8">
        <v>12.00682926</v>
      </c>
      <c r="Y8">
        <v>1.3022138160000001</v>
      </c>
      <c r="Z8">
        <v>32.156500000000001</v>
      </c>
      <c r="AA8" s="2">
        <v>31.009799999999998</v>
      </c>
      <c r="AB8">
        <v>10.836527820000001</v>
      </c>
      <c r="AC8">
        <v>1.3782896499999999</v>
      </c>
      <c r="AD8">
        <f t="shared" si="1"/>
        <v>-1.1703014399999994</v>
      </c>
      <c r="AE8">
        <f t="shared" si="2"/>
        <v>7.6075833999999842E-2</v>
      </c>
      <c r="AF8">
        <v>3.20148468E-3</v>
      </c>
      <c r="AG8">
        <v>0</v>
      </c>
      <c r="AH8">
        <v>0</v>
      </c>
      <c r="AI8">
        <f t="shared" si="3"/>
        <v>3.20148468E-3</v>
      </c>
      <c r="AJ8">
        <f t="shared" si="4"/>
        <v>1.1670999553199994</v>
      </c>
      <c r="AK8">
        <f t="shared" si="5"/>
        <v>1.1703014399999994</v>
      </c>
      <c r="AL8">
        <v>0</v>
      </c>
      <c r="AM8">
        <v>0.81461048130000002</v>
      </c>
      <c r="AN8">
        <v>0</v>
      </c>
      <c r="AO8">
        <v>0</v>
      </c>
      <c r="AP8">
        <f t="shared" si="6"/>
        <v>0.81461048130000002</v>
      </c>
    </row>
    <row r="9" spans="1:43" x14ac:dyDescent="0.3">
      <c r="A9" t="s">
        <v>95</v>
      </c>
      <c r="B9" t="s">
        <v>96</v>
      </c>
      <c r="G9" t="s">
        <v>103</v>
      </c>
      <c r="I9" t="s">
        <v>97</v>
      </c>
      <c r="J9" t="s">
        <v>96</v>
      </c>
      <c r="K9" t="s">
        <v>49</v>
      </c>
      <c r="M9" t="s">
        <v>98</v>
      </c>
      <c r="R9" s="4" t="s">
        <v>99</v>
      </c>
      <c r="S9" s="1" t="s">
        <v>94</v>
      </c>
      <c r="T9" s="1">
        <v>14.5959</v>
      </c>
      <c r="U9">
        <f t="shared" si="0"/>
        <v>1.2865085563202099</v>
      </c>
      <c r="V9">
        <v>26.6</v>
      </c>
      <c r="W9" s="1">
        <v>30.162500000000001</v>
      </c>
      <c r="X9">
        <v>11.345357889999999</v>
      </c>
      <c r="Y9">
        <v>1.2929294960000002</v>
      </c>
      <c r="Z9">
        <v>30.310600000000001</v>
      </c>
      <c r="AA9" s="2">
        <v>29.056999999999999</v>
      </c>
      <c r="AB9">
        <v>9.5338840479999991</v>
      </c>
      <c r="AC9">
        <v>1.288903801</v>
      </c>
      <c r="AD9">
        <f t="shared" si="1"/>
        <v>-1.8114738419999998</v>
      </c>
      <c r="AE9">
        <f t="shared" si="2"/>
        <v>-4.0256950000001623E-3</v>
      </c>
      <c r="AF9">
        <v>0.1552248001</v>
      </c>
      <c r="AG9">
        <v>0</v>
      </c>
      <c r="AH9">
        <v>0</v>
      </c>
      <c r="AI9">
        <f t="shared" si="3"/>
        <v>0.1552248001</v>
      </c>
      <c r="AJ9">
        <f t="shared" si="4"/>
        <v>1.6562490419000007</v>
      </c>
      <c r="AK9">
        <f t="shared" si="5"/>
        <v>1.8114738420000007</v>
      </c>
      <c r="AL9">
        <v>0</v>
      </c>
      <c r="AM9">
        <v>0.6106424332</v>
      </c>
      <c r="AN9">
        <v>0</v>
      </c>
      <c r="AO9">
        <v>0</v>
      </c>
      <c r="AP9">
        <f t="shared" si="6"/>
        <v>0.6106424332</v>
      </c>
    </row>
    <row r="10" spans="1:43" x14ac:dyDescent="0.3">
      <c r="A10" t="s">
        <v>95</v>
      </c>
      <c r="B10" t="s">
        <v>96</v>
      </c>
      <c r="G10" t="s">
        <v>103</v>
      </c>
      <c r="I10" t="s">
        <v>97</v>
      </c>
      <c r="J10" t="s">
        <v>96</v>
      </c>
      <c r="K10" t="s">
        <v>89</v>
      </c>
      <c r="M10" t="s">
        <v>93</v>
      </c>
      <c r="R10" s="4" t="s">
        <v>99</v>
      </c>
      <c r="S10" s="1" t="s">
        <v>94</v>
      </c>
      <c r="T10" s="1">
        <v>17.248799999999999</v>
      </c>
      <c r="U10">
        <f t="shared" si="0"/>
        <v>1.5232369322439843</v>
      </c>
      <c r="V10">
        <v>26</v>
      </c>
      <c r="W10" s="1">
        <v>33.090200000000003</v>
      </c>
      <c r="X10">
        <v>11.323780059999999</v>
      </c>
      <c r="Y10">
        <v>1.4878353040000001</v>
      </c>
      <c r="AA10" s="2"/>
    </row>
    <row r="11" spans="1:43" x14ac:dyDescent="0.3">
      <c r="A11" t="s">
        <v>95</v>
      </c>
      <c r="B11" t="s">
        <v>96</v>
      </c>
      <c r="G11" t="s">
        <v>103</v>
      </c>
      <c r="I11" t="s">
        <v>97</v>
      </c>
      <c r="J11" t="s">
        <v>96</v>
      </c>
      <c r="K11" t="s">
        <v>50</v>
      </c>
      <c r="M11" t="s">
        <v>98</v>
      </c>
      <c r="R11" s="4" t="s">
        <v>99</v>
      </c>
      <c r="S11" s="1" t="s">
        <v>94</v>
      </c>
      <c r="T11" s="1">
        <v>18.039300000000001</v>
      </c>
      <c r="U11">
        <f t="shared" si="0"/>
        <v>1.4812875611653136</v>
      </c>
      <c r="V11">
        <v>27.4</v>
      </c>
      <c r="W11" s="1">
        <v>33.8521</v>
      </c>
      <c r="X11">
        <v>12.17812157</v>
      </c>
      <c r="Y11">
        <v>1.4727941920000001</v>
      </c>
      <c r="Z11">
        <v>35.936799999999998</v>
      </c>
      <c r="AA11" s="2">
        <v>34.662599999999998</v>
      </c>
      <c r="AB11">
        <v>11.849827769999999</v>
      </c>
      <c r="AC11">
        <v>1.5201151099999999</v>
      </c>
      <c r="AD11">
        <f t="shared" si="1"/>
        <v>-0.32829380000000086</v>
      </c>
      <c r="AE11">
        <f t="shared" si="2"/>
        <v>4.7320917999999823E-2</v>
      </c>
      <c r="AF11">
        <v>0.17897415159999999</v>
      </c>
      <c r="AG11">
        <v>0</v>
      </c>
      <c r="AH11">
        <v>0</v>
      </c>
      <c r="AI11">
        <f t="shared" si="3"/>
        <v>0.17897415159999999</v>
      </c>
      <c r="AJ11">
        <f>X11-(AB11+AI11+AL11)</f>
        <v>0.14931964840000056</v>
      </c>
      <c r="AK11">
        <f t="shared" si="5"/>
        <v>0.32829380000000052</v>
      </c>
      <c r="AL11">
        <v>0</v>
      </c>
      <c r="AM11">
        <v>0.97955131530000006</v>
      </c>
      <c r="AN11">
        <v>0</v>
      </c>
      <c r="AO11">
        <v>0</v>
      </c>
      <c r="AP11">
        <f>SUM(AL11:AN11,AO11)</f>
        <v>0.97955131530000006</v>
      </c>
    </row>
    <row r="12" spans="1:43" x14ac:dyDescent="0.3">
      <c r="A12" t="s">
        <v>95</v>
      </c>
      <c r="B12" t="s">
        <v>96</v>
      </c>
      <c r="G12" t="s">
        <v>101</v>
      </c>
      <c r="I12" t="s">
        <v>97</v>
      </c>
      <c r="J12" t="s">
        <v>96</v>
      </c>
      <c r="K12" t="s">
        <v>51</v>
      </c>
      <c r="M12" t="s">
        <v>98</v>
      </c>
      <c r="R12" s="4" t="s">
        <v>99</v>
      </c>
      <c r="S12" s="1" t="s">
        <v>94</v>
      </c>
      <c r="T12" s="1">
        <v>17.193999999999999</v>
      </c>
      <c r="U12">
        <f t="shared" si="0"/>
        <v>1.4769368079779257</v>
      </c>
      <c r="V12">
        <v>26.7</v>
      </c>
      <c r="W12" s="1">
        <v>32.976300000000002</v>
      </c>
      <c r="X12">
        <v>11.6416626</v>
      </c>
      <c r="Y12">
        <v>1.420081248</v>
      </c>
      <c r="Z12">
        <v>37.905900000000003</v>
      </c>
      <c r="AA12" s="2">
        <v>36.029200000000003</v>
      </c>
      <c r="AB12">
        <v>11.803848266999999</v>
      </c>
      <c r="AC12">
        <v>1.4411928099</v>
      </c>
      <c r="AD12">
        <f t="shared" si="1"/>
        <v>0.16218566699999926</v>
      </c>
      <c r="AE12">
        <f t="shared" si="2"/>
        <v>2.1111561899999964E-2</v>
      </c>
      <c r="AF12">
        <v>8.4594727000000008E-2</v>
      </c>
      <c r="AG12">
        <v>0</v>
      </c>
      <c r="AH12">
        <v>0</v>
      </c>
      <c r="AI12">
        <f t="shared" si="3"/>
        <v>8.4594727000000008E-2</v>
      </c>
      <c r="AJ12">
        <f>X12-(AB12+AI12+AL12)</f>
        <v>-0.24678039399999996</v>
      </c>
      <c r="AK12">
        <f t="shared" si="5"/>
        <v>-0.16218566699999995</v>
      </c>
      <c r="AL12">
        <v>0</v>
      </c>
      <c r="AM12">
        <v>2.5998458860000002</v>
      </c>
      <c r="AN12">
        <v>0</v>
      </c>
      <c r="AO12">
        <v>0</v>
      </c>
      <c r="AP12">
        <f>SUM(AL12:AN12,AO12)</f>
        <v>2.5998458860000002</v>
      </c>
    </row>
    <row r="13" spans="1:43" x14ac:dyDescent="0.3">
      <c r="A13" t="s">
        <v>95</v>
      </c>
      <c r="B13" t="s">
        <v>96</v>
      </c>
      <c r="G13" t="s">
        <v>101</v>
      </c>
      <c r="I13" t="s">
        <v>97</v>
      </c>
      <c r="J13" t="s">
        <v>96</v>
      </c>
      <c r="K13" t="s">
        <v>52</v>
      </c>
      <c r="M13" t="s">
        <v>98</v>
      </c>
      <c r="R13" s="4" t="s">
        <v>99</v>
      </c>
      <c r="S13" s="1" t="s">
        <v>94</v>
      </c>
      <c r="T13" s="1">
        <v>18.020900000000001</v>
      </c>
      <c r="U13">
        <f t="shared" si="0"/>
        <v>1.5245054563694758</v>
      </c>
      <c r="V13">
        <v>27.2</v>
      </c>
      <c r="W13" s="1">
        <v>34.531999999999996</v>
      </c>
      <c r="X13">
        <v>11.820816989999999</v>
      </c>
      <c r="Y13">
        <v>1.4791636239999999</v>
      </c>
      <c r="Z13">
        <v>37.833300000000001</v>
      </c>
      <c r="AA13" s="2">
        <v>36.288899999999998</v>
      </c>
      <c r="AB13">
        <v>11.764340399999998</v>
      </c>
      <c r="AC13">
        <v>1.5123863399999999</v>
      </c>
      <c r="AD13">
        <f t="shared" si="1"/>
        <v>-5.6476590000000826E-2</v>
      </c>
      <c r="AE13">
        <f t="shared" si="2"/>
        <v>3.3222716000000041E-2</v>
      </c>
      <c r="AF13">
        <v>7.7247619629999993E-4</v>
      </c>
      <c r="AG13">
        <v>0</v>
      </c>
      <c r="AH13">
        <v>0</v>
      </c>
      <c r="AI13">
        <f t="shared" si="3"/>
        <v>7.7247619629999993E-4</v>
      </c>
      <c r="AJ13">
        <f>X13-(AB13+AI13+AL13)</f>
        <v>5.5704113803701105E-2</v>
      </c>
      <c r="AK13">
        <f t="shared" si="5"/>
        <v>5.6476590000001103E-2</v>
      </c>
      <c r="AL13">
        <v>0</v>
      </c>
      <c r="AM13">
        <v>1.4103527069999999</v>
      </c>
      <c r="AN13">
        <v>0</v>
      </c>
      <c r="AO13">
        <v>0.23301315310000001</v>
      </c>
      <c r="AP13">
        <f>SUM(AL13:AN13,AO13)</f>
        <v>1.6433658600999999</v>
      </c>
    </row>
    <row r="14" spans="1:43" x14ac:dyDescent="0.3">
      <c r="A14" t="s">
        <v>95</v>
      </c>
      <c r="B14" t="s">
        <v>96</v>
      </c>
      <c r="G14" t="s">
        <v>101</v>
      </c>
      <c r="I14" t="s">
        <v>97</v>
      </c>
      <c r="J14" t="s">
        <v>96</v>
      </c>
      <c r="K14" t="s">
        <v>90</v>
      </c>
      <c r="M14" t="s">
        <v>93</v>
      </c>
      <c r="R14" s="4" t="s">
        <v>99</v>
      </c>
      <c r="S14" s="1" t="s">
        <v>94</v>
      </c>
      <c r="T14" s="1">
        <v>17.145099999999999</v>
      </c>
      <c r="U14">
        <f t="shared" si="0"/>
        <v>1.5060700721942359</v>
      </c>
      <c r="V14">
        <v>26.6</v>
      </c>
      <c r="W14" s="1">
        <v>32.742400000000004</v>
      </c>
      <c r="X14">
        <v>11.383998869999999</v>
      </c>
      <c r="Y14">
        <v>1.4617715360000001</v>
      </c>
      <c r="AA14" s="2"/>
    </row>
    <row r="15" spans="1:43" x14ac:dyDescent="0.3">
      <c r="A15" t="s">
        <v>95</v>
      </c>
      <c r="B15" t="s">
        <v>96</v>
      </c>
      <c r="G15" t="s">
        <v>101</v>
      </c>
      <c r="I15" t="s">
        <v>97</v>
      </c>
      <c r="J15" t="s">
        <v>96</v>
      </c>
      <c r="K15" t="s">
        <v>53</v>
      </c>
      <c r="M15" t="s">
        <v>98</v>
      </c>
      <c r="R15" s="4" t="s">
        <v>99</v>
      </c>
      <c r="S15" s="1" t="s">
        <v>94</v>
      </c>
      <c r="T15" s="1">
        <v>16.6828</v>
      </c>
      <c r="U15">
        <f t="shared" si="0"/>
        <v>1.4552509973746348</v>
      </c>
      <c r="V15">
        <v>26.8</v>
      </c>
      <c r="W15" s="1">
        <v>32.862900000000003</v>
      </c>
      <c r="X15">
        <v>11.46386433</v>
      </c>
      <c r="Y15">
        <v>1.4164515120000001</v>
      </c>
      <c r="Z15">
        <v>35.459000000000003</v>
      </c>
      <c r="AA15" s="3">
        <v>34.078899999999997</v>
      </c>
      <c r="AB15">
        <v>11.30980682</v>
      </c>
      <c r="AC15">
        <v>1.4489323199999999</v>
      </c>
      <c r="AD15">
        <f t="shared" si="1"/>
        <v>-0.15405750999999945</v>
      </c>
      <c r="AE15">
        <f t="shared" si="2"/>
        <v>3.2480807999999861E-2</v>
      </c>
      <c r="AF15">
        <v>2.9654502869999998E-2</v>
      </c>
      <c r="AG15">
        <v>0</v>
      </c>
      <c r="AH15">
        <v>0.11298751830000001</v>
      </c>
      <c r="AI15">
        <f t="shared" si="3"/>
        <v>0.14264202116999999</v>
      </c>
      <c r="AJ15">
        <f t="shared" ref="AJ15:AJ31" si="7">X15-(AB15+AI15+AL15)</f>
        <v>1.1415488829999987E-2</v>
      </c>
      <c r="AK15">
        <f t="shared" si="5"/>
        <v>0.15405750999999998</v>
      </c>
      <c r="AL15">
        <v>0</v>
      </c>
      <c r="AM15">
        <v>1.53129673</v>
      </c>
      <c r="AN15">
        <v>0</v>
      </c>
      <c r="AO15">
        <v>0</v>
      </c>
      <c r="AP15">
        <f t="shared" ref="AP15:AP31" si="8">SUM(AL15:AN15,AO15)</f>
        <v>1.53129673</v>
      </c>
    </row>
    <row r="16" spans="1:43" x14ac:dyDescent="0.3">
      <c r="A16" t="s">
        <v>95</v>
      </c>
      <c r="B16" t="s">
        <v>96</v>
      </c>
      <c r="G16" t="s">
        <v>101</v>
      </c>
      <c r="I16" t="s">
        <v>97</v>
      </c>
      <c r="J16" t="s">
        <v>96</v>
      </c>
      <c r="K16" t="s">
        <v>54</v>
      </c>
      <c r="M16" t="s">
        <v>98</v>
      </c>
      <c r="R16" s="4" t="s">
        <v>99</v>
      </c>
      <c r="S16" s="1" t="s">
        <v>94</v>
      </c>
      <c r="T16" s="1">
        <v>17.535699999999999</v>
      </c>
      <c r="U16">
        <f t="shared" si="0"/>
        <v>1.4607256875919663</v>
      </c>
      <c r="V16">
        <v>27.5</v>
      </c>
      <c r="W16" s="1">
        <v>33.1706</v>
      </c>
      <c r="X16">
        <v>12.004786490000001</v>
      </c>
      <c r="Y16">
        <v>1.4105590800000001</v>
      </c>
      <c r="Z16">
        <v>37.916800000000002</v>
      </c>
      <c r="AA16" s="2">
        <v>35.914299999999997</v>
      </c>
      <c r="AB16">
        <v>11.90410709</v>
      </c>
      <c r="AC16">
        <v>1.46708514</v>
      </c>
      <c r="AD16">
        <f t="shared" si="1"/>
        <v>-0.10067940000000064</v>
      </c>
      <c r="AE16">
        <f t="shared" si="2"/>
        <v>5.6526059999999934E-2</v>
      </c>
      <c r="AF16">
        <v>0.20920372009999999</v>
      </c>
      <c r="AG16">
        <v>0</v>
      </c>
      <c r="AI16">
        <f t="shared" si="3"/>
        <v>0.20920372009999999</v>
      </c>
      <c r="AJ16">
        <f t="shared" si="7"/>
        <v>-0.10852432009999902</v>
      </c>
      <c r="AK16">
        <f t="shared" si="5"/>
        <v>0.10067940000000097</v>
      </c>
      <c r="AL16">
        <v>0</v>
      </c>
      <c r="AM16">
        <v>1.944554329</v>
      </c>
      <c r="AN16">
        <v>0</v>
      </c>
      <c r="AO16">
        <v>4.4237136840000003E-2</v>
      </c>
      <c r="AP16">
        <f t="shared" si="8"/>
        <v>1.9887914658400001</v>
      </c>
    </row>
    <row r="17" spans="1:42" x14ac:dyDescent="0.3">
      <c r="A17" t="s">
        <v>95</v>
      </c>
      <c r="B17" t="s">
        <v>96</v>
      </c>
      <c r="G17" t="s">
        <v>101</v>
      </c>
      <c r="I17" t="s">
        <v>97</v>
      </c>
      <c r="J17" t="s">
        <v>96</v>
      </c>
      <c r="K17" t="s">
        <v>55</v>
      </c>
      <c r="M17" t="s">
        <v>98</v>
      </c>
      <c r="R17" s="4" t="s">
        <v>99</v>
      </c>
      <c r="S17" s="1" t="s">
        <v>94</v>
      </c>
      <c r="T17" s="1">
        <v>15.337199999999999</v>
      </c>
      <c r="U17">
        <f t="shared" si="0"/>
        <v>1.2501938449717325</v>
      </c>
      <c r="V17">
        <v>27.8</v>
      </c>
      <c r="W17" s="1">
        <v>31.422999999999998</v>
      </c>
      <c r="X17">
        <v>12.26785755</v>
      </c>
      <c r="Y17">
        <v>1.244904832</v>
      </c>
      <c r="Z17">
        <v>35.146500000000003</v>
      </c>
      <c r="AA17" s="2">
        <v>32.979300000000002</v>
      </c>
      <c r="AB17">
        <v>11.64506149</v>
      </c>
      <c r="AC17">
        <v>1.268661649</v>
      </c>
      <c r="AD17">
        <f t="shared" si="1"/>
        <v>-0.62279606000000065</v>
      </c>
      <c r="AE17">
        <f t="shared" si="2"/>
        <v>2.3756816999999986E-2</v>
      </c>
      <c r="AF17">
        <v>0.20868873600000001</v>
      </c>
      <c r="AG17">
        <v>0</v>
      </c>
      <c r="AH17">
        <v>8.8457107539999996E-2</v>
      </c>
      <c r="AI17">
        <f t="shared" si="3"/>
        <v>0.29714584354000001</v>
      </c>
      <c r="AJ17">
        <f t="shared" si="7"/>
        <v>0.32565021646000147</v>
      </c>
      <c r="AK17">
        <f t="shared" si="5"/>
        <v>0.62279606000000154</v>
      </c>
      <c r="AL17">
        <v>0</v>
      </c>
      <c r="AM17">
        <v>1.760713577</v>
      </c>
      <c r="AN17">
        <v>0</v>
      </c>
      <c r="AO17">
        <v>0</v>
      </c>
      <c r="AP17">
        <f t="shared" si="8"/>
        <v>1.760713577</v>
      </c>
    </row>
    <row r="18" spans="1:42" x14ac:dyDescent="0.3">
      <c r="A18" t="s">
        <v>95</v>
      </c>
      <c r="B18" t="s">
        <v>96</v>
      </c>
      <c r="G18" t="s">
        <v>101</v>
      </c>
      <c r="I18" t="s">
        <v>97</v>
      </c>
      <c r="J18" t="s">
        <v>96</v>
      </c>
      <c r="K18" t="s">
        <v>56</v>
      </c>
      <c r="M18" t="s">
        <v>98</v>
      </c>
      <c r="R18" s="4" t="s">
        <v>99</v>
      </c>
      <c r="S18" s="1" t="s">
        <v>94</v>
      </c>
      <c r="T18" s="1">
        <v>16.646599999999999</v>
      </c>
      <c r="U18">
        <f t="shared" si="0"/>
        <v>1.2807036754356742</v>
      </c>
      <c r="V18">
        <v>28.9</v>
      </c>
      <c r="W18" s="1">
        <v>33.316800000000001</v>
      </c>
      <c r="X18">
        <v>12.99801064</v>
      </c>
      <c r="Y18">
        <v>1.2603933600000001</v>
      </c>
      <c r="Z18">
        <v>34.299900000000001</v>
      </c>
      <c r="AA18" s="2">
        <v>32.444000000000003</v>
      </c>
      <c r="AB18">
        <v>12.30629253</v>
      </c>
      <c r="AC18">
        <v>1.249125356</v>
      </c>
      <c r="AD18">
        <f t="shared" si="1"/>
        <v>-0.69171811000000005</v>
      </c>
      <c r="AE18">
        <f t="shared" si="2"/>
        <v>-1.1268004000000165E-2</v>
      </c>
      <c r="AF18">
        <v>1.327800751E-2</v>
      </c>
      <c r="AG18">
        <v>0</v>
      </c>
      <c r="AH18">
        <v>0.17967796329999999</v>
      </c>
      <c r="AI18">
        <f t="shared" si="3"/>
        <v>0.19295597080999999</v>
      </c>
      <c r="AJ18">
        <f t="shared" si="7"/>
        <v>0.49876213918999923</v>
      </c>
      <c r="AK18">
        <f t="shared" si="5"/>
        <v>0.69171810999999916</v>
      </c>
      <c r="AL18">
        <v>0</v>
      </c>
      <c r="AM18">
        <v>0.79544448850000005</v>
      </c>
      <c r="AN18">
        <v>0</v>
      </c>
      <c r="AO18">
        <v>0</v>
      </c>
      <c r="AP18">
        <f t="shared" si="8"/>
        <v>0.79544448850000005</v>
      </c>
    </row>
    <row r="19" spans="1:42" x14ac:dyDescent="0.3">
      <c r="A19" t="s">
        <v>95</v>
      </c>
      <c r="B19" t="s">
        <v>96</v>
      </c>
      <c r="G19" t="s">
        <v>101</v>
      </c>
      <c r="I19" t="s">
        <v>97</v>
      </c>
      <c r="J19" t="s">
        <v>96</v>
      </c>
      <c r="K19" t="s">
        <v>57</v>
      </c>
      <c r="M19" t="s">
        <v>98</v>
      </c>
      <c r="R19" s="4" t="s">
        <v>99</v>
      </c>
      <c r="S19" s="1" t="s">
        <v>94</v>
      </c>
      <c r="T19" s="1">
        <v>16.200900000000001</v>
      </c>
      <c r="U19">
        <f t="shared" si="0"/>
        <v>1.3706343322322394</v>
      </c>
      <c r="V19">
        <v>27.2</v>
      </c>
      <c r="W19" s="1">
        <v>32.560600000000001</v>
      </c>
      <c r="X19">
        <v>11.820001599999999</v>
      </c>
      <c r="Y19">
        <v>1.31763096</v>
      </c>
      <c r="Z19">
        <v>39.433</v>
      </c>
      <c r="AA19" s="2">
        <v>36.577500000000001</v>
      </c>
      <c r="AB19">
        <v>12.17734909</v>
      </c>
      <c r="AC19">
        <v>1.3874757500000001</v>
      </c>
      <c r="AD19">
        <f t="shared" si="1"/>
        <v>0.35734749000000043</v>
      </c>
      <c r="AE19">
        <f t="shared" si="2"/>
        <v>6.9844790000000101E-2</v>
      </c>
      <c r="AF19">
        <v>7.6303482059999995E-3</v>
      </c>
      <c r="AG19">
        <v>0</v>
      </c>
      <c r="AH19">
        <v>0</v>
      </c>
      <c r="AI19">
        <f t="shared" si="3"/>
        <v>7.6303482059999995E-3</v>
      </c>
      <c r="AJ19">
        <f t="shared" si="7"/>
        <v>-0.36497783820600027</v>
      </c>
      <c r="AK19">
        <f t="shared" si="5"/>
        <v>-0.35734749000000027</v>
      </c>
      <c r="AL19">
        <v>0</v>
      </c>
      <c r="AM19">
        <v>2.737054825</v>
      </c>
      <c r="AN19">
        <v>0</v>
      </c>
      <c r="AO19">
        <v>0</v>
      </c>
      <c r="AP19">
        <f t="shared" si="8"/>
        <v>2.737054825</v>
      </c>
    </row>
    <row r="20" spans="1:42" x14ac:dyDescent="0.3">
      <c r="A20" t="s">
        <v>95</v>
      </c>
      <c r="B20" t="s">
        <v>96</v>
      </c>
      <c r="G20" t="s">
        <v>101</v>
      </c>
      <c r="I20" t="s">
        <v>97</v>
      </c>
      <c r="J20" t="s">
        <v>96</v>
      </c>
      <c r="K20" t="s">
        <v>58</v>
      </c>
      <c r="M20" t="s">
        <v>98</v>
      </c>
      <c r="R20" s="4" t="s">
        <v>99</v>
      </c>
      <c r="S20" s="1" t="s">
        <v>94</v>
      </c>
      <c r="T20" s="1">
        <v>17.6479</v>
      </c>
      <c r="U20">
        <f t="shared" si="0"/>
        <v>1.5303272849680685</v>
      </c>
      <c r="V20">
        <v>26.7</v>
      </c>
      <c r="W20" s="1">
        <v>33.571300000000001</v>
      </c>
      <c r="X20">
        <v>11.53210831</v>
      </c>
      <c r="Y20">
        <v>1.5085443199999999</v>
      </c>
      <c r="Z20">
        <v>39.648299999999999</v>
      </c>
      <c r="AA20" s="2">
        <v>37.479999999999997</v>
      </c>
      <c r="AB20">
        <v>11.541558269999999</v>
      </c>
      <c r="AC20">
        <v>1.5479603399999999</v>
      </c>
      <c r="AD20">
        <f t="shared" si="1"/>
        <v>9.4499599999995354E-3</v>
      </c>
      <c r="AE20">
        <f t="shared" si="2"/>
        <v>3.9416019999999996E-2</v>
      </c>
      <c r="AF20">
        <v>1.4247894290000001E-3</v>
      </c>
      <c r="AG20">
        <v>0</v>
      </c>
      <c r="AH20">
        <v>0</v>
      </c>
      <c r="AI20">
        <f t="shared" si="3"/>
        <v>1.4247894290000001E-3</v>
      </c>
      <c r="AJ20">
        <f t="shared" si="7"/>
        <v>-1.0874749429000019E-2</v>
      </c>
      <c r="AK20">
        <f t="shared" si="5"/>
        <v>-9.4499600000000194E-3</v>
      </c>
      <c r="AL20">
        <v>0</v>
      </c>
      <c r="AM20">
        <v>2.5736589429999999</v>
      </c>
      <c r="AN20">
        <v>0</v>
      </c>
      <c r="AO20">
        <v>0</v>
      </c>
      <c r="AP20">
        <f t="shared" si="8"/>
        <v>2.5736589429999999</v>
      </c>
    </row>
    <row r="21" spans="1:42" x14ac:dyDescent="0.3">
      <c r="A21" t="s">
        <v>95</v>
      </c>
      <c r="B21" t="s">
        <v>96</v>
      </c>
      <c r="G21" t="s">
        <v>101</v>
      </c>
      <c r="I21" t="s">
        <v>97</v>
      </c>
      <c r="J21" t="s">
        <v>96</v>
      </c>
      <c r="K21" t="s">
        <v>59</v>
      </c>
      <c r="M21" t="s">
        <v>98</v>
      </c>
      <c r="R21" s="4" t="s">
        <v>99</v>
      </c>
      <c r="S21" s="1" t="s">
        <v>94</v>
      </c>
      <c r="T21" s="1">
        <v>18.458400000000001</v>
      </c>
      <c r="U21">
        <f t="shared" si="0"/>
        <v>1.452065259137524</v>
      </c>
      <c r="V21">
        <v>28.4</v>
      </c>
      <c r="W21" s="1">
        <v>34.570999999999998</v>
      </c>
      <c r="X21">
        <v>12.71182537</v>
      </c>
      <c r="Y21">
        <v>1.4271250480000002</v>
      </c>
      <c r="Z21">
        <v>39.225499999999997</v>
      </c>
      <c r="AA21" s="2">
        <v>37.383600000000001</v>
      </c>
      <c r="AB21">
        <v>12.417511940000001</v>
      </c>
      <c r="AC21">
        <v>1.4754148802999998</v>
      </c>
      <c r="AD21">
        <f t="shared" si="1"/>
        <v>-0.29431342999999899</v>
      </c>
      <c r="AE21">
        <f t="shared" si="2"/>
        <v>4.8289832299999613E-2</v>
      </c>
      <c r="AF21">
        <v>0.10131454499999999</v>
      </c>
      <c r="AG21">
        <v>0</v>
      </c>
      <c r="AH21">
        <v>0</v>
      </c>
      <c r="AI21">
        <f t="shared" si="3"/>
        <v>0.10131454499999999</v>
      </c>
      <c r="AJ21">
        <f t="shared" si="7"/>
        <v>0.19299888499999973</v>
      </c>
      <c r="AK21">
        <f t="shared" si="5"/>
        <v>0.29431342999999971</v>
      </c>
      <c r="AL21">
        <v>0</v>
      </c>
      <c r="AM21">
        <v>2.6764240260000003</v>
      </c>
      <c r="AN21">
        <v>0</v>
      </c>
      <c r="AO21">
        <v>0</v>
      </c>
      <c r="AP21">
        <f t="shared" si="8"/>
        <v>2.6764240260000003</v>
      </c>
    </row>
    <row r="22" spans="1:42" x14ac:dyDescent="0.3">
      <c r="A22" t="s">
        <v>95</v>
      </c>
      <c r="B22" t="s">
        <v>96</v>
      </c>
      <c r="G22" t="s">
        <v>100</v>
      </c>
      <c r="I22" t="s">
        <v>97</v>
      </c>
      <c r="J22" t="s">
        <v>96</v>
      </c>
      <c r="K22" t="s">
        <v>60</v>
      </c>
      <c r="M22" t="s">
        <v>98</v>
      </c>
      <c r="R22" s="4" t="s">
        <v>99</v>
      </c>
      <c r="S22" s="1" t="s">
        <v>94</v>
      </c>
      <c r="T22" s="1">
        <v>18.850000000000001</v>
      </c>
      <c r="U22">
        <f t="shared" si="0"/>
        <v>1.4241294334171086</v>
      </c>
      <c r="V22">
        <v>28.2</v>
      </c>
      <c r="W22" s="1">
        <v>35.292200000000001</v>
      </c>
      <c r="X22">
        <v>13.23615646</v>
      </c>
      <c r="Y22">
        <v>1.4298066880000002</v>
      </c>
      <c r="Z22">
        <v>35.798200000000001</v>
      </c>
      <c r="AA22" s="2">
        <v>34.597099999999998</v>
      </c>
      <c r="AB22">
        <v>12.13896561</v>
      </c>
      <c r="AC22">
        <v>1.4392280099999999</v>
      </c>
      <c r="AD22">
        <f t="shared" si="1"/>
        <v>-1.0971908500000005</v>
      </c>
      <c r="AE22">
        <f t="shared" si="2"/>
        <v>9.4213219999996767E-3</v>
      </c>
      <c r="AF22">
        <v>0.1017007828</v>
      </c>
      <c r="AG22">
        <v>0</v>
      </c>
      <c r="AH22">
        <v>0</v>
      </c>
      <c r="AI22">
        <f t="shared" si="3"/>
        <v>0.1017007828</v>
      </c>
      <c r="AJ22">
        <f t="shared" si="7"/>
        <v>0.99549006720000044</v>
      </c>
      <c r="AK22">
        <f t="shared" si="5"/>
        <v>1.0971908500000005</v>
      </c>
      <c r="AL22">
        <v>0</v>
      </c>
      <c r="AM22">
        <v>0.85663318629999996</v>
      </c>
      <c r="AN22">
        <v>0</v>
      </c>
      <c r="AO22">
        <v>0</v>
      </c>
      <c r="AP22">
        <f t="shared" si="8"/>
        <v>0.85663318629999996</v>
      </c>
    </row>
    <row r="23" spans="1:42" x14ac:dyDescent="0.3">
      <c r="A23" t="s">
        <v>95</v>
      </c>
      <c r="B23" t="s">
        <v>96</v>
      </c>
      <c r="G23" t="s">
        <v>100</v>
      </c>
      <c r="I23" t="s">
        <v>97</v>
      </c>
      <c r="J23" t="s">
        <v>96</v>
      </c>
      <c r="K23" t="s">
        <v>61</v>
      </c>
      <c r="M23" t="s">
        <v>98</v>
      </c>
      <c r="R23" s="4" t="s">
        <v>99</v>
      </c>
      <c r="S23" s="1" t="s">
        <v>94</v>
      </c>
      <c r="T23" s="1">
        <v>17.014500000000002</v>
      </c>
      <c r="U23">
        <f t="shared" si="0"/>
        <v>1.4833513382372596</v>
      </c>
      <c r="V23">
        <v>25.8</v>
      </c>
      <c r="W23" s="1">
        <v>32.595300000000002</v>
      </c>
      <c r="X23">
        <v>11.470310209999999</v>
      </c>
      <c r="Y23">
        <v>1.484903176</v>
      </c>
      <c r="Z23">
        <v>33.915300000000002</v>
      </c>
      <c r="AA23" s="2">
        <v>32.478900000000003</v>
      </c>
      <c r="AB23">
        <v>10.922272680000001</v>
      </c>
      <c r="AC23">
        <v>1.5235134000000001</v>
      </c>
      <c r="AD23">
        <f t="shared" si="1"/>
        <v>-0.54803752999999844</v>
      </c>
      <c r="AE23">
        <f t="shared" si="2"/>
        <v>3.8610224000000137E-2</v>
      </c>
      <c r="AF23">
        <v>1.1672973629999999E-3</v>
      </c>
      <c r="AG23">
        <v>0</v>
      </c>
      <c r="AH23">
        <v>0</v>
      </c>
      <c r="AI23">
        <f t="shared" si="3"/>
        <v>1.1672973629999999E-3</v>
      </c>
      <c r="AJ23">
        <f t="shared" si="7"/>
        <v>0.54687023263699786</v>
      </c>
      <c r="AK23">
        <f t="shared" si="5"/>
        <v>0.54803752999999789</v>
      </c>
      <c r="AL23">
        <v>0</v>
      </c>
      <c r="AM23">
        <v>0.6248130798</v>
      </c>
      <c r="AN23">
        <v>0</v>
      </c>
      <c r="AO23">
        <v>0</v>
      </c>
      <c r="AP23">
        <f t="shared" si="8"/>
        <v>0.6248130798</v>
      </c>
    </row>
    <row r="24" spans="1:42" x14ac:dyDescent="0.3">
      <c r="A24" t="s">
        <v>95</v>
      </c>
      <c r="B24" t="s">
        <v>96</v>
      </c>
      <c r="G24" t="s">
        <v>100</v>
      </c>
      <c r="I24" t="s">
        <v>97</v>
      </c>
      <c r="J24" t="s">
        <v>96</v>
      </c>
      <c r="K24" t="s">
        <v>62</v>
      </c>
      <c r="M24" t="s">
        <v>98</v>
      </c>
      <c r="R24" s="4" t="s">
        <v>99</v>
      </c>
      <c r="S24" s="1" t="s">
        <v>94</v>
      </c>
      <c r="T24" s="1">
        <v>15.9315</v>
      </c>
      <c r="U24">
        <f t="shared" si="0"/>
        <v>1.2780280633206988</v>
      </c>
      <c r="V24">
        <v>27.5</v>
      </c>
      <c r="W24" s="1">
        <v>32.517800000000001</v>
      </c>
      <c r="X24">
        <v>12.46568871</v>
      </c>
      <c r="Y24">
        <v>1.280993016</v>
      </c>
      <c r="Z24">
        <v>31.2926</v>
      </c>
      <c r="AA24" s="2">
        <v>30.6449</v>
      </c>
      <c r="AB24">
        <v>10.82425404</v>
      </c>
      <c r="AC24">
        <v>1.304430907</v>
      </c>
      <c r="AD24">
        <f t="shared" si="1"/>
        <v>-1.6414346700000007</v>
      </c>
      <c r="AE24">
        <f t="shared" si="2"/>
        <v>2.3437890999999933E-2</v>
      </c>
      <c r="AF24">
        <v>1.7809867859999998E-2</v>
      </c>
      <c r="AG24">
        <v>0</v>
      </c>
      <c r="AH24">
        <v>0</v>
      </c>
      <c r="AI24">
        <f t="shared" si="3"/>
        <v>1.7809867859999998E-2</v>
      </c>
      <c r="AJ24">
        <f t="shared" si="7"/>
        <v>1.6236248021400002</v>
      </c>
      <c r="AK24">
        <f t="shared" si="5"/>
        <v>1.6414346700000002</v>
      </c>
      <c r="AL24">
        <v>0</v>
      </c>
      <c r="AM24">
        <v>0.38021278380000001</v>
      </c>
      <c r="AN24">
        <v>0</v>
      </c>
      <c r="AO24">
        <v>0</v>
      </c>
      <c r="AP24">
        <f t="shared" si="8"/>
        <v>0.38021278380000001</v>
      </c>
    </row>
    <row r="25" spans="1:42" x14ac:dyDescent="0.3">
      <c r="A25" t="s">
        <v>95</v>
      </c>
      <c r="B25" t="s">
        <v>96</v>
      </c>
      <c r="G25" t="s">
        <v>100</v>
      </c>
      <c r="I25" t="s">
        <v>97</v>
      </c>
      <c r="J25" t="s">
        <v>96</v>
      </c>
      <c r="K25" t="s">
        <v>63</v>
      </c>
      <c r="M25" t="s">
        <v>98</v>
      </c>
      <c r="R25" s="4" t="s">
        <v>99</v>
      </c>
      <c r="S25" s="1" t="s">
        <v>94</v>
      </c>
      <c r="T25" s="1">
        <v>17.148099999999999</v>
      </c>
      <c r="U25">
        <f t="shared" si="0"/>
        <v>1.4983792651676722</v>
      </c>
      <c r="V25">
        <v>25.8</v>
      </c>
      <c r="W25" s="1">
        <v>33.2605</v>
      </c>
      <c r="X25">
        <v>11.444432259999999</v>
      </c>
      <c r="Y25">
        <v>1.4843490720000001</v>
      </c>
      <c r="Z25">
        <v>34.905500000000004</v>
      </c>
      <c r="AA25" s="2">
        <v>33.509700000000002</v>
      </c>
      <c r="AB25">
        <v>11.380763050000001</v>
      </c>
      <c r="AC25">
        <v>1.54104595</v>
      </c>
      <c r="AD25">
        <f t="shared" si="1"/>
        <v>-6.3669209999998699E-2</v>
      </c>
      <c r="AE25">
        <f t="shared" si="2"/>
        <v>5.6696877999999895E-2</v>
      </c>
      <c r="AF25">
        <v>2.5920867919999998E-3</v>
      </c>
      <c r="AG25">
        <v>0</v>
      </c>
      <c r="AH25">
        <v>0</v>
      </c>
      <c r="AI25">
        <f t="shared" si="3"/>
        <v>2.5920867919999998E-3</v>
      </c>
      <c r="AJ25">
        <f t="shared" si="7"/>
        <v>6.1077123207999406E-2</v>
      </c>
      <c r="AK25">
        <f t="shared" si="5"/>
        <v>6.3669209999999407E-2</v>
      </c>
      <c r="AL25">
        <v>0</v>
      </c>
      <c r="AM25">
        <v>0.2473897934</v>
      </c>
      <c r="AN25">
        <v>0</v>
      </c>
      <c r="AO25">
        <v>0</v>
      </c>
      <c r="AP25">
        <f t="shared" si="8"/>
        <v>0.2473897934</v>
      </c>
    </row>
    <row r="26" spans="1:42" x14ac:dyDescent="0.3">
      <c r="A26" t="s">
        <v>95</v>
      </c>
      <c r="B26" t="s">
        <v>96</v>
      </c>
      <c r="G26" t="s">
        <v>100</v>
      </c>
      <c r="I26" t="s">
        <v>97</v>
      </c>
      <c r="J26" t="s">
        <v>96</v>
      </c>
      <c r="K26" t="s">
        <v>64</v>
      </c>
      <c r="M26" t="s">
        <v>98</v>
      </c>
      <c r="R26" s="4" t="s">
        <v>99</v>
      </c>
      <c r="S26" s="1" t="s">
        <v>94</v>
      </c>
      <c r="T26" s="1">
        <v>16.022500000000001</v>
      </c>
      <c r="U26">
        <f t="shared" si="0"/>
        <v>1.454499134383515</v>
      </c>
      <c r="V26">
        <v>25.1</v>
      </c>
      <c r="W26" s="1">
        <v>31.7699</v>
      </c>
      <c r="X26">
        <v>11.01581955</v>
      </c>
      <c r="Y26">
        <v>1.4526654319999999</v>
      </c>
      <c r="Z26">
        <v>34.049900000000001</v>
      </c>
      <c r="AA26" s="2">
        <v>32.894599999999997</v>
      </c>
      <c r="AB26">
        <v>10.895776750000001</v>
      </c>
      <c r="AC26">
        <v>1.4878483299999998</v>
      </c>
      <c r="AD26">
        <f t="shared" si="1"/>
        <v>-0.12004279999999845</v>
      </c>
      <c r="AE26">
        <f t="shared" si="2"/>
        <v>3.5182897999999962E-2</v>
      </c>
      <c r="AF26">
        <v>1.6307830810000001E-4</v>
      </c>
      <c r="AG26">
        <v>0</v>
      </c>
      <c r="AH26">
        <v>0</v>
      </c>
      <c r="AI26">
        <f t="shared" si="3"/>
        <v>1.6307830810000001E-4</v>
      </c>
      <c r="AJ26">
        <f t="shared" si="7"/>
        <v>0.11987972169189831</v>
      </c>
      <c r="AK26">
        <f t="shared" si="5"/>
        <v>0.12004279999999831</v>
      </c>
      <c r="AL26">
        <v>0</v>
      </c>
      <c r="AM26">
        <v>0.69395828250000002</v>
      </c>
      <c r="AN26">
        <v>0</v>
      </c>
      <c r="AO26">
        <v>0</v>
      </c>
      <c r="AP26">
        <f t="shared" si="8"/>
        <v>0.69395828250000002</v>
      </c>
    </row>
    <row r="27" spans="1:42" x14ac:dyDescent="0.3">
      <c r="A27" t="s">
        <v>95</v>
      </c>
      <c r="B27" t="s">
        <v>96</v>
      </c>
      <c r="G27" t="s">
        <v>103</v>
      </c>
      <c r="I27" t="s">
        <v>97</v>
      </c>
      <c r="J27" t="s">
        <v>96</v>
      </c>
      <c r="K27" t="s">
        <v>65</v>
      </c>
      <c r="M27" t="s">
        <v>98</v>
      </c>
      <c r="R27" s="4" t="s">
        <v>99</v>
      </c>
      <c r="S27" s="1" t="s">
        <v>94</v>
      </c>
      <c r="T27" s="1">
        <v>16.637699999999999</v>
      </c>
      <c r="U27">
        <f t="shared" si="0"/>
        <v>1.4888377797542782</v>
      </c>
      <c r="V27">
        <v>25.3</v>
      </c>
      <c r="W27" s="1">
        <v>32.888599999999997</v>
      </c>
      <c r="X27">
        <v>11.17495823</v>
      </c>
      <c r="Y27">
        <v>1.4739049280000001</v>
      </c>
      <c r="Z27">
        <v>34.168199999999999</v>
      </c>
      <c r="AA27" s="2">
        <v>33.122900000000001</v>
      </c>
      <c r="AB27">
        <v>11.094002720000001</v>
      </c>
      <c r="AC27">
        <v>1.5257984100000002</v>
      </c>
      <c r="AD27">
        <f t="shared" si="1"/>
        <v>-8.0955509999999009E-2</v>
      </c>
      <c r="AE27">
        <f t="shared" si="2"/>
        <v>5.1893482000000102E-2</v>
      </c>
      <c r="AF27">
        <v>1.079750061E-2</v>
      </c>
      <c r="AG27">
        <v>0</v>
      </c>
      <c r="AH27">
        <v>0</v>
      </c>
      <c r="AI27">
        <f t="shared" si="3"/>
        <v>1.079750061E-2</v>
      </c>
      <c r="AJ27">
        <f t="shared" si="7"/>
        <v>7.0158009389999165E-2</v>
      </c>
      <c r="AK27">
        <f t="shared" si="5"/>
        <v>8.0955509999999162E-2</v>
      </c>
      <c r="AL27">
        <v>0</v>
      </c>
      <c r="AM27">
        <v>0.65045928959999999</v>
      </c>
      <c r="AN27">
        <v>0</v>
      </c>
      <c r="AO27">
        <v>0</v>
      </c>
      <c r="AP27">
        <f t="shared" si="8"/>
        <v>0.65045928959999999</v>
      </c>
    </row>
    <row r="28" spans="1:42" x14ac:dyDescent="0.3">
      <c r="A28" t="s">
        <v>95</v>
      </c>
      <c r="B28" t="s">
        <v>96</v>
      </c>
      <c r="G28" t="s">
        <v>103</v>
      </c>
      <c r="I28" t="s">
        <v>97</v>
      </c>
      <c r="J28" t="s">
        <v>96</v>
      </c>
      <c r="K28" t="s">
        <v>66</v>
      </c>
      <c r="M28" t="s">
        <v>98</v>
      </c>
      <c r="R28" s="4" t="s">
        <v>99</v>
      </c>
      <c r="S28" s="1" t="s">
        <v>94</v>
      </c>
      <c r="T28" s="1">
        <v>15.8642</v>
      </c>
      <c r="U28">
        <f t="shared" si="0"/>
        <v>1.4628645469387278</v>
      </c>
      <c r="V28">
        <v>24.9</v>
      </c>
      <c r="W28" s="1">
        <v>32.357900000000001</v>
      </c>
      <c r="X28">
        <v>10.844613079999998</v>
      </c>
      <c r="Y28">
        <v>1.450299072</v>
      </c>
      <c r="Z28">
        <v>34.548499999999997</v>
      </c>
      <c r="AA28" s="2">
        <v>33.051200000000001</v>
      </c>
      <c r="AB28">
        <v>10.454830169999999</v>
      </c>
      <c r="AC28">
        <v>1.4763420899999999</v>
      </c>
      <c r="AD28">
        <f t="shared" si="1"/>
        <v>-0.38978290999999921</v>
      </c>
      <c r="AE28">
        <f t="shared" si="2"/>
        <v>2.6043017999999973E-2</v>
      </c>
      <c r="AF28">
        <v>3.951644897E-2</v>
      </c>
      <c r="AG28">
        <v>0</v>
      </c>
      <c r="AH28">
        <v>0</v>
      </c>
      <c r="AI28">
        <f t="shared" si="3"/>
        <v>3.951644897E-2</v>
      </c>
      <c r="AJ28">
        <f t="shared" si="7"/>
        <v>0.35026646102999948</v>
      </c>
      <c r="AK28">
        <f t="shared" si="5"/>
        <v>0.38978290999999948</v>
      </c>
      <c r="AL28">
        <v>0</v>
      </c>
      <c r="AM28">
        <v>0.90801143649999994</v>
      </c>
      <c r="AN28">
        <v>0</v>
      </c>
      <c r="AO28">
        <v>0</v>
      </c>
      <c r="AP28">
        <f t="shared" si="8"/>
        <v>0.90801143649999994</v>
      </c>
    </row>
    <row r="29" spans="1:42" x14ac:dyDescent="0.3">
      <c r="A29" t="s">
        <v>95</v>
      </c>
      <c r="B29" t="s">
        <v>96</v>
      </c>
      <c r="G29" t="s">
        <v>103</v>
      </c>
      <c r="I29" t="s">
        <v>97</v>
      </c>
      <c r="J29" t="s">
        <v>96</v>
      </c>
      <c r="K29" t="s">
        <v>67</v>
      </c>
      <c r="M29" t="s">
        <v>98</v>
      </c>
      <c r="R29" s="4" t="s">
        <v>99</v>
      </c>
      <c r="S29" s="1" t="s">
        <v>94</v>
      </c>
      <c r="T29" s="1">
        <v>18.294</v>
      </c>
      <c r="U29">
        <f t="shared" si="0"/>
        <v>1.4399033956580467</v>
      </c>
      <c r="V29">
        <v>27.6</v>
      </c>
      <c r="W29" s="1">
        <v>34.145000000000003</v>
      </c>
      <c r="X29">
        <v>12.705019</v>
      </c>
      <c r="Y29">
        <v>1.4292551279999999</v>
      </c>
      <c r="Z29">
        <v>36.4696</v>
      </c>
      <c r="AA29" s="2">
        <v>35.127000000000002</v>
      </c>
      <c r="AB29">
        <v>12.48758411</v>
      </c>
      <c r="AC29">
        <v>1.4859556700000001</v>
      </c>
      <c r="AD29">
        <f t="shared" si="1"/>
        <v>-0.21743488999999983</v>
      </c>
      <c r="AE29">
        <f t="shared" si="2"/>
        <v>5.6700542000000187E-2</v>
      </c>
      <c r="AF29">
        <v>1.278877258E-2</v>
      </c>
      <c r="AG29">
        <v>0</v>
      </c>
      <c r="AH29">
        <v>0</v>
      </c>
      <c r="AI29">
        <f t="shared" si="3"/>
        <v>1.278877258E-2</v>
      </c>
      <c r="AJ29">
        <f t="shared" si="7"/>
        <v>0.20464611741999938</v>
      </c>
      <c r="AK29">
        <f t="shared" si="5"/>
        <v>0.21743488999999938</v>
      </c>
      <c r="AL29">
        <v>0</v>
      </c>
      <c r="AM29">
        <v>0.98035812379999998</v>
      </c>
      <c r="AN29">
        <v>0</v>
      </c>
      <c r="AO29">
        <v>0</v>
      </c>
      <c r="AP29">
        <f t="shared" si="8"/>
        <v>0.98035812379999998</v>
      </c>
    </row>
    <row r="30" spans="1:42" x14ac:dyDescent="0.3">
      <c r="A30" t="s">
        <v>95</v>
      </c>
      <c r="B30" t="s">
        <v>96</v>
      </c>
      <c r="G30" t="s">
        <v>103</v>
      </c>
      <c r="I30" t="s">
        <v>97</v>
      </c>
      <c r="J30" t="s">
        <v>96</v>
      </c>
      <c r="K30" t="s">
        <v>68</v>
      </c>
      <c r="M30" t="s">
        <v>98</v>
      </c>
      <c r="R30" s="4" t="s">
        <v>99</v>
      </c>
      <c r="S30" s="1" t="s">
        <v>94</v>
      </c>
      <c r="T30" s="1">
        <v>18.869</v>
      </c>
      <c r="U30">
        <f t="shared" si="0"/>
        <v>1.4298522528567275</v>
      </c>
      <c r="V30">
        <v>28.4</v>
      </c>
      <c r="W30" s="1">
        <v>34.453600000000002</v>
      </c>
      <c r="X30">
        <v>13.19646835</v>
      </c>
      <c r="Y30">
        <v>1.4081970240000001</v>
      </c>
      <c r="Z30">
        <v>38.701599999999999</v>
      </c>
      <c r="AA30" s="2">
        <v>36.848100000000002</v>
      </c>
      <c r="AB30">
        <v>12.769469259999999</v>
      </c>
      <c r="AC30">
        <v>1.45372711</v>
      </c>
      <c r="AD30">
        <f t="shared" si="1"/>
        <v>-0.42699909000000069</v>
      </c>
      <c r="AE30">
        <f t="shared" si="2"/>
        <v>4.5530085999999859E-2</v>
      </c>
      <c r="AF30">
        <v>3.2358169559999999E-3</v>
      </c>
      <c r="AG30">
        <v>0</v>
      </c>
      <c r="AH30">
        <v>0</v>
      </c>
      <c r="AI30">
        <f t="shared" si="3"/>
        <v>3.2358169559999999E-3</v>
      </c>
      <c r="AJ30">
        <f t="shared" si="7"/>
        <v>0.42376327304400085</v>
      </c>
      <c r="AK30">
        <f t="shared" si="5"/>
        <v>0.42699909000000086</v>
      </c>
      <c r="AL30">
        <v>0</v>
      </c>
      <c r="AM30">
        <v>1.869933128</v>
      </c>
      <c r="AN30">
        <v>0</v>
      </c>
      <c r="AO30">
        <v>5.8150291439999995E-2</v>
      </c>
      <c r="AP30">
        <f t="shared" si="8"/>
        <v>1.9280834194400001</v>
      </c>
    </row>
    <row r="31" spans="1:42" x14ac:dyDescent="0.3">
      <c r="A31" t="s">
        <v>95</v>
      </c>
      <c r="B31" t="s">
        <v>96</v>
      </c>
      <c r="G31" t="s">
        <v>103</v>
      </c>
      <c r="I31" t="s">
        <v>97</v>
      </c>
      <c r="J31" t="s">
        <v>96</v>
      </c>
      <c r="K31" t="s">
        <v>69</v>
      </c>
      <c r="M31" t="s">
        <v>98</v>
      </c>
      <c r="R31" s="4" t="s">
        <v>99</v>
      </c>
      <c r="S31" s="1" t="s">
        <v>94</v>
      </c>
      <c r="T31" s="1">
        <v>16.668500000000002</v>
      </c>
      <c r="U31">
        <f t="shared" si="0"/>
        <v>1.2669777796854003</v>
      </c>
      <c r="V31">
        <v>28</v>
      </c>
      <c r="W31" s="1">
        <v>32.568800000000003</v>
      </c>
      <c r="X31">
        <v>13.156110759999999</v>
      </c>
      <c r="Y31">
        <v>1.2635977039999999</v>
      </c>
      <c r="Z31">
        <v>31.940100000000001</v>
      </c>
      <c r="AA31" s="2">
        <v>30.4665</v>
      </c>
      <c r="AB31">
        <v>10.951764109999999</v>
      </c>
      <c r="AC31">
        <v>1.295319028</v>
      </c>
      <c r="AD31">
        <f t="shared" si="1"/>
        <v>-2.2043466499999997</v>
      </c>
      <c r="AE31">
        <f t="shared" si="2"/>
        <v>3.1721324000000051E-2</v>
      </c>
      <c r="AF31">
        <v>0.14614391330000001</v>
      </c>
      <c r="AG31">
        <v>0</v>
      </c>
      <c r="AH31">
        <v>0</v>
      </c>
      <c r="AI31">
        <f t="shared" si="3"/>
        <v>0.14614391330000001</v>
      </c>
      <c r="AJ31">
        <f t="shared" si="7"/>
        <v>2.0582027367000002</v>
      </c>
      <c r="AK31">
        <f t="shared" si="5"/>
        <v>2.2043466500000002</v>
      </c>
      <c r="AL31">
        <v>0</v>
      </c>
      <c r="AM31">
        <v>0.59962177279999995</v>
      </c>
      <c r="AN31">
        <v>0</v>
      </c>
      <c r="AO31">
        <v>0</v>
      </c>
      <c r="AP31">
        <f t="shared" si="8"/>
        <v>0.59962177279999995</v>
      </c>
    </row>
    <row r="32" spans="1:42" x14ac:dyDescent="0.3">
      <c r="A32" t="s">
        <v>95</v>
      </c>
      <c r="B32" t="s">
        <v>96</v>
      </c>
      <c r="G32" t="s">
        <v>100</v>
      </c>
      <c r="I32" t="s">
        <v>97</v>
      </c>
      <c r="J32" t="s">
        <v>96</v>
      </c>
      <c r="K32" t="s">
        <v>91</v>
      </c>
      <c r="M32" t="s">
        <v>93</v>
      </c>
      <c r="R32" s="4" t="s">
        <v>99</v>
      </c>
      <c r="S32" s="1" t="s">
        <v>94</v>
      </c>
      <c r="T32" s="1">
        <v>17.567699999999999</v>
      </c>
      <c r="U32">
        <f t="shared" si="0"/>
        <v>1.3732777874777511</v>
      </c>
      <c r="V32">
        <v>27.7</v>
      </c>
      <c r="W32" s="1">
        <v>34.197099999999999</v>
      </c>
      <c r="X32">
        <v>12.792531970000001</v>
      </c>
      <c r="Y32">
        <v>1.3508373040000001</v>
      </c>
      <c r="AA32" s="2"/>
    </row>
    <row r="33" spans="1:42" x14ac:dyDescent="0.3">
      <c r="A33" t="s">
        <v>95</v>
      </c>
      <c r="B33" t="s">
        <v>96</v>
      </c>
      <c r="G33" t="s">
        <v>100</v>
      </c>
      <c r="I33" t="s">
        <v>97</v>
      </c>
      <c r="J33" t="s">
        <v>96</v>
      </c>
      <c r="K33" t="s">
        <v>70</v>
      </c>
      <c r="M33" t="s">
        <v>98</v>
      </c>
      <c r="R33" s="4" t="s">
        <v>99</v>
      </c>
      <c r="S33" s="1" t="s">
        <v>94</v>
      </c>
      <c r="T33" s="1">
        <v>16.191099999999999</v>
      </c>
      <c r="U33">
        <f t="shared" si="0"/>
        <v>1.51441915487848</v>
      </c>
      <c r="V33">
        <v>24.7</v>
      </c>
      <c r="W33" s="1">
        <v>31.8462</v>
      </c>
      <c r="X33">
        <v>10.691293719999999</v>
      </c>
      <c r="Y33">
        <v>1.51675392</v>
      </c>
      <c r="Z33">
        <v>33.941099999999999</v>
      </c>
      <c r="AA33" s="2">
        <v>32.283900000000003</v>
      </c>
      <c r="AB33">
        <v>10.50481796</v>
      </c>
      <c r="AC33">
        <v>1.54523342</v>
      </c>
      <c r="AD33">
        <f t="shared" si="1"/>
        <v>-0.18647575999999866</v>
      </c>
      <c r="AE33">
        <f t="shared" si="2"/>
        <v>2.8479499999999991E-2</v>
      </c>
      <c r="AF33">
        <v>4.6005249019999998E-3</v>
      </c>
      <c r="AG33">
        <v>0</v>
      </c>
      <c r="AH33">
        <v>0</v>
      </c>
      <c r="AI33">
        <f t="shared" si="3"/>
        <v>4.6005249019999998E-3</v>
      </c>
      <c r="AJ33">
        <f>X33-(AB33+AI33+AL33)</f>
        <v>0.18187523509799952</v>
      </c>
      <c r="AK33">
        <f t="shared" si="5"/>
        <v>0.18647575999999952</v>
      </c>
      <c r="AL33">
        <v>0</v>
      </c>
      <c r="AM33">
        <v>0.78048419950000003</v>
      </c>
      <c r="AN33">
        <v>0</v>
      </c>
      <c r="AO33">
        <v>0</v>
      </c>
      <c r="AP33">
        <f>SUM(AL33:AN33,AO33)</f>
        <v>0.78048419950000003</v>
      </c>
    </row>
    <row r="34" spans="1:42" x14ac:dyDescent="0.3">
      <c r="A34" t="s">
        <v>95</v>
      </c>
      <c r="B34" t="s">
        <v>96</v>
      </c>
      <c r="G34" t="s">
        <v>100</v>
      </c>
      <c r="I34" t="s">
        <v>97</v>
      </c>
      <c r="J34" t="s">
        <v>96</v>
      </c>
      <c r="K34" t="s">
        <v>71</v>
      </c>
      <c r="M34" t="s">
        <v>98</v>
      </c>
      <c r="R34" s="4" t="s">
        <v>99</v>
      </c>
      <c r="S34" s="1" t="s">
        <v>94</v>
      </c>
      <c r="T34" s="1">
        <v>16.785599999999999</v>
      </c>
      <c r="U34">
        <f t="shared" si="0"/>
        <v>1.5339216035145051</v>
      </c>
      <c r="V34">
        <v>25.4</v>
      </c>
      <c r="W34" s="1">
        <v>32.874299999999998</v>
      </c>
      <c r="X34">
        <v>10.942932129999999</v>
      </c>
      <c r="Y34">
        <v>1.4972319999999999</v>
      </c>
      <c r="Z34">
        <v>34.306600000000003</v>
      </c>
      <c r="AA34" s="2">
        <v>33.357300000000002</v>
      </c>
      <c r="AB34">
        <v>11.44103336</v>
      </c>
      <c r="AC34">
        <v>1.5258674999999999</v>
      </c>
      <c r="AD34">
        <f t="shared" si="1"/>
        <v>0.49810123000000139</v>
      </c>
      <c r="AE34">
        <f t="shared" si="2"/>
        <v>2.8635500000000036E-2</v>
      </c>
      <c r="AF34">
        <v>3.012657166E-3</v>
      </c>
      <c r="AG34">
        <v>0</v>
      </c>
      <c r="AH34">
        <v>0</v>
      </c>
      <c r="AI34">
        <f t="shared" si="3"/>
        <v>3.012657166E-3</v>
      </c>
      <c r="AJ34">
        <f>X34-(AB34+AI34+AL34)</f>
        <v>-0.50111388716600125</v>
      </c>
      <c r="AK34">
        <f t="shared" si="5"/>
        <v>-0.49810123000000123</v>
      </c>
      <c r="AL34">
        <v>0</v>
      </c>
      <c r="AM34">
        <v>0.31587409970000002</v>
      </c>
      <c r="AN34">
        <v>0</v>
      </c>
      <c r="AO34">
        <v>0</v>
      </c>
      <c r="AP34">
        <f>SUM(AL34:AN34,AO34)</f>
        <v>0.31587409970000002</v>
      </c>
    </row>
    <row r="35" spans="1:42" x14ac:dyDescent="0.3">
      <c r="A35" t="s">
        <v>95</v>
      </c>
      <c r="B35" t="s">
        <v>96</v>
      </c>
      <c r="G35" t="s">
        <v>100</v>
      </c>
      <c r="I35" t="s">
        <v>97</v>
      </c>
      <c r="J35" t="s">
        <v>96</v>
      </c>
      <c r="K35" t="s">
        <v>72</v>
      </c>
      <c r="M35" t="s">
        <v>98</v>
      </c>
      <c r="R35" s="4" t="s">
        <v>99</v>
      </c>
      <c r="S35" s="1" t="s">
        <v>94</v>
      </c>
      <c r="T35" s="1">
        <v>18.1281</v>
      </c>
      <c r="U35">
        <f t="shared" si="0"/>
        <v>1.4081703797714358</v>
      </c>
      <c r="V35">
        <v>28.2</v>
      </c>
      <c r="W35" s="1">
        <v>34.737900000000003</v>
      </c>
      <c r="X35">
        <v>12.873513220000001</v>
      </c>
      <c r="Y35">
        <v>1.376571824</v>
      </c>
      <c r="Z35">
        <v>36.288800000000002</v>
      </c>
      <c r="AA35" s="2">
        <v>35.1661</v>
      </c>
      <c r="AB35">
        <v>12.94894981</v>
      </c>
      <c r="AC35">
        <v>1.43649738</v>
      </c>
      <c r="AD35">
        <f t="shared" si="1"/>
        <v>7.5436589999998915E-2</v>
      </c>
      <c r="AE35">
        <f t="shared" si="2"/>
        <v>5.9925556000000046E-2</v>
      </c>
      <c r="AF35">
        <v>6.0167312619999998E-3</v>
      </c>
      <c r="AG35">
        <v>0</v>
      </c>
      <c r="AH35">
        <v>0</v>
      </c>
      <c r="AI35">
        <f t="shared" si="3"/>
        <v>6.0167312619999998E-3</v>
      </c>
      <c r="AJ35">
        <f>X35-(AB35+AI35+AL35)</f>
        <v>-8.1453321261998113E-2</v>
      </c>
      <c r="AK35">
        <f t="shared" si="5"/>
        <v>-7.543658999999811E-2</v>
      </c>
      <c r="AL35">
        <v>0</v>
      </c>
      <c r="AM35">
        <v>0.69074821470000003</v>
      </c>
      <c r="AN35">
        <v>0</v>
      </c>
      <c r="AO35">
        <v>0</v>
      </c>
      <c r="AP35">
        <f>SUM(AL35:AN35,AO35)</f>
        <v>0.69074821470000003</v>
      </c>
    </row>
    <row r="36" spans="1:42" x14ac:dyDescent="0.3">
      <c r="A36" t="s">
        <v>95</v>
      </c>
      <c r="B36" t="s">
        <v>96</v>
      </c>
      <c r="G36" t="s">
        <v>100</v>
      </c>
      <c r="I36" t="s">
        <v>97</v>
      </c>
      <c r="J36" t="s">
        <v>96</v>
      </c>
      <c r="K36" t="s">
        <v>92</v>
      </c>
      <c r="M36" t="s">
        <v>93</v>
      </c>
      <c r="R36" s="4" t="s">
        <v>99</v>
      </c>
      <c r="S36" s="1" t="s">
        <v>94</v>
      </c>
      <c r="T36" s="1">
        <v>19.123899999999999</v>
      </c>
      <c r="U36">
        <f t="shared" si="0"/>
        <v>1.4124570054654269</v>
      </c>
      <c r="V36">
        <v>29.5</v>
      </c>
      <c r="W36" s="1">
        <v>35.073500000000003</v>
      </c>
      <c r="X36">
        <v>13.53945637</v>
      </c>
      <c r="Y36">
        <v>1.3836989280000001</v>
      </c>
      <c r="AA36" s="2"/>
    </row>
    <row r="37" spans="1:42" x14ac:dyDescent="0.3">
      <c r="A37" t="s">
        <v>95</v>
      </c>
      <c r="B37" t="s">
        <v>96</v>
      </c>
      <c r="G37" t="s">
        <v>104</v>
      </c>
      <c r="I37" t="s">
        <v>97</v>
      </c>
      <c r="J37" t="s">
        <v>96</v>
      </c>
      <c r="K37" t="s">
        <v>73</v>
      </c>
      <c r="M37" t="s">
        <v>98</v>
      </c>
      <c r="R37" s="4" t="s">
        <v>99</v>
      </c>
      <c r="S37" s="1" t="s">
        <v>94</v>
      </c>
      <c r="T37" s="1">
        <v>16.271999999999998</v>
      </c>
      <c r="U37">
        <f t="shared" si="0"/>
        <v>1.3927450169424365</v>
      </c>
      <c r="V37">
        <v>26.8</v>
      </c>
      <c r="W37" s="1">
        <v>32.342799999999997</v>
      </c>
      <c r="X37">
        <v>11.683402060000001</v>
      </c>
      <c r="Y37">
        <v>1.3709960960000001</v>
      </c>
      <c r="Z37">
        <v>29.354600000000001</v>
      </c>
      <c r="AA37" s="2">
        <v>28.433199999999999</v>
      </c>
      <c r="AB37">
        <v>10.50481796</v>
      </c>
      <c r="AC37">
        <v>1.4352634200000001</v>
      </c>
      <c r="AD37">
        <f t="shared" si="1"/>
        <v>-1.1785841000000001</v>
      </c>
      <c r="AE37">
        <f t="shared" si="2"/>
        <v>6.4267324000000015E-2</v>
      </c>
      <c r="AF37">
        <v>0.20774459840000001</v>
      </c>
      <c r="AG37">
        <v>0</v>
      </c>
      <c r="AH37">
        <v>0</v>
      </c>
      <c r="AI37">
        <f t="shared" si="3"/>
        <v>0.20774459840000001</v>
      </c>
      <c r="AJ37">
        <f t="shared" ref="AJ37:AJ51" si="9">X37-(AB37+AI37+AL37)</f>
        <v>0.97083950160000043</v>
      </c>
      <c r="AK37">
        <f t="shared" si="5"/>
        <v>1.1785841000000004</v>
      </c>
      <c r="AL37">
        <v>0</v>
      </c>
      <c r="AM37">
        <v>0.2743062973</v>
      </c>
      <c r="AN37">
        <v>0</v>
      </c>
      <c r="AO37">
        <v>0</v>
      </c>
      <c r="AP37">
        <f t="shared" ref="AP37:AP51" si="10">SUM(AL37:AN37,AO37)</f>
        <v>0.2743062973</v>
      </c>
    </row>
    <row r="38" spans="1:42" x14ac:dyDescent="0.3">
      <c r="A38" t="s">
        <v>95</v>
      </c>
      <c r="B38" t="s">
        <v>96</v>
      </c>
      <c r="G38" t="s">
        <v>104</v>
      </c>
      <c r="I38" t="s">
        <v>97</v>
      </c>
      <c r="J38" t="s">
        <v>96</v>
      </c>
      <c r="K38" t="s">
        <v>74</v>
      </c>
      <c r="M38" t="s">
        <v>98</v>
      </c>
      <c r="R38" s="4" t="s">
        <v>99</v>
      </c>
      <c r="S38" s="1" t="s">
        <v>94</v>
      </c>
      <c r="T38" s="1">
        <v>17.120200000000001</v>
      </c>
      <c r="U38">
        <f t="shared" si="0"/>
        <v>1.4830624966990444</v>
      </c>
      <c r="V38">
        <v>25.9</v>
      </c>
      <c r="W38" s="1">
        <v>32.4756</v>
      </c>
      <c r="X38">
        <v>11.543815609999999</v>
      </c>
      <c r="Y38">
        <v>1.4705922880000002</v>
      </c>
      <c r="Z38">
        <v>28.0305</v>
      </c>
      <c r="AA38" s="2">
        <v>27.351900000000001</v>
      </c>
      <c r="AB38">
        <v>8.2752113339999998</v>
      </c>
      <c r="AC38">
        <v>1.5338101200000001</v>
      </c>
      <c r="AD38">
        <f t="shared" si="1"/>
        <v>-3.2686042759999996</v>
      </c>
      <c r="AE38">
        <f t="shared" si="2"/>
        <v>6.3217831999999863E-2</v>
      </c>
      <c r="AF38">
        <v>0.15398025509999999</v>
      </c>
      <c r="AG38">
        <v>0</v>
      </c>
      <c r="AH38">
        <v>0</v>
      </c>
      <c r="AI38">
        <f t="shared" si="3"/>
        <v>0.15398025509999999</v>
      </c>
      <c r="AJ38">
        <f t="shared" si="9"/>
        <v>3.1146240208999991</v>
      </c>
      <c r="AK38">
        <f t="shared" si="5"/>
        <v>3.2686042759999991</v>
      </c>
      <c r="AL38">
        <v>0</v>
      </c>
      <c r="AM38">
        <v>0.102722168</v>
      </c>
      <c r="AN38">
        <v>0</v>
      </c>
      <c r="AO38">
        <v>0</v>
      </c>
      <c r="AP38">
        <f t="shared" si="10"/>
        <v>0.102722168</v>
      </c>
    </row>
    <row r="39" spans="1:42" x14ac:dyDescent="0.3">
      <c r="A39" t="s">
        <v>95</v>
      </c>
      <c r="B39" t="s">
        <v>96</v>
      </c>
      <c r="G39" t="s">
        <v>104</v>
      </c>
      <c r="I39" t="s">
        <v>97</v>
      </c>
      <c r="J39" t="s">
        <v>96</v>
      </c>
      <c r="K39" t="s">
        <v>75</v>
      </c>
      <c r="M39" t="s">
        <v>98</v>
      </c>
      <c r="R39" s="4" t="s">
        <v>99</v>
      </c>
      <c r="S39" s="1" t="s">
        <v>94</v>
      </c>
      <c r="T39" s="1">
        <v>14.321400000000001</v>
      </c>
      <c r="U39">
        <f t="shared" si="0"/>
        <v>1.307817080042849</v>
      </c>
      <c r="V39">
        <v>25.8</v>
      </c>
      <c r="W39" s="1">
        <v>30.0837</v>
      </c>
      <c r="X39">
        <v>10.95061398</v>
      </c>
      <c r="Y39">
        <v>1.2847769040000001</v>
      </c>
      <c r="Z39">
        <v>28.002800000000001</v>
      </c>
      <c r="AA39" s="2">
        <v>26.789300000000001</v>
      </c>
      <c r="AB39">
        <v>8.3233194350000002</v>
      </c>
      <c r="AC39">
        <v>1.3671607699999999</v>
      </c>
      <c r="AD39">
        <f t="shared" si="1"/>
        <v>-2.6272945449999998</v>
      </c>
      <c r="AE39">
        <f t="shared" si="2"/>
        <v>8.2383865999999806E-2</v>
      </c>
      <c r="AF39">
        <v>0.10088539119999999</v>
      </c>
      <c r="AG39">
        <v>0</v>
      </c>
      <c r="AH39">
        <v>0</v>
      </c>
      <c r="AI39">
        <f t="shared" si="3"/>
        <v>0.10088539119999999</v>
      </c>
      <c r="AJ39">
        <f t="shared" si="9"/>
        <v>2.5264091537999995</v>
      </c>
      <c r="AK39">
        <f t="shared" si="5"/>
        <v>2.6272945449999994</v>
      </c>
      <c r="AL39">
        <v>0</v>
      </c>
      <c r="AM39">
        <v>0.2969398499</v>
      </c>
      <c r="AN39">
        <v>0</v>
      </c>
      <c r="AO39">
        <v>0</v>
      </c>
      <c r="AP39">
        <f t="shared" si="10"/>
        <v>0.2969398499</v>
      </c>
    </row>
    <row r="40" spans="1:42" x14ac:dyDescent="0.3">
      <c r="A40" t="s">
        <v>95</v>
      </c>
      <c r="B40" t="s">
        <v>96</v>
      </c>
      <c r="G40" t="s">
        <v>104</v>
      </c>
      <c r="I40" t="s">
        <v>97</v>
      </c>
      <c r="J40" t="s">
        <v>96</v>
      </c>
      <c r="K40" t="s">
        <v>76</v>
      </c>
      <c r="M40" t="s">
        <v>98</v>
      </c>
      <c r="R40" s="4" t="s">
        <v>99</v>
      </c>
      <c r="S40" s="1" t="s">
        <v>94</v>
      </c>
      <c r="T40" s="1">
        <v>17.097899999999999</v>
      </c>
      <c r="U40">
        <f t="shared" si="0"/>
        <v>1.5266000598361438</v>
      </c>
      <c r="V40">
        <v>25.5</v>
      </c>
      <c r="W40" s="1">
        <v>32.882100000000001</v>
      </c>
      <c r="X40">
        <v>11.19998646</v>
      </c>
      <c r="Y40">
        <v>1.49668936</v>
      </c>
      <c r="Z40">
        <v>31.926600000000001</v>
      </c>
      <c r="AA40" s="2">
        <v>31.257400000000001</v>
      </c>
      <c r="AB40">
        <v>10.05934811</v>
      </c>
      <c r="AC40">
        <v>1.58316649</v>
      </c>
      <c r="AD40">
        <f t="shared" si="1"/>
        <v>-1.1406383499999997</v>
      </c>
      <c r="AE40">
        <f t="shared" si="2"/>
        <v>8.6477130000000013E-2</v>
      </c>
      <c r="AF40">
        <v>2.9105186460000002E-2</v>
      </c>
      <c r="AG40">
        <v>0</v>
      </c>
      <c r="AH40">
        <v>0</v>
      </c>
      <c r="AI40">
        <f t="shared" si="3"/>
        <v>2.9105186460000002E-2</v>
      </c>
      <c r="AJ40">
        <f t="shared" si="9"/>
        <v>1.111533163539999</v>
      </c>
      <c r="AK40">
        <f t="shared" si="5"/>
        <v>1.140638349999999</v>
      </c>
      <c r="AL40">
        <v>0</v>
      </c>
      <c r="AM40">
        <v>0.33671379089999998</v>
      </c>
      <c r="AN40">
        <v>0</v>
      </c>
      <c r="AO40">
        <v>0</v>
      </c>
      <c r="AP40">
        <f t="shared" si="10"/>
        <v>0.33671379089999998</v>
      </c>
    </row>
    <row r="41" spans="1:42" x14ac:dyDescent="0.3">
      <c r="A41" t="s">
        <v>95</v>
      </c>
      <c r="B41" t="s">
        <v>96</v>
      </c>
      <c r="G41" t="s">
        <v>104</v>
      </c>
      <c r="I41" t="s">
        <v>97</v>
      </c>
      <c r="J41" t="s">
        <v>96</v>
      </c>
      <c r="K41" t="s">
        <v>77</v>
      </c>
      <c r="M41" t="s">
        <v>98</v>
      </c>
      <c r="R41" s="4" t="s">
        <v>99</v>
      </c>
      <c r="S41" s="1" t="s">
        <v>94</v>
      </c>
      <c r="T41" s="1">
        <v>16.142199999999999</v>
      </c>
      <c r="U41">
        <f t="shared" si="0"/>
        <v>1.4441027081215447</v>
      </c>
      <c r="V41">
        <v>25.2</v>
      </c>
      <c r="W41" s="1">
        <v>32.302199999999999</v>
      </c>
      <c r="X41">
        <v>11.1780138</v>
      </c>
      <c r="Y41">
        <v>1.4083763200000001</v>
      </c>
      <c r="Z41">
        <v>30.5488</v>
      </c>
      <c r="AA41" s="2">
        <v>29.857299999999999</v>
      </c>
      <c r="AB41">
        <v>9.8699884410000003</v>
      </c>
      <c r="AC41">
        <v>1.4666993000000002</v>
      </c>
      <c r="AD41">
        <f t="shared" si="1"/>
        <v>-1.3080253590000002</v>
      </c>
      <c r="AE41">
        <f t="shared" si="2"/>
        <v>5.8322980000000024E-2</v>
      </c>
      <c r="AF41">
        <v>8.74786377E-2</v>
      </c>
      <c r="AG41">
        <v>0</v>
      </c>
      <c r="AH41">
        <v>0</v>
      </c>
      <c r="AI41">
        <f t="shared" si="3"/>
        <v>8.74786377E-2</v>
      </c>
      <c r="AJ41">
        <f t="shared" si="9"/>
        <v>1.2205467212999999</v>
      </c>
      <c r="AK41">
        <f t="shared" si="5"/>
        <v>1.3080253589999999</v>
      </c>
      <c r="AL41">
        <v>0</v>
      </c>
      <c r="AM41">
        <v>3.2023429870000002E-2</v>
      </c>
      <c r="AN41">
        <v>0</v>
      </c>
      <c r="AO41">
        <v>0</v>
      </c>
      <c r="AP41">
        <f t="shared" si="10"/>
        <v>3.2023429870000002E-2</v>
      </c>
    </row>
    <row r="42" spans="1:42" x14ac:dyDescent="0.3">
      <c r="A42" t="s">
        <v>95</v>
      </c>
      <c r="B42" t="s">
        <v>96</v>
      </c>
      <c r="G42" t="s">
        <v>102</v>
      </c>
      <c r="I42" t="s">
        <v>97</v>
      </c>
      <c r="J42" t="s">
        <v>96</v>
      </c>
      <c r="K42" t="s">
        <v>78</v>
      </c>
      <c r="M42" t="s">
        <v>98</v>
      </c>
      <c r="R42" s="4" t="s">
        <v>99</v>
      </c>
      <c r="S42" s="1" t="s">
        <v>94</v>
      </c>
      <c r="T42" s="1">
        <v>13.2182</v>
      </c>
      <c r="U42">
        <f t="shared" si="0"/>
        <v>1.095054382089647</v>
      </c>
      <c r="V42">
        <v>26.9</v>
      </c>
      <c r="W42" s="1">
        <v>30.2285</v>
      </c>
      <c r="X42">
        <v>12.07081604</v>
      </c>
      <c r="Y42">
        <v>1.0901708240000001</v>
      </c>
      <c r="Z42">
        <v>28.0959</v>
      </c>
      <c r="AA42" s="2">
        <v>27.115400000000001</v>
      </c>
      <c r="AB42">
        <v>8.2301845549999992</v>
      </c>
      <c r="AC42">
        <v>1.2293023318</v>
      </c>
      <c r="AD42">
        <f t="shared" si="1"/>
        <v>-3.8406314850000012</v>
      </c>
      <c r="AE42">
        <f>AC42-Y42</f>
        <v>0.13913150779999994</v>
      </c>
      <c r="AF42">
        <v>4.1370389999999995E-3</v>
      </c>
      <c r="AG42">
        <v>0</v>
      </c>
      <c r="AH42">
        <v>0</v>
      </c>
      <c r="AI42">
        <f t="shared" si="3"/>
        <v>4.1370389999999995E-3</v>
      </c>
      <c r="AJ42">
        <f t="shared" si="9"/>
        <v>3.8364944460000014</v>
      </c>
      <c r="AK42">
        <f t="shared" si="5"/>
        <v>3.8406314850000016</v>
      </c>
      <c r="AL42">
        <v>0</v>
      </c>
      <c r="AM42">
        <v>0.21408748600000002</v>
      </c>
      <c r="AN42">
        <v>0.44383907299999997</v>
      </c>
      <c r="AO42">
        <v>0</v>
      </c>
      <c r="AP42">
        <f t="shared" si="10"/>
        <v>0.65792655899999997</v>
      </c>
    </row>
    <row r="43" spans="1:42" x14ac:dyDescent="0.3">
      <c r="A43" t="s">
        <v>95</v>
      </c>
      <c r="B43" t="s">
        <v>96</v>
      </c>
      <c r="G43" t="s">
        <v>102</v>
      </c>
      <c r="I43" t="s">
        <v>97</v>
      </c>
      <c r="J43" t="s">
        <v>96</v>
      </c>
      <c r="K43" t="s">
        <v>79</v>
      </c>
      <c r="M43" t="s">
        <v>98</v>
      </c>
      <c r="R43" s="4" t="s">
        <v>99</v>
      </c>
      <c r="S43" s="1" t="s">
        <v>94</v>
      </c>
      <c r="T43" s="1">
        <v>17.444900000000001</v>
      </c>
      <c r="U43">
        <f t="shared" si="0"/>
        <v>1.4413420067736291</v>
      </c>
      <c r="V43">
        <v>26.6</v>
      </c>
      <c r="W43" s="1">
        <v>33.980200000000004</v>
      </c>
      <c r="X43">
        <v>12.10323429</v>
      </c>
      <c r="Y43">
        <v>1.4184033199999999</v>
      </c>
      <c r="Z43">
        <v>34.2166</v>
      </c>
      <c r="AA43" s="2">
        <v>33.382300000000001</v>
      </c>
      <c r="AB43">
        <v>11.711339949999999</v>
      </c>
      <c r="AC43">
        <v>1.4803024</v>
      </c>
      <c r="AD43">
        <f t="shared" si="1"/>
        <v>-0.39189434000000034</v>
      </c>
      <c r="AE43">
        <f t="shared" si="2"/>
        <v>6.1899080000000106E-2</v>
      </c>
      <c r="AF43">
        <v>0.19554805759999999</v>
      </c>
      <c r="AG43">
        <v>0</v>
      </c>
      <c r="AH43">
        <v>5.1670074460000003E-3</v>
      </c>
      <c r="AI43">
        <f t="shared" si="3"/>
        <v>0.20071506504599998</v>
      </c>
      <c r="AJ43">
        <f t="shared" si="9"/>
        <v>0.19117927495400089</v>
      </c>
      <c r="AK43">
        <f t="shared" si="5"/>
        <v>0.3918943400000009</v>
      </c>
      <c r="AL43">
        <v>0</v>
      </c>
      <c r="AM43">
        <v>7.8912734989999997E-2</v>
      </c>
      <c r="AN43">
        <v>0</v>
      </c>
      <c r="AO43">
        <v>0</v>
      </c>
      <c r="AP43">
        <f t="shared" si="10"/>
        <v>7.8912734989999997E-2</v>
      </c>
    </row>
    <row r="44" spans="1:42" x14ac:dyDescent="0.3">
      <c r="A44" t="s">
        <v>95</v>
      </c>
      <c r="B44" t="s">
        <v>96</v>
      </c>
      <c r="G44" t="s">
        <v>102</v>
      </c>
      <c r="I44" t="s">
        <v>97</v>
      </c>
      <c r="J44" t="s">
        <v>96</v>
      </c>
      <c r="K44" t="s">
        <v>80</v>
      </c>
      <c r="M44" t="s">
        <v>98</v>
      </c>
      <c r="R44" s="4" t="s">
        <v>99</v>
      </c>
      <c r="S44" s="1" t="s">
        <v>94</v>
      </c>
      <c r="T44" s="1">
        <v>17.219200000000001</v>
      </c>
      <c r="U44">
        <f t="shared" si="0"/>
        <v>1.3769635609974262</v>
      </c>
      <c r="V44">
        <v>27.1</v>
      </c>
      <c r="W44" s="1">
        <v>33.645200000000003</v>
      </c>
      <c r="X44">
        <v>12.505196570000001</v>
      </c>
      <c r="Y44">
        <v>1.3622564000000001</v>
      </c>
      <c r="Z44">
        <v>38.5458</v>
      </c>
      <c r="AA44" s="2">
        <v>36.7699</v>
      </c>
      <c r="AB44">
        <v>12.05716896</v>
      </c>
      <c r="AC44">
        <v>1.45202163</v>
      </c>
      <c r="AD44">
        <f t="shared" si="1"/>
        <v>-0.44802761000000046</v>
      </c>
      <c r="AE44">
        <f t="shared" si="2"/>
        <v>8.9765229999999807E-2</v>
      </c>
      <c r="AF44">
        <v>1.4247894289999999E-3</v>
      </c>
      <c r="AG44">
        <v>0</v>
      </c>
      <c r="AH44">
        <v>0</v>
      </c>
      <c r="AI44">
        <f t="shared" si="3"/>
        <v>1.4247894289999999E-3</v>
      </c>
      <c r="AJ44">
        <f t="shared" si="9"/>
        <v>0.44660282057099998</v>
      </c>
      <c r="AK44">
        <f t="shared" si="5"/>
        <v>0.44802760999999997</v>
      </c>
      <c r="AL44">
        <v>0</v>
      </c>
      <c r="AM44">
        <v>2.2675609589999999</v>
      </c>
      <c r="AN44">
        <v>0</v>
      </c>
      <c r="AO44">
        <v>0</v>
      </c>
      <c r="AP44">
        <f t="shared" si="10"/>
        <v>2.2675609589999999</v>
      </c>
    </row>
    <row r="45" spans="1:42" x14ac:dyDescent="0.3">
      <c r="A45" t="s">
        <v>95</v>
      </c>
      <c r="B45" t="s">
        <v>96</v>
      </c>
      <c r="G45" t="s">
        <v>102</v>
      </c>
      <c r="I45" t="s">
        <v>97</v>
      </c>
      <c r="J45" t="s">
        <v>96</v>
      </c>
      <c r="K45" t="s">
        <v>81</v>
      </c>
      <c r="M45" t="s">
        <v>98</v>
      </c>
      <c r="R45" s="4" t="s">
        <v>99</v>
      </c>
      <c r="S45" s="1" t="s">
        <v>94</v>
      </c>
      <c r="T45" s="1">
        <v>18.728899999999999</v>
      </c>
      <c r="U45">
        <f t="shared" si="0"/>
        <v>1.3621750388051768</v>
      </c>
      <c r="V45">
        <v>28.9</v>
      </c>
      <c r="W45" s="1">
        <v>35.579799999999999</v>
      </c>
      <c r="X45">
        <v>13.749260899999999</v>
      </c>
      <c r="Y45">
        <v>1.3509513200000001</v>
      </c>
      <c r="Z45">
        <v>37.3093</v>
      </c>
      <c r="AA45" s="2">
        <v>35.881500000000003</v>
      </c>
      <c r="AB45">
        <v>12.358777999999999</v>
      </c>
      <c r="AC45">
        <v>1.4227035299999999</v>
      </c>
      <c r="AD45">
        <f t="shared" si="1"/>
        <v>-1.3904829000000003</v>
      </c>
      <c r="AE45">
        <f t="shared" si="2"/>
        <v>7.1752209999999872E-2</v>
      </c>
      <c r="AF45">
        <v>4.2915344239999998E-4</v>
      </c>
      <c r="AG45">
        <v>0</v>
      </c>
      <c r="AH45">
        <v>1.33895874E-2</v>
      </c>
      <c r="AI45">
        <f t="shared" si="3"/>
        <v>1.38187408424E-2</v>
      </c>
      <c r="AJ45">
        <f t="shared" si="9"/>
        <v>1.3766641591576008</v>
      </c>
      <c r="AK45">
        <f t="shared" si="5"/>
        <v>1.3904829000000007</v>
      </c>
      <c r="AL45">
        <v>0</v>
      </c>
      <c r="AM45">
        <v>1.086779594</v>
      </c>
      <c r="AN45">
        <v>0</v>
      </c>
      <c r="AO45">
        <v>0</v>
      </c>
      <c r="AP45">
        <f t="shared" si="10"/>
        <v>1.086779594</v>
      </c>
    </row>
    <row r="46" spans="1:42" x14ac:dyDescent="0.3">
      <c r="A46" t="s">
        <v>95</v>
      </c>
      <c r="B46" t="s">
        <v>96</v>
      </c>
      <c r="G46" t="s">
        <v>102</v>
      </c>
      <c r="I46" t="s">
        <v>97</v>
      </c>
      <c r="J46" t="s">
        <v>96</v>
      </c>
      <c r="K46" t="s">
        <v>82</v>
      </c>
      <c r="M46" t="s">
        <v>98</v>
      </c>
      <c r="R46" s="4" t="s">
        <v>99</v>
      </c>
      <c r="S46" s="1" t="s">
        <v>94</v>
      </c>
      <c r="T46" s="1">
        <v>15.598800000000001</v>
      </c>
      <c r="U46">
        <f t="shared" si="0"/>
        <v>1.332687975669725</v>
      </c>
      <c r="V46">
        <v>25.9</v>
      </c>
      <c r="W46" s="1">
        <v>31.7502</v>
      </c>
      <c r="X46">
        <v>11.70476532</v>
      </c>
      <c r="Y46">
        <v>1.310003512</v>
      </c>
      <c r="Z46">
        <v>31.927700000000002</v>
      </c>
      <c r="AA46" s="2">
        <v>30.654199999999999</v>
      </c>
      <c r="AB46">
        <v>10.14541912</v>
      </c>
      <c r="AC46">
        <v>1.3990996</v>
      </c>
      <c r="AD46">
        <f t="shared" si="1"/>
        <v>-1.5593462000000002</v>
      </c>
      <c r="AE46">
        <f t="shared" si="2"/>
        <v>8.9096088000000018E-2</v>
      </c>
      <c r="AF46">
        <v>5.5532455439999996E-3</v>
      </c>
      <c r="AG46">
        <v>0</v>
      </c>
      <c r="AH46">
        <v>0</v>
      </c>
      <c r="AI46">
        <f t="shared" si="3"/>
        <v>5.5532455439999996E-3</v>
      </c>
      <c r="AJ46">
        <f t="shared" si="9"/>
        <v>1.5537929544560001</v>
      </c>
      <c r="AK46">
        <f t="shared" si="5"/>
        <v>1.5593462</v>
      </c>
      <c r="AL46">
        <v>0</v>
      </c>
      <c r="AM46">
        <v>0.57071399690000002</v>
      </c>
      <c r="AN46">
        <v>0</v>
      </c>
      <c r="AO46">
        <v>0</v>
      </c>
      <c r="AP46">
        <f t="shared" si="10"/>
        <v>0.57071399690000002</v>
      </c>
    </row>
    <row r="47" spans="1:42" x14ac:dyDescent="0.3">
      <c r="A47" t="s">
        <v>95</v>
      </c>
      <c r="B47" t="s">
        <v>96</v>
      </c>
      <c r="G47" t="s">
        <v>102</v>
      </c>
      <c r="I47" t="s">
        <v>97</v>
      </c>
      <c r="J47" t="s">
        <v>96</v>
      </c>
      <c r="K47" t="s">
        <v>83</v>
      </c>
      <c r="M47" t="s">
        <v>98</v>
      </c>
      <c r="R47" s="4" t="s">
        <v>99</v>
      </c>
      <c r="S47" s="1" t="s">
        <v>94</v>
      </c>
      <c r="T47" s="1">
        <v>17.542899999999999</v>
      </c>
      <c r="U47">
        <f t="shared" si="0"/>
        <v>1.4331594076137966</v>
      </c>
      <c r="V47">
        <v>26.5</v>
      </c>
      <c r="W47" s="1">
        <v>32.484000000000002</v>
      </c>
      <c r="X47">
        <v>12.240717889999999</v>
      </c>
      <c r="Y47">
        <v>1.42106836</v>
      </c>
      <c r="Z47">
        <v>33.922199999999997</v>
      </c>
      <c r="AA47" s="2">
        <v>32.939599999999999</v>
      </c>
      <c r="AB47">
        <v>12.19286728</v>
      </c>
      <c r="AC47">
        <v>1.5052091699999999</v>
      </c>
      <c r="AD47">
        <f t="shared" si="1"/>
        <v>-4.7850609999999349E-2</v>
      </c>
      <c r="AE47">
        <f t="shared" si="2"/>
        <v>8.4140809999999844E-2</v>
      </c>
      <c r="AF47">
        <v>4.360198975E-3</v>
      </c>
      <c r="AG47">
        <v>0</v>
      </c>
      <c r="AH47">
        <v>0</v>
      </c>
      <c r="AI47">
        <f t="shared" si="3"/>
        <v>4.360198975E-3</v>
      </c>
      <c r="AJ47">
        <f t="shared" si="9"/>
        <v>4.3490411024999176E-2</v>
      </c>
      <c r="AK47">
        <f t="shared" si="5"/>
        <v>4.7850609999999176E-2</v>
      </c>
      <c r="AL47">
        <v>0</v>
      </c>
      <c r="AM47">
        <v>0.23406028749999999</v>
      </c>
      <c r="AN47">
        <v>0</v>
      </c>
      <c r="AO47">
        <v>0</v>
      </c>
      <c r="AP47">
        <f t="shared" si="10"/>
        <v>0.23406028749999999</v>
      </c>
    </row>
    <row r="48" spans="1:42" x14ac:dyDescent="0.3">
      <c r="A48" t="s">
        <v>95</v>
      </c>
      <c r="B48" t="s">
        <v>96</v>
      </c>
      <c r="G48" t="s">
        <v>102</v>
      </c>
      <c r="I48" t="s">
        <v>97</v>
      </c>
      <c r="J48" t="s">
        <v>96</v>
      </c>
      <c r="K48" t="s">
        <v>84</v>
      </c>
      <c r="M48" t="s">
        <v>98</v>
      </c>
      <c r="R48" s="4" t="s">
        <v>99</v>
      </c>
      <c r="S48" s="1" t="s">
        <v>94</v>
      </c>
      <c r="T48" s="1">
        <v>16.662800000000001</v>
      </c>
      <c r="U48">
        <f t="shared" si="0"/>
        <v>1.4013142271750481</v>
      </c>
      <c r="V48">
        <v>26.2</v>
      </c>
      <c r="W48" s="1">
        <v>30.972200000000001</v>
      </c>
      <c r="X48">
        <v>11.890837670000002</v>
      </c>
      <c r="Y48">
        <v>1.39488696</v>
      </c>
      <c r="Z48">
        <v>32.469000000000001</v>
      </c>
      <c r="AA48" s="2">
        <v>31.293700000000001</v>
      </c>
      <c r="AB48">
        <v>11.36612892</v>
      </c>
      <c r="AC48">
        <v>1.44144246</v>
      </c>
      <c r="AD48">
        <f t="shared" si="1"/>
        <v>-0.52470875000000206</v>
      </c>
      <c r="AE48">
        <f t="shared" si="2"/>
        <v>4.6555499999999972E-2</v>
      </c>
      <c r="AF48">
        <v>3.3302307130000002E-3</v>
      </c>
      <c r="AG48">
        <v>0</v>
      </c>
      <c r="AH48">
        <v>0.18027019499999999</v>
      </c>
      <c r="AI48">
        <f t="shared" si="3"/>
        <v>0.183600425713</v>
      </c>
      <c r="AJ48">
        <f t="shared" si="9"/>
        <v>0.34110832428700277</v>
      </c>
      <c r="AK48">
        <f t="shared" si="5"/>
        <v>0.52470875000000272</v>
      </c>
      <c r="AL48">
        <v>0</v>
      </c>
      <c r="AM48">
        <v>0.57004451749999996</v>
      </c>
      <c r="AN48">
        <v>0</v>
      </c>
      <c r="AO48">
        <v>0</v>
      </c>
      <c r="AP48">
        <f t="shared" si="10"/>
        <v>0.57004451749999996</v>
      </c>
    </row>
    <row r="49" spans="1:42" x14ac:dyDescent="0.3">
      <c r="A49" t="s">
        <v>95</v>
      </c>
      <c r="B49" t="s">
        <v>96</v>
      </c>
      <c r="G49" t="s">
        <v>102</v>
      </c>
      <c r="I49" t="s">
        <v>97</v>
      </c>
      <c r="J49" t="s">
        <v>96</v>
      </c>
      <c r="K49" t="s">
        <v>85</v>
      </c>
      <c r="M49" t="s">
        <v>98</v>
      </c>
      <c r="R49" s="4" t="s">
        <v>99</v>
      </c>
      <c r="S49" s="1" t="s">
        <v>94</v>
      </c>
      <c r="T49" s="1">
        <v>15.3719</v>
      </c>
      <c r="U49">
        <f t="shared" si="0"/>
        <v>1.423074358783305</v>
      </c>
      <c r="V49">
        <v>24.8</v>
      </c>
      <c r="W49" s="1">
        <v>29.998200000000001</v>
      </c>
      <c r="X49">
        <v>10.801895140000001</v>
      </c>
      <c r="Y49">
        <v>1.412892576</v>
      </c>
      <c r="Z49">
        <v>32.7911</v>
      </c>
      <c r="AA49" s="2">
        <v>31.189599999999999</v>
      </c>
      <c r="AB49">
        <v>10.31778431</v>
      </c>
      <c r="AC49">
        <v>1.49327298</v>
      </c>
      <c r="AD49">
        <f t="shared" si="1"/>
        <v>-0.48411083000000055</v>
      </c>
      <c r="AE49">
        <f t="shared" si="2"/>
        <v>8.0380404000000016E-2</v>
      </c>
      <c r="AF49">
        <v>1.8367767329999999E-3</v>
      </c>
      <c r="AG49">
        <v>0</v>
      </c>
      <c r="AH49">
        <v>0</v>
      </c>
      <c r="AI49">
        <f t="shared" si="3"/>
        <v>1.8367767329999999E-3</v>
      </c>
      <c r="AJ49">
        <f t="shared" si="9"/>
        <v>0.48227405326700001</v>
      </c>
      <c r="AK49">
        <f t="shared" si="5"/>
        <v>0.48411082999999999</v>
      </c>
      <c r="AL49">
        <v>0</v>
      </c>
      <c r="AM49">
        <v>1.014716148</v>
      </c>
      <c r="AN49">
        <v>0</v>
      </c>
      <c r="AO49">
        <v>0</v>
      </c>
      <c r="AP49">
        <f t="shared" si="10"/>
        <v>1.014716148</v>
      </c>
    </row>
    <row r="50" spans="1:42" x14ac:dyDescent="0.3">
      <c r="A50" t="s">
        <v>95</v>
      </c>
      <c r="B50" t="s">
        <v>96</v>
      </c>
      <c r="G50" t="s">
        <v>102</v>
      </c>
      <c r="I50" t="s">
        <v>97</v>
      </c>
      <c r="J50" t="s">
        <v>96</v>
      </c>
      <c r="K50" t="s">
        <v>86</v>
      </c>
      <c r="M50" t="s">
        <v>98</v>
      </c>
      <c r="R50" s="4" t="s">
        <v>99</v>
      </c>
      <c r="S50" s="1" t="s">
        <v>94</v>
      </c>
      <c r="T50" s="1">
        <v>18.098400000000002</v>
      </c>
      <c r="U50">
        <f t="shared" si="0"/>
        <v>1.4311248091826669</v>
      </c>
      <c r="V50">
        <v>27.3</v>
      </c>
      <c r="W50" s="1">
        <v>33.423999999999999</v>
      </c>
      <c r="X50">
        <v>12.64627647</v>
      </c>
      <c r="Y50">
        <v>1.4351174800000002</v>
      </c>
      <c r="Z50">
        <v>36.727400000000003</v>
      </c>
      <c r="AA50" s="2">
        <v>35.202399999999997</v>
      </c>
      <c r="AB50">
        <v>12.25965214</v>
      </c>
      <c r="AC50">
        <v>1.5240033300000002</v>
      </c>
      <c r="AD50">
        <f t="shared" si="1"/>
        <v>-0.38662433000000007</v>
      </c>
      <c r="AE50">
        <f t="shared" si="2"/>
        <v>8.8885850000000044E-2</v>
      </c>
      <c r="AF50">
        <v>0.1163864136</v>
      </c>
      <c r="AG50">
        <v>0</v>
      </c>
      <c r="AH50">
        <v>0</v>
      </c>
      <c r="AI50">
        <f t="shared" si="3"/>
        <v>0.1163864136</v>
      </c>
      <c r="AJ50">
        <f t="shared" si="9"/>
        <v>0.27023791639999928</v>
      </c>
      <c r="AK50">
        <f t="shared" si="5"/>
        <v>0.38662432999999929</v>
      </c>
      <c r="AL50">
        <v>0</v>
      </c>
      <c r="AM50">
        <v>1.2277994160000001</v>
      </c>
      <c r="AN50">
        <v>0</v>
      </c>
      <c r="AO50">
        <v>2.453041077E-2</v>
      </c>
      <c r="AP50">
        <f t="shared" si="10"/>
        <v>1.25232982677</v>
      </c>
    </row>
    <row r="51" spans="1:42" x14ac:dyDescent="0.3">
      <c r="A51" t="s">
        <v>95</v>
      </c>
      <c r="B51" t="s">
        <v>96</v>
      </c>
      <c r="G51" t="s">
        <v>102</v>
      </c>
      <c r="I51" t="s">
        <v>97</v>
      </c>
      <c r="J51" t="s">
        <v>96</v>
      </c>
      <c r="K51" t="s">
        <v>87</v>
      </c>
      <c r="M51" t="s">
        <v>98</v>
      </c>
      <c r="R51" s="4" t="s">
        <v>99</v>
      </c>
      <c r="S51" s="1" t="s">
        <v>94</v>
      </c>
      <c r="T51" s="1">
        <v>14.6515</v>
      </c>
      <c r="U51">
        <f t="shared" si="0"/>
        <v>1.2634950252389632</v>
      </c>
      <c r="V51">
        <v>26</v>
      </c>
      <c r="W51" s="1">
        <v>29.298200000000001</v>
      </c>
      <c r="X51">
        <v>11.59600925</v>
      </c>
      <c r="Y51">
        <v>1.2588135280000001</v>
      </c>
      <c r="Z51">
        <v>33.634500000000003</v>
      </c>
      <c r="AA51" s="2">
        <v>31.632300000000001</v>
      </c>
      <c r="AB51">
        <v>11.67111111</v>
      </c>
      <c r="AC51">
        <v>1.3372495600000001</v>
      </c>
      <c r="AD51">
        <f t="shared" si="1"/>
        <v>7.5101860000000187E-2</v>
      </c>
      <c r="AE51">
        <f t="shared" si="2"/>
        <v>7.8436031999999933E-2</v>
      </c>
      <c r="AF51">
        <v>5.321502686E-4</v>
      </c>
      <c r="AG51">
        <v>0</v>
      </c>
      <c r="AH51">
        <v>0</v>
      </c>
      <c r="AI51">
        <f t="shared" si="3"/>
        <v>5.321502686E-4</v>
      </c>
      <c r="AJ51">
        <f t="shared" si="9"/>
        <v>-7.563401026860106E-2</v>
      </c>
      <c r="AK51">
        <f t="shared" si="5"/>
        <v>-7.5101860000001061E-2</v>
      </c>
      <c r="AL51">
        <v>0</v>
      </c>
      <c r="AM51">
        <v>1.316556931</v>
      </c>
      <c r="AN51">
        <v>0.11677265169999999</v>
      </c>
      <c r="AO51">
        <v>0</v>
      </c>
      <c r="AP51">
        <f t="shared" si="10"/>
        <v>1.4333295827000001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US DOC NOAA AOML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Ian Enochs</cp:lastModifiedBy>
  <dcterms:created xsi:type="dcterms:W3CDTF">2022-09-15T18:32:29Z</dcterms:created>
  <dcterms:modified xsi:type="dcterms:W3CDTF">2022-09-30T12:54:19Z</dcterms:modified>
</cp:coreProperties>
</file>