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.enochs\Downloads\"/>
    </mc:Choice>
  </mc:AlternateContent>
  <bookViews>
    <workbookView xWindow="0" yWindow="0" windowWidth="28740" windowHeight="14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M4" i="1"/>
  <c r="M5" i="1"/>
  <c r="M6" i="1"/>
  <c r="M7" i="1"/>
  <c r="M8" i="1"/>
  <c r="M9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AB2" i="1"/>
  <c r="AB5" i="1"/>
  <c r="AB6" i="1"/>
  <c r="AB7" i="1"/>
  <c r="AB8" i="1"/>
  <c r="AB9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4" i="1"/>
  <c r="U37" i="1" l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4" i="1"/>
  <c r="U5" i="1"/>
  <c r="U6" i="1"/>
  <c r="U7" i="1"/>
  <c r="U8" i="1"/>
  <c r="U9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V5" i="1"/>
  <c r="W5" i="1" s="1"/>
  <c r="V21" i="1"/>
  <c r="W21" i="1" s="1"/>
  <c r="V24" i="1"/>
  <c r="W24" i="1" s="1"/>
  <c r="V39" i="1"/>
  <c r="W39" i="1" s="1"/>
  <c r="V42" i="1"/>
  <c r="W42" i="1" s="1"/>
  <c r="V2" i="1"/>
  <c r="W2" i="1" s="1"/>
  <c r="V4" i="1"/>
  <c r="V7" i="1"/>
  <c r="V11" i="1"/>
  <c r="V12" i="1"/>
  <c r="V13" i="1"/>
  <c r="V15" i="1"/>
  <c r="V16" i="1"/>
  <c r="V17" i="1"/>
  <c r="W17" i="1" s="1"/>
  <c r="V18" i="1"/>
  <c r="V19" i="1"/>
  <c r="V20" i="1"/>
  <c r="W20" i="1" s="1"/>
  <c r="V22" i="1"/>
  <c r="V23" i="1"/>
  <c r="V28" i="1"/>
  <c r="V29" i="1"/>
  <c r="V30" i="1"/>
  <c r="V31" i="1"/>
  <c r="V33" i="1"/>
  <c r="V34" i="1"/>
  <c r="W34" i="1" s="1"/>
  <c r="V35" i="1"/>
  <c r="V37" i="1"/>
  <c r="V38" i="1"/>
  <c r="W38" i="1" s="1"/>
  <c r="V40" i="1"/>
  <c r="V41" i="1"/>
  <c r="V46" i="1"/>
  <c r="V47" i="1"/>
  <c r="V48" i="1"/>
  <c r="V49" i="1"/>
  <c r="V50" i="1"/>
  <c r="V51" i="1"/>
  <c r="W51" i="1" s="1"/>
  <c r="Q43" i="1"/>
  <c r="Q44" i="1"/>
  <c r="Q45" i="1"/>
  <c r="Q46" i="1"/>
  <c r="Q47" i="1"/>
  <c r="Q48" i="1"/>
  <c r="Q49" i="1"/>
  <c r="Q50" i="1"/>
  <c r="Q51" i="1"/>
  <c r="Q4" i="1"/>
  <c r="Q5" i="1"/>
  <c r="Q6" i="1"/>
  <c r="Q7" i="1"/>
  <c r="Q8" i="1"/>
  <c r="Q9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3" i="1"/>
  <c r="Q34" i="1"/>
  <c r="Q35" i="1"/>
  <c r="Q37" i="1"/>
  <c r="Q38" i="1"/>
  <c r="Q39" i="1"/>
  <c r="Q40" i="1"/>
  <c r="Q41" i="1"/>
  <c r="Q2" i="1"/>
  <c r="P7" i="1"/>
  <c r="P8" i="1"/>
  <c r="P9" i="1"/>
  <c r="P11" i="1"/>
  <c r="P12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4" i="1"/>
  <c r="P5" i="1"/>
  <c r="P6" i="1"/>
  <c r="P2" i="1"/>
  <c r="V45" i="1" l="1"/>
  <c r="W45" i="1" s="1"/>
  <c r="V27" i="1"/>
  <c r="W27" i="1" s="1"/>
  <c r="V9" i="1"/>
  <c r="W9" i="1" s="1"/>
  <c r="W41" i="1"/>
  <c r="W23" i="1"/>
  <c r="W4" i="1"/>
  <c r="V44" i="1"/>
  <c r="W44" i="1" s="1"/>
  <c r="V26" i="1"/>
  <c r="W26" i="1" s="1"/>
  <c r="V8" i="1"/>
  <c r="W8" i="1" s="1"/>
  <c r="W40" i="1"/>
  <c r="W22" i="1"/>
  <c r="V43" i="1"/>
  <c r="W43" i="1" s="1"/>
  <c r="V25" i="1"/>
  <c r="W25" i="1" s="1"/>
  <c r="V6" i="1"/>
  <c r="W6" i="1" s="1"/>
  <c r="W37" i="1"/>
  <c r="W19" i="1"/>
  <c r="W35" i="1"/>
  <c r="W18" i="1"/>
  <c r="W50" i="1"/>
  <c r="W33" i="1"/>
  <c r="W16" i="1"/>
  <c r="W49" i="1"/>
  <c r="W31" i="1"/>
  <c r="W15" i="1"/>
  <c r="W48" i="1"/>
  <c r="W30" i="1"/>
  <c r="W13" i="1"/>
  <c r="W47" i="1"/>
  <c r="W29" i="1"/>
  <c r="W12" i="1"/>
  <c r="W46" i="1"/>
  <c r="W28" i="1"/>
  <c r="W11" i="1"/>
  <c r="W7" i="1"/>
</calcChain>
</file>

<file path=xl/sharedStrings.xml><?xml version="1.0" encoding="utf-8"?>
<sst xmlns="http://schemas.openxmlformats.org/spreadsheetml/2006/main" count="180" uniqueCount="83">
  <si>
    <t>noaaID</t>
  </si>
  <si>
    <t>fate</t>
  </si>
  <si>
    <t>durationDays</t>
  </si>
  <si>
    <t>species</t>
  </si>
  <si>
    <t>preweightBlock</t>
  </si>
  <si>
    <t>preRWDensity</t>
  </si>
  <si>
    <t>preSA</t>
  </si>
  <si>
    <t>preweightEpoxied</t>
  </si>
  <si>
    <t>preCTVolume</t>
  </si>
  <si>
    <t>preCTDensity</t>
  </si>
  <si>
    <t>postweightDirty</t>
  </si>
  <si>
    <t>postweightClean</t>
  </si>
  <si>
    <t>postCTVolume</t>
  </si>
  <si>
    <t>postCTDensity</t>
  </si>
  <si>
    <t>erosionAnnelid</t>
  </si>
  <si>
    <t>erosionbivalve</t>
  </si>
  <si>
    <t>erosionSponge</t>
  </si>
  <si>
    <t>erosionGrazing</t>
  </si>
  <si>
    <t>accretionBivalve</t>
  </si>
  <si>
    <t>accretionCCA</t>
  </si>
  <si>
    <t>accretionCoral</t>
  </si>
  <si>
    <t>accretionVermetid</t>
  </si>
  <si>
    <t>notes</t>
  </si>
  <si>
    <t>BMU4501</t>
  </si>
  <si>
    <t>BMU4503</t>
  </si>
  <si>
    <t>BMU4504</t>
  </si>
  <si>
    <t>BMU4505</t>
  </si>
  <si>
    <t>BMU4506</t>
  </si>
  <si>
    <t>BMU4507</t>
  </si>
  <si>
    <t>BMU4508</t>
  </si>
  <si>
    <t>BMU4510</t>
  </si>
  <si>
    <t>BMU4511</t>
  </si>
  <si>
    <t>BMU4512</t>
  </si>
  <si>
    <t>BMU4514</t>
  </si>
  <si>
    <t>BMU4515</t>
  </si>
  <si>
    <t>BMU4516</t>
  </si>
  <si>
    <t>BMU4517</t>
  </si>
  <si>
    <t>BMU4518</t>
  </si>
  <si>
    <t>BMU4519</t>
  </si>
  <si>
    <t>BMU4520</t>
  </si>
  <si>
    <t>BMU4521</t>
  </si>
  <si>
    <t>BMU4522</t>
  </si>
  <si>
    <t>BMU4523</t>
  </si>
  <si>
    <t>BMU4524</t>
  </si>
  <si>
    <t>BMU4525</t>
  </si>
  <si>
    <t>BMU4526</t>
  </si>
  <si>
    <t>BMU4527</t>
  </si>
  <si>
    <t>BMU4528</t>
  </si>
  <si>
    <t>BMU4529</t>
  </si>
  <si>
    <t>BMU4530</t>
  </si>
  <si>
    <t>BMU4532</t>
  </si>
  <si>
    <t>BMU4533</t>
  </si>
  <si>
    <t>BMU4534</t>
  </si>
  <si>
    <t>BMU4536</t>
  </si>
  <si>
    <t>BMU4537</t>
  </si>
  <si>
    <t>BMU4538</t>
  </si>
  <si>
    <t>BMU4539</t>
  </si>
  <si>
    <t>BMU4540</t>
  </si>
  <si>
    <t>BMU4541</t>
  </si>
  <si>
    <t>BMU4542</t>
  </si>
  <si>
    <t>BMU4543</t>
  </si>
  <si>
    <t>BMU4544</t>
  </si>
  <si>
    <t>BMU4545</t>
  </si>
  <si>
    <t>BMU4546</t>
  </si>
  <si>
    <t>BMU4547</t>
  </si>
  <si>
    <t>BMU4548</t>
  </si>
  <si>
    <t>BMU4549</t>
  </si>
  <si>
    <t>BMU4550</t>
  </si>
  <si>
    <t>BMU4502</t>
  </si>
  <si>
    <t>BMU4509</t>
  </si>
  <si>
    <t>BMU4513</t>
  </si>
  <si>
    <t>BMU4531</t>
  </si>
  <si>
    <t>BMU4535</t>
  </si>
  <si>
    <t>Porites lobata</t>
  </si>
  <si>
    <t>Removed excess epoxy from postscans</t>
  </si>
  <si>
    <t>y</t>
  </si>
  <si>
    <t>n</t>
  </si>
  <si>
    <t>diffWeight</t>
  </si>
  <si>
    <t>diffVol</t>
  </si>
  <si>
    <t>diffDensity</t>
  </si>
  <si>
    <t>erosionTotalMacro</t>
  </si>
  <si>
    <t>erosionTotal</t>
  </si>
  <si>
    <t>accretionTotal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</si>
</sst>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selection activeCell="C1" sqref="C1:C1048576"/>
    </sheetView>
  </sheetViews>
  <sheetFormatPr defaultRowHeight="15" x14ac:dyDescent="0.25"/>
  <cols>
    <col min="2" max="2" width="23.85546875" customWidth="1"/>
    <col min="3" max="3" width="12.85546875" customWidth="1"/>
    <col min="4" max="4" width="12.5703125" customWidth="1"/>
    <col min="5" max="5" width="10.28515625" customWidth="1"/>
    <col min="6" max="6" width="17" customWidth="1"/>
    <col min="7" max="7" width="11" customWidth="1"/>
    <col min="8" max="8" width="16.85546875" customWidth="1"/>
    <col min="11" max="11" width="15.140625" customWidth="1"/>
    <col min="12" max="12" width="11.85546875" customWidth="1"/>
    <col min="13" max="13" width="16.42578125" customWidth="1"/>
    <col min="14" max="14" width="16" customWidth="1"/>
    <col min="15" max="15" width="13.140625" customWidth="1"/>
    <col min="16" max="16" width="14.42578125" customWidth="1"/>
    <col min="17" max="17" width="13.28515625" customWidth="1"/>
    <col min="18" max="18" width="17.5703125" customWidth="1"/>
    <col min="19" max="19" width="13" bestFit="1" customWidth="1"/>
    <col min="20" max="20" width="18" customWidth="1"/>
    <col min="21" max="21" width="21.85546875" customWidth="1"/>
    <col min="22" max="22" width="13.42578125" bestFit="1" customWidth="1"/>
    <col min="23" max="23" width="12.42578125" bestFit="1" customWidth="1"/>
    <col min="24" max="24" width="14.42578125" bestFit="1" customWidth="1"/>
    <col min="25" max="25" width="11.85546875" customWidth="1"/>
    <col min="26" max="27" width="13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77</v>
      </c>
      <c r="N1" t="s">
        <v>12</v>
      </c>
      <c r="O1" t="s">
        <v>13</v>
      </c>
      <c r="P1" t="s">
        <v>78</v>
      </c>
      <c r="Q1" t="s">
        <v>79</v>
      </c>
      <c r="R1" t="s">
        <v>14</v>
      </c>
      <c r="S1" t="s">
        <v>15</v>
      </c>
      <c r="T1" t="s">
        <v>16</v>
      </c>
      <c r="U1" t="s">
        <v>80</v>
      </c>
      <c r="V1" t="s">
        <v>17</v>
      </c>
      <c r="W1" t="s">
        <v>81</v>
      </c>
      <c r="X1" t="s">
        <v>18</v>
      </c>
      <c r="Y1" t="s">
        <v>19</v>
      </c>
      <c r="Z1" t="s">
        <v>20</v>
      </c>
      <c r="AA1" t="s">
        <v>21</v>
      </c>
      <c r="AB1" t="s">
        <v>82</v>
      </c>
      <c r="AC1" t="s">
        <v>22</v>
      </c>
    </row>
    <row r="2" spans="1:29" x14ac:dyDescent="0.25">
      <c r="A2" t="s">
        <v>23</v>
      </c>
      <c r="B2" t="s">
        <v>75</v>
      </c>
      <c r="D2" t="s">
        <v>73</v>
      </c>
      <c r="E2">
        <v>16.551200000000001</v>
      </c>
      <c r="F2">
        <f>E2/I2</f>
        <v>1.5020876319968288</v>
      </c>
      <c r="G2">
        <v>25</v>
      </c>
      <c r="H2">
        <v>32.851199999999999</v>
      </c>
      <c r="I2">
        <v>11.01879787</v>
      </c>
      <c r="J2">
        <v>1.4766210480000002</v>
      </c>
      <c r="K2">
        <v>29.994900000000001</v>
      </c>
      <c r="L2">
        <v>29.271000000000001</v>
      </c>
      <c r="M2">
        <f>L2-H2</f>
        <v>-3.5801999999999978</v>
      </c>
      <c r="N2">
        <v>8.7873973850000002</v>
      </c>
      <c r="O2">
        <v>1.54384133</v>
      </c>
      <c r="P2">
        <f>N2-I2</f>
        <v>-2.231400485</v>
      </c>
      <c r="Q2">
        <f>O2-J2</f>
        <v>6.7220281999999854E-2</v>
      </c>
      <c r="R2">
        <v>1.776695251E-2</v>
      </c>
      <c r="S2">
        <v>3.1851768490000001E-2</v>
      </c>
      <c r="T2">
        <v>0</v>
      </c>
      <c r="U2">
        <f>SUM(R2,S2,T2)</f>
        <v>4.9618721000000005E-2</v>
      </c>
      <c r="V2">
        <f>I2-(N2+U2+X2)</f>
        <v>2.1812839460068005</v>
      </c>
      <c r="W2">
        <f>SUM(U2:V2)</f>
        <v>2.2309026670068004</v>
      </c>
      <c r="X2">
        <v>4.9781799320000001E-4</v>
      </c>
      <c r="Y2">
        <v>0.1787595749</v>
      </c>
      <c r="Z2">
        <v>3.1851768490000001E-2</v>
      </c>
      <c r="AA2">
        <v>0</v>
      </c>
      <c r="AB2">
        <f>SUM(X2:Z2,AA2)</f>
        <v>0.21110916138320002</v>
      </c>
    </row>
    <row r="3" spans="1:29" x14ac:dyDescent="0.25">
      <c r="A3" t="s">
        <v>68</v>
      </c>
      <c r="B3" t="s">
        <v>76</v>
      </c>
      <c r="D3" t="s">
        <v>73</v>
      </c>
      <c r="E3">
        <v>16.1005</v>
      </c>
      <c r="F3">
        <f t="shared" ref="F3:F51" si="0">E3/I3</f>
        <v>1.4584820644435197</v>
      </c>
      <c r="G3">
        <v>25.9</v>
      </c>
      <c r="H3">
        <v>31.884499999999999</v>
      </c>
      <c r="I3">
        <v>11.039217000000001</v>
      </c>
      <c r="J3">
        <v>1.46621416</v>
      </c>
    </row>
    <row r="4" spans="1:29" x14ac:dyDescent="0.25">
      <c r="A4" t="s">
        <v>24</v>
      </c>
      <c r="B4" t="s">
        <v>75</v>
      </c>
      <c r="D4" t="s">
        <v>73</v>
      </c>
      <c r="E4">
        <v>16.995000000000001</v>
      </c>
      <c r="F4">
        <f t="shared" si="0"/>
        <v>1.5045724780941085</v>
      </c>
      <c r="G4">
        <v>25.5</v>
      </c>
      <c r="H4">
        <v>32.575699999999998</v>
      </c>
      <c r="I4">
        <v>11.295567510000001</v>
      </c>
      <c r="J4">
        <v>1.4986055199999999</v>
      </c>
      <c r="K4">
        <v>31.465699999999998</v>
      </c>
      <c r="L4">
        <v>30.405899999999999</v>
      </c>
      <c r="M4">
        <f t="shared" ref="M4:M9" si="1">L4-H4</f>
        <v>-2.1697999999999986</v>
      </c>
      <c r="N4">
        <v>9.6384944919999995</v>
      </c>
      <c r="O4">
        <v>1.5508009399999998</v>
      </c>
      <c r="P4">
        <f>N4-I4</f>
        <v>-1.657073018000002</v>
      </c>
      <c r="Q4">
        <f t="shared" ref="Q4:Q9" si="2">O4-J4</f>
        <v>5.2195419999999881E-2</v>
      </c>
      <c r="R4">
        <v>8.3144187930000002E-2</v>
      </c>
      <c r="S4">
        <v>0</v>
      </c>
      <c r="T4">
        <v>0</v>
      </c>
      <c r="U4">
        <f t="shared" ref="U4:U51" si="3">SUM(R4,S4,T4)</f>
        <v>8.3144187930000002E-2</v>
      </c>
      <c r="V4">
        <f>I4-(N4+U4+X4)</f>
        <v>1.5739288300700025</v>
      </c>
      <c r="W4">
        <f t="shared" ref="W4:W51" si="4">SUM(U4:V4)</f>
        <v>1.6570730180000024</v>
      </c>
      <c r="X4">
        <v>0</v>
      </c>
      <c r="Y4">
        <v>0.33077430730000001</v>
      </c>
      <c r="Z4">
        <v>0</v>
      </c>
      <c r="AA4">
        <v>0</v>
      </c>
      <c r="AB4">
        <f t="shared" ref="AB4:AB9" si="5">SUM(X4:Z4,AA4)</f>
        <v>0.33077430730000001</v>
      </c>
    </row>
    <row r="5" spans="1:29" x14ac:dyDescent="0.25">
      <c r="A5" t="s">
        <v>25</v>
      </c>
      <c r="B5" t="s">
        <v>75</v>
      </c>
      <c r="D5" t="s">
        <v>73</v>
      </c>
      <c r="E5">
        <v>16.468</v>
      </c>
      <c r="F5">
        <f t="shared" si="0"/>
        <v>1.4803307017797322</v>
      </c>
      <c r="G5">
        <v>25.8</v>
      </c>
      <c r="H5">
        <v>32.604900000000001</v>
      </c>
      <c r="I5">
        <v>11.124541279999999</v>
      </c>
      <c r="J5">
        <v>1.469308496</v>
      </c>
      <c r="K5">
        <v>31.649100000000001</v>
      </c>
      <c r="L5">
        <v>30.775300000000001</v>
      </c>
      <c r="M5">
        <f t="shared" si="1"/>
        <v>-1.8295999999999992</v>
      </c>
      <c r="N5">
        <v>9.6081447600000001</v>
      </c>
      <c r="O5">
        <v>1.52655042</v>
      </c>
      <c r="P5">
        <f>N5-I5</f>
        <v>-1.5163965199999989</v>
      </c>
      <c r="Q5">
        <f t="shared" si="2"/>
        <v>5.7241923999999944E-2</v>
      </c>
      <c r="R5">
        <v>5.7291984560000002E-2</v>
      </c>
      <c r="S5">
        <v>0</v>
      </c>
      <c r="T5">
        <v>0</v>
      </c>
      <c r="U5">
        <f t="shared" si="3"/>
        <v>5.7291984560000002E-2</v>
      </c>
      <c r="V5">
        <f>I5-(N5+U5+X5)</f>
        <v>1.4591045354399981</v>
      </c>
      <c r="W5">
        <f t="shared" si="4"/>
        <v>1.516396519999998</v>
      </c>
      <c r="X5">
        <v>0</v>
      </c>
      <c r="Y5">
        <v>0.35339927669999999</v>
      </c>
      <c r="Z5">
        <v>0</v>
      </c>
      <c r="AA5">
        <v>0</v>
      </c>
      <c r="AB5">
        <f t="shared" si="5"/>
        <v>0.35339927669999999</v>
      </c>
    </row>
    <row r="6" spans="1:29" x14ac:dyDescent="0.25">
      <c r="A6" t="s">
        <v>26</v>
      </c>
      <c r="B6" t="s">
        <v>75</v>
      </c>
      <c r="D6" t="s">
        <v>73</v>
      </c>
      <c r="E6">
        <v>17.618200000000002</v>
      </c>
      <c r="F6">
        <f t="shared" si="0"/>
        <v>1.5175246351625538</v>
      </c>
      <c r="G6">
        <v>26.2</v>
      </c>
      <c r="H6">
        <v>33.965000000000003</v>
      </c>
      <c r="I6">
        <v>11.609828</v>
      </c>
      <c r="J6">
        <v>1.4896480480000001</v>
      </c>
      <c r="K6">
        <v>31.529199999999999</v>
      </c>
      <c r="L6">
        <v>30.6052</v>
      </c>
      <c r="M6">
        <f t="shared" si="1"/>
        <v>-3.3598000000000035</v>
      </c>
      <c r="N6">
        <v>9.3309974669999995</v>
      </c>
      <c r="O6">
        <v>1.5594085600000001</v>
      </c>
      <c r="P6">
        <f>N6-I6</f>
        <v>-2.2788305330000007</v>
      </c>
      <c r="Q6">
        <f t="shared" si="2"/>
        <v>6.9760511999999997E-2</v>
      </c>
      <c r="R6">
        <v>1.510620117E-3</v>
      </c>
      <c r="S6">
        <v>0</v>
      </c>
      <c r="T6">
        <v>0</v>
      </c>
      <c r="U6">
        <f t="shared" si="3"/>
        <v>1.510620117E-3</v>
      </c>
      <c r="V6">
        <f>I6-(N6+U6+X6)</f>
        <v>2.2773199128830015</v>
      </c>
      <c r="W6">
        <f t="shared" si="4"/>
        <v>2.2788305330000016</v>
      </c>
      <c r="X6">
        <v>0</v>
      </c>
      <c r="Y6">
        <v>0.19014930730000001</v>
      </c>
      <c r="Z6">
        <v>0</v>
      </c>
      <c r="AA6">
        <v>0</v>
      </c>
      <c r="AB6">
        <f t="shared" si="5"/>
        <v>0.19014930730000001</v>
      </c>
    </row>
    <row r="7" spans="1:29" x14ac:dyDescent="0.25">
      <c r="A7" t="s">
        <v>27</v>
      </c>
      <c r="B7" t="s">
        <v>75</v>
      </c>
      <c r="D7" t="s">
        <v>73</v>
      </c>
      <c r="E7">
        <v>14.346399999999999</v>
      </c>
      <c r="F7">
        <f t="shared" si="0"/>
        <v>1.270890721342838</v>
      </c>
      <c r="G7">
        <v>25.8</v>
      </c>
      <c r="H7">
        <v>30.593</v>
      </c>
      <c r="I7">
        <v>11.288460730000001</v>
      </c>
      <c r="J7">
        <v>1.2450923359999999</v>
      </c>
      <c r="K7">
        <v>32.128799999999998</v>
      </c>
      <c r="L7">
        <v>30.711099999999998</v>
      </c>
      <c r="M7">
        <f t="shared" si="1"/>
        <v>0.11809999999999832</v>
      </c>
      <c r="N7">
        <v>10.890043260000001</v>
      </c>
      <c r="O7">
        <v>1.2984202379999998</v>
      </c>
      <c r="P7">
        <f>N7-I7</f>
        <v>-0.39841747000000005</v>
      </c>
      <c r="Q7">
        <f t="shared" si="2"/>
        <v>5.3327901999999927E-2</v>
      </c>
      <c r="R7">
        <v>4.7472953800000002E-2</v>
      </c>
      <c r="S7">
        <v>0</v>
      </c>
      <c r="T7">
        <v>1.5664100649999999E-2</v>
      </c>
      <c r="U7">
        <f t="shared" si="3"/>
        <v>6.3137054450000007E-2</v>
      </c>
      <c r="V7">
        <f>I7-(N7+U7+X7)</f>
        <v>0.33528041555000065</v>
      </c>
      <c r="W7">
        <f t="shared" si="4"/>
        <v>0.39841747000000066</v>
      </c>
      <c r="X7">
        <v>0</v>
      </c>
      <c r="Y7">
        <v>0.4621725082</v>
      </c>
      <c r="Z7">
        <v>0</v>
      </c>
      <c r="AA7">
        <v>9.5134735109999993E-2</v>
      </c>
      <c r="AB7">
        <f t="shared" si="5"/>
        <v>0.55730724331000003</v>
      </c>
    </row>
    <row r="8" spans="1:29" x14ac:dyDescent="0.25">
      <c r="A8" t="s">
        <v>28</v>
      </c>
      <c r="B8" t="s">
        <v>75</v>
      </c>
      <c r="D8" t="s">
        <v>73</v>
      </c>
      <c r="E8">
        <v>15.9579</v>
      </c>
      <c r="F8">
        <f t="shared" si="0"/>
        <v>1.3290686204027857</v>
      </c>
      <c r="G8">
        <v>27.4</v>
      </c>
      <c r="H8">
        <v>31.537400000000002</v>
      </c>
      <c r="I8">
        <v>12.00682926</v>
      </c>
      <c r="J8">
        <v>1.3022138160000001</v>
      </c>
      <c r="K8">
        <v>32.156500000000001</v>
      </c>
      <c r="L8">
        <v>31.009799999999998</v>
      </c>
      <c r="M8">
        <f t="shared" si="1"/>
        <v>-0.52760000000000318</v>
      </c>
      <c r="N8">
        <v>10.836527820000001</v>
      </c>
      <c r="O8">
        <v>1.3782896499999999</v>
      </c>
      <c r="P8">
        <f>N8-I8</f>
        <v>-1.1703014399999994</v>
      </c>
      <c r="Q8">
        <f t="shared" si="2"/>
        <v>7.6075833999999842E-2</v>
      </c>
      <c r="R8">
        <v>3.20148468E-3</v>
      </c>
      <c r="S8">
        <v>0</v>
      </c>
      <c r="T8">
        <v>0</v>
      </c>
      <c r="U8">
        <f t="shared" si="3"/>
        <v>3.20148468E-3</v>
      </c>
      <c r="V8">
        <f>I8-(N8+U8+X8)</f>
        <v>1.1670999553199994</v>
      </c>
      <c r="W8">
        <f t="shared" si="4"/>
        <v>1.1703014399999994</v>
      </c>
      <c r="X8">
        <v>0</v>
      </c>
      <c r="Y8">
        <v>0.81461048130000002</v>
      </c>
      <c r="Z8">
        <v>0</v>
      </c>
      <c r="AA8">
        <v>0</v>
      </c>
      <c r="AB8">
        <f t="shared" si="5"/>
        <v>0.81461048130000002</v>
      </c>
    </row>
    <row r="9" spans="1:29" x14ac:dyDescent="0.25">
      <c r="A9" t="s">
        <v>29</v>
      </c>
      <c r="B9" t="s">
        <v>75</v>
      </c>
      <c r="D9" t="s">
        <v>73</v>
      </c>
      <c r="E9">
        <v>14.5959</v>
      </c>
      <c r="F9">
        <f t="shared" si="0"/>
        <v>1.2865085563202099</v>
      </c>
      <c r="G9">
        <v>26.6</v>
      </c>
      <c r="H9">
        <v>30.162500000000001</v>
      </c>
      <c r="I9">
        <v>11.345357889999999</v>
      </c>
      <c r="J9">
        <v>1.2929294960000002</v>
      </c>
      <c r="K9">
        <v>30.310600000000001</v>
      </c>
      <c r="L9">
        <v>29.056999999999999</v>
      </c>
      <c r="M9">
        <f t="shared" si="1"/>
        <v>-1.1055000000000028</v>
      </c>
      <c r="N9">
        <v>9.5338840479999991</v>
      </c>
      <c r="O9">
        <v>1.288903801</v>
      </c>
      <c r="P9">
        <f>N9-I9</f>
        <v>-1.8114738419999998</v>
      </c>
      <c r="Q9">
        <f t="shared" si="2"/>
        <v>-4.0256950000001623E-3</v>
      </c>
      <c r="R9">
        <v>0.1552248001</v>
      </c>
      <c r="S9">
        <v>0</v>
      </c>
      <c r="T9">
        <v>0</v>
      </c>
      <c r="U9">
        <f t="shared" si="3"/>
        <v>0.1552248001</v>
      </c>
      <c r="V9">
        <f>I9-(N9+U9+X9)</f>
        <v>1.6562490419000007</v>
      </c>
      <c r="W9">
        <f t="shared" si="4"/>
        <v>1.8114738420000007</v>
      </c>
      <c r="X9">
        <v>0</v>
      </c>
      <c r="Y9">
        <v>0.6106424332</v>
      </c>
      <c r="Z9">
        <v>0</v>
      </c>
      <c r="AA9">
        <v>0</v>
      </c>
      <c r="AB9">
        <f t="shared" si="5"/>
        <v>0.6106424332</v>
      </c>
    </row>
    <row r="10" spans="1:29" x14ac:dyDescent="0.25">
      <c r="A10" t="s">
        <v>69</v>
      </c>
      <c r="B10" t="s">
        <v>76</v>
      </c>
      <c r="D10" t="s">
        <v>73</v>
      </c>
      <c r="E10">
        <v>17.248799999999999</v>
      </c>
      <c r="F10">
        <f t="shared" si="0"/>
        <v>1.5232369322439843</v>
      </c>
      <c r="G10">
        <v>26</v>
      </c>
      <c r="H10">
        <v>33.090200000000003</v>
      </c>
      <c r="I10">
        <v>11.323780059999999</v>
      </c>
      <c r="J10">
        <v>1.4878353040000001</v>
      </c>
    </row>
    <row r="11" spans="1:29" x14ac:dyDescent="0.25">
      <c r="A11" t="s">
        <v>30</v>
      </c>
      <c r="B11" t="s">
        <v>75</v>
      </c>
      <c r="D11" t="s">
        <v>73</v>
      </c>
      <c r="E11">
        <v>18.039300000000001</v>
      </c>
      <c r="F11">
        <f t="shared" si="0"/>
        <v>1.4812875611653136</v>
      </c>
      <c r="G11">
        <v>27.4</v>
      </c>
      <c r="H11">
        <v>33.8521</v>
      </c>
      <c r="I11">
        <v>12.17812157</v>
      </c>
      <c r="J11">
        <v>1.4727941920000001</v>
      </c>
      <c r="K11">
        <v>35.936799999999998</v>
      </c>
      <c r="L11">
        <v>34.662599999999998</v>
      </c>
      <c r="M11">
        <f>L11-H11</f>
        <v>0.81049999999999756</v>
      </c>
      <c r="N11">
        <v>11.849827769999999</v>
      </c>
      <c r="O11">
        <v>1.5201151099999999</v>
      </c>
      <c r="P11">
        <f>N11-I11</f>
        <v>-0.32829380000000086</v>
      </c>
      <c r="Q11">
        <f>O11-J11</f>
        <v>4.7320917999999823E-2</v>
      </c>
      <c r="R11">
        <v>0.17897415159999999</v>
      </c>
      <c r="S11">
        <v>0</v>
      </c>
      <c r="T11">
        <v>0</v>
      </c>
      <c r="U11">
        <f t="shared" si="3"/>
        <v>0.17897415159999999</v>
      </c>
      <c r="V11">
        <f>I11-(N11+U11+X11)</f>
        <v>0.14931964840000056</v>
      </c>
      <c r="W11">
        <f t="shared" si="4"/>
        <v>0.32829380000000052</v>
      </c>
      <c r="X11">
        <v>0</v>
      </c>
      <c r="Y11">
        <v>0.97955131530000006</v>
      </c>
      <c r="Z11">
        <v>0</v>
      </c>
      <c r="AA11">
        <v>0</v>
      </c>
      <c r="AB11">
        <f>SUM(X11:Z11,AA11)</f>
        <v>0.97955131530000006</v>
      </c>
    </row>
    <row r="12" spans="1:29" x14ac:dyDescent="0.25">
      <c r="A12" t="s">
        <v>31</v>
      </c>
      <c r="B12" t="s">
        <v>75</v>
      </c>
      <c r="D12" t="s">
        <v>73</v>
      </c>
      <c r="E12">
        <v>17.193999999999999</v>
      </c>
      <c r="F12">
        <f t="shared" si="0"/>
        <v>1.4769368079779257</v>
      </c>
      <c r="G12">
        <v>26.7</v>
      </c>
      <c r="H12">
        <v>32.976300000000002</v>
      </c>
      <c r="I12">
        <v>11.6416626</v>
      </c>
      <c r="J12">
        <v>1.420081248</v>
      </c>
      <c r="K12">
        <v>37.905900000000003</v>
      </c>
      <c r="L12">
        <v>36.029200000000003</v>
      </c>
      <c r="M12">
        <f>L12-H12</f>
        <v>3.0529000000000011</v>
      </c>
      <c r="N12">
        <v>11.69413948</v>
      </c>
      <c r="O12">
        <v>1.4411928099</v>
      </c>
      <c r="P12">
        <f>N12-I12</f>
        <v>5.2476880000000392E-2</v>
      </c>
      <c r="Q12">
        <f>O12-J12</f>
        <v>2.1111561899999964E-2</v>
      </c>
      <c r="R12">
        <v>8.4594727000000008E-2</v>
      </c>
      <c r="S12">
        <v>0</v>
      </c>
      <c r="T12">
        <v>0</v>
      </c>
      <c r="U12">
        <f t="shared" si="3"/>
        <v>8.4594727000000008E-2</v>
      </c>
      <c r="V12">
        <f>I12-(N12+U12+X12)</f>
        <v>-0.13707160700000109</v>
      </c>
      <c r="W12">
        <f t="shared" si="4"/>
        <v>-5.2476880000001086E-2</v>
      </c>
      <c r="X12">
        <v>0</v>
      </c>
      <c r="Y12">
        <v>2.5998458860000002</v>
      </c>
      <c r="Z12">
        <v>0</v>
      </c>
      <c r="AA12">
        <v>0</v>
      </c>
      <c r="AB12">
        <f>SUM(X12:Z12,AA12)</f>
        <v>2.5998458860000002</v>
      </c>
      <c r="AC12" t="s">
        <v>74</v>
      </c>
    </row>
    <row r="13" spans="1:29" x14ac:dyDescent="0.25">
      <c r="A13" t="s">
        <v>32</v>
      </c>
      <c r="B13" t="s">
        <v>75</v>
      </c>
      <c r="D13" t="s">
        <v>73</v>
      </c>
      <c r="E13">
        <v>18.020900000000001</v>
      </c>
      <c r="F13">
        <f t="shared" si="0"/>
        <v>1.5245054563694758</v>
      </c>
      <c r="G13">
        <v>27.2</v>
      </c>
      <c r="H13">
        <v>34.531999999999996</v>
      </c>
      <c r="I13">
        <v>11.820816989999999</v>
      </c>
      <c r="J13">
        <v>1.4791636239999999</v>
      </c>
      <c r="K13">
        <v>37.833300000000001</v>
      </c>
      <c r="L13">
        <v>36.288899999999998</v>
      </c>
      <c r="M13">
        <f>L13-H13</f>
        <v>1.7569000000000017</v>
      </c>
      <c r="N13">
        <v>11.764340399999998</v>
      </c>
      <c r="O13">
        <v>1.5123863399999999</v>
      </c>
      <c r="P13">
        <f>N13-I13</f>
        <v>-5.6476590000000826E-2</v>
      </c>
      <c r="Q13">
        <f>O13-J13</f>
        <v>3.3222716000000041E-2</v>
      </c>
      <c r="R13">
        <v>7.7247619629999993E-4</v>
      </c>
      <c r="S13">
        <v>0</v>
      </c>
      <c r="T13">
        <v>0</v>
      </c>
      <c r="U13">
        <f t="shared" si="3"/>
        <v>7.7247619629999993E-4</v>
      </c>
      <c r="V13">
        <f>I13-(N13+U13+X13)</f>
        <v>5.5704113803701105E-2</v>
      </c>
      <c r="W13">
        <f t="shared" si="4"/>
        <v>5.6476590000001103E-2</v>
      </c>
      <c r="X13">
        <v>0</v>
      </c>
      <c r="Y13">
        <v>1.4103527069999999</v>
      </c>
      <c r="Z13">
        <v>0</v>
      </c>
      <c r="AA13">
        <v>0.23301315310000001</v>
      </c>
      <c r="AB13">
        <f>SUM(X13:Z13,AA13)</f>
        <v>1.6433658600999999</v>
      </c>
    </row>
    <row r="14" spans="1:29" x14ac:dyDescent="0.25">
      <c r="A14" t="s">
        <v>70</v>
      </c>
      <c r="B14" t="s">
        <v>76</v>
      </c>
      <c r="D14" t="s">
        <v>73</v>
      </c>
      <c r="E14">
        <v>17.145099999999999</v>
      </c>
      <c r="F14">
        <f t="shared" si="0"/>
        <v>1.5060700721942359</v>
      </c>
      <c r="G14">
        <v>26.6</v>
      </c>
      <c r="H14">
        <v>32.742400000000004</v>
      </c>
      <c r="I14">
        <v>11.383998869999999</v>
      </c>
      <c r="J14">
        <v>1.4617715360000001</v>
      </c>
    </row>
    <row r="15" spans="1:29" x14ac:dyDescent="0.25">
      <c r="A15" t="s">
        <v>33</v>
      </c>
      <c r="B15" t="s">
        <v>75</v>
      </c>
      <c r="D15" t="s">
        <v>73</v>
      </c>
      <c r="E15">
        <v>16.6828</v>
      </c>
      <c r="F15">
        <f t="shared" si="0"/>
        <v>1.4552509973746348</v>
      </c>
      <c r="G15">
        <v>26.8</v>
      </c>
      <c r="H15">
        <v>32.862900000000003</v>
      </c>
      <c r="I15">
        <v>11.46386433</v>
      </c>
      <c r="J15">
        <v>1.4164515120000001</v>
      </c>
      <c r="K15">
        <v>35.459000000000003</v>
      </c>
      <c r="L15">
        <v>34.078899999999997</v>
      </c>
      <c r="M15">
        <f t="shared" ref="M15:M31" si="6">L15-H15</f>
        <v>1.215999999999994</v>
      </c>
      <c r="N15">
        <v>11.30980682</v>
      </c>
      <c r="O15">
        <v>1.4489323199999999</v>
      </c>
      <c r="P15">
        <f>N15-I15</f>
        <v>-0.15405750999999945</v>
      </c>
      <c r="Q15">
        <f>O15-J15</f>
        <v>3.2480807999999861E-2</v>
      </c>
      <c r="R15">
        <v>2.9654502869999998E-2</v>
      </c>
      <c r="S15">
        <v>0</v>
      </c>
      <c r="T15">
        <v>0.11298751830000001</v>
      </c>
      <c r="U15">
        <f t="shared" si="3"/>
        <v>0.14264202116999999</v>
      </c>
      <c r="V15">
        <f>I15-(N15+U15+X15)</f>
        <v>1.1415488829999987E-2</v>
      </c>
      <c r="W15">
        <f t="shared" si="4"/>
        <v>0.15405750999999998</v>
      </c>
      <c r="X15">
        <v>0</v>
      </c>
      <c r="Y15">
        <v>1.53129673</v>
      </c>
      <c r="Z15">
        <v>0</v>
      </c>
      <c r="AA15">
        <v>0</v>
      </c>
      <c r="AB15">
        <f t="shared" ref="AB15:AB31" si="7">SUM(X15:Z15,AA15)</f>
        <v>1.53129673</v>
      </c>
    </row>
    <row r="16" spans="1:29" x14ac:dyDescent="0.25">
      <c r="A16" t="s">
        <v>34</v>
      </c>
      <c r="B16" t="s">
        <v>75</v>
      </c>
      <c r="D16" t="s">
        <v>73</v>
      </c>
      <c r="E16">
        <v>17.535699999999999</v>
      </c>
      <c r="F16">
        <f t="shared" si="0"/>
        <v>1.4607256875919663</v>
      </c>
      <c r="G16">
        <v>27.5</v>
      </c>
      <c r="H16">
        <v>33.1706</v>
      </c>
      <c r="I16">
        <v>12.004786490000001</v>
      </c>
      <c r="J16">
        <v>1.4105590800000001</v>
      </c>
      <c r="K16">
        <v>37.916800000000002</v>
      </c>
      <c r="L16">
        <v>35.914299999999997</v>
      </c>
      <c r="M16">
        <f t="shared" si="6"/>
        <v>2.7436999999999969</v>
      </c>
      <c r="N16">
        <v>11.90410709</v>
      </c>
      <c r="O16">
        <v>1.46708514</v>
      </c>
      <c r="P16">
        <f>N16-I16</f>
        <v>-0.10067940000000064</v>
      </c>
      <c r="Q16">
        <f>O16-J16</f>
        <v>5.6526059999999934E-2</v>
      </c>
      <c r="R16">
        <v>0.20920372009999999</v>
      </c>
      <c r="S16">
        <v>0</v>
      </c>
      <c r="U16">
        <f t="shared" si="3"/>
        <v>0.20920372009999999</v>
      </c>
      <c r="V16">
        <f>I16-(N16+U16+X16)</f>
        <v>-0.10852432009999902</v>
      </c>
      <c r="W16">
        <f t="shared" si="4"/>
        <v>0.10067940000000097</v>
      </c>
      <c r="X16">
        <v>0</v>
      </c>
      <c r="Y16">
        <v>1.944554329</v>
      </c>
      <c r="Z16">
        <v>0</v>
      </c>
      <c r="AA16">
        <v>4.4237136840000003E-2</v>
      </c>
      <c r="AB16">
        <f t="shared" si="7"/>
        <v>1.9887914658400001</v>
      </c>
    </row>
    <row r="17" spans="1:28" x14ac:dyDescent="0.25">
      <c r="A17" t="s">
        <v>35</v>
      </c>
      <c r="B17" t="s">
        <v>75</v>
      </c>
      <c r="D17" t="s">
        <v>73</v>
      </c>
      <c r="E17">
        <v>15.337199999999999</v>
      </c>
      <c r="F17">
        <f t="shared" si="0"/>
        <v>1.2501938449717325</v>
      </c>
      <c r="G17">
        <v>27.8</v>
      </c>
      <c r="H17">
        <v>31.422999999999998</v>
      </c>
      <c r="I17">
        <v>12.26785755</v>
      </c>
      <c r="J17">
        <v>1.244904832</v>
      </c>
      <c r="K17">
        <v>35.146500000000003</v>
      </c>
      <c r="L17">
        <v>32.979300000000002</v>
      </c>
      <c r="M17">
        <f t="shared" si="6"/>
        <v>1.5563000000000038</v>
      </c>
      <c r="N17">
        <v>11.64506149</v>
      </c>
      <c r="O17">
        <v>1.268661649</v>
      </c>
      <c r="P17">
        <f>N17-I17</f>
        <v>-0.62279606000000065</v>
      </c>
      <c r="Q17">
        <f>O17-J17</f>
        <v>2.3756816999999986E-2</v>
      </c>
      <c r="R17">
        <v>0.20868873600000001</v>
      </c>
      <c r="S17">
        <v>0</v>
      </c>
      <c r="T17">
        <v>8.8457107539999996E-2</v>
      </c>
      <c r="U17">
        <f t="shared" si="3"/>
        <v>0.29714584354000001</v>
      </c>
      <c r="V17">
        <f>I17-(N17+U17+X17)</f>
        <v>0.32565021646000147</v>
      </c>
      <c r="W17">
        <f t="shared" si="4"/>
        <v>0.62279606000000154</v>
      </c>
      <c r="X17">
        <v>0</v>
      </c>
      <c r="Y17">
        <v>1.760713577</v>
      </c>
      <c r="Z17">
        <v>0</v>
      </c>
      <c r="AA17">
        <v>0</v>
      </c>
      <c r="AB17">
        <f t="shared" si="7"/>
        <v>1.760713577</v>
      </c>
    </row>
    <row r="18" spans="1:28" x14ac:dyDescent="0.25">
      <c r="A18" t="s">
        <v>36</v>
      </c>
      <c r="B18" t="s">
        <v>75</v>
      </c>
      <c r="D18" t="s">
        <v>73</v>
      </c>
      <c r="E18">
        <v>16.646599999999999</v>
      </c>
      <c r="F18">
        <f t="shared" si="0"/>
        <v>1.2807036754356742</v>
      </c>
      <c r="G18">
        <v>28.9</v>
      </c>
      <c r="H18">
        <v>33.316800000000001</v>
      </c>
      <c r="I18">
        <v>12.99801064</v>
      </c>
      <c r="J18">
        <v>1.2603933600000001</v>
      </c>
      <c r="K18">
        <v>34.299900000000001</v>
      </c>
      <c r="L18">
        <v>32.444000000000003</v>
      </c>
      <c r="M18">
        <f t="shared" si="6"/>
        <v>-0.87279999999999802</v>
      </c>
      <c r="N18">
        <v>12.30629253</v>
      </c>
      <c r="O18">
        <v>1.249125356</v>
      </c>
      <c r="P18">
        <f>N18-I18</f>
        <v>-0.69171811000000005</v>
      </c>
      <c r="Q18">
        <f>O18-J18</f>
        <v>-1.1268004000000165E-2</v>
      </c>
      <c r="R18">
        <v>1.327800751E-2</v>
      </c>
      <c r="S18">
        <v>0</v>
      </c>
      <c r="T18">
        <v>0.17967796329999999</v>
      </c>
      <c r="U18">
        <f t="shared" si="3"/>
        <v>0.19295597080999999</v>
      </c>
      <c r="V18">
        <f>I18-(N18+U18+X18)</f>
        <v>0.49876213918999923</v>
      </c>
      <c r="W18">
        <f t="shared" si="4"/>
        <v>0.69171810999999916</v>
      </c>
      <c r="X18">
        <v>0</v>
      </c>
      <c r="Y18">
        <v>0.79544448850000005</v>
      </c>
      <c r="Z18">
        <v>0</v>
      </c>
      <c r="AA18">
        <v>0</v>
      </c>
      <c r="AB18">
        <f t="shared" si="7"/>
        <v>0.79544448850000005</v>
      </c>
    </row>
    <row r="19" spans="1:28" x14ac:dyDescent="0.25">
      <c r="A19" t="s">
        <v>37</v>
      </c>
      <c r="B19" t="s">
        <v>75</v>
      </c>
      <c r="D19" t="s">
        <v>73</v>
      </c>
      <c r="E19">
        <v>16.200900000000001</v>
      </c>
      <c r="F19">
        <f t="shared" si="0"/>
        <v>1.3706343322322394</v>
      </c>
      <c r="G19">
        <v>27.2</v>
      </c>
      <c r="H19">
        <v>32.560600000000001</v>
      </c>
      <c r="I19">
        <v>11.820001599999999</v>
      </c>
      <c r="J19">
        <v>1.31763096</v>
      </c>
      <c r="K19">
        <v>39.433</v>
      </c>
      <c r="L19">
        <v>36.577500000000001</v>
      </c>
      <c r="M19">
        <f t="shared" si="6"/>
        <v>4.0168999999999997</v>
      </c>
      <c r="N19">
        <v>12.17734909</v>
      </c>
      <c r="O19">
        <v>1.3874757500000001</v>
      </c>
      <c r="P19">
        <f>N19-I19</f>
        <v>0.35734749000000043</v>
      </c>
      <c r="Q19">
        <f>O19-J19</f>
        <v>6.9844790000000101E-2</v>
      </c>
      <c r="R19">
        <v>7.6303482059999995E-3</v>
      </c>
      <c r="S19">
        <v>0</v>
      </c>
      <c r="T19">
        <v>0</v>
      </c>
      <c r="U19">
        <f t="shared" si="3"/>
        <v>7.6303482059999995E-3</v>
      </c>
      <c r="V19">
        <f>I19-(N19+U19+X19)</f>
        <v>-0.36497783820600027</v>
      </c>
      <c r="W19">
        <f t="shared" si="4"/>
        <v>-0.35734749000000027</v>
      </c>
      <c r="X19">
        <v>0</v>
      </c>
      <c r="Y19">
        <v>2.737054825</v>
      </c>
      <c r="Z19">
        <v>0</v>
      </c>
      <c r="AA19">
        <v>0</v>
      </c>
      <c r="AB19">
        <f t="shared" si="7"/>
        <v>2.737054825</v>
      </c>
    </row>
    <row r="20" spans="1:28" x14ac:dyDescent="0.25">
      <c r="A20" t="s">
        <v>38</v>
      </c>
      <c r="B20" t="s">
        <v>75</v>
      </c>
      <c r="D20" t="s">
        <v>73</v>
      </c>
      <c r="E20">
        <v>17.6479</v>
      </c>
      <c r="F20">
        <f t="shared" si="0"/>
        <v>1.5303272849680685</v>
      </c>
      <c r="G20">
        <v>26.7</v>
      </c>
      <c r="H20">
        <v>33.571300000000001</v>
      </c>
      <c r="I20">
        <v>11.53210831</v>
      </c>
      <c r="J20">
        <v>1.5085443199999999</v>
      </c>
      <c r="K20">
        <v>39.648299999999999</v>
      </c>
      <c r="L20">
        <v>37.479999999999997</v>
      </c>
      <c r="M20">
        <f t="shared" si="6"/>
        <v>3.9086999999999961</v>
      </c>
      <c r="N20">
        <v>11.541558269999999</v>
      </c>
      <c r="O20">
        <v>1.5479603399999999</v>
      </c>
      <c r="P20">
        <f>N20-I20</f>
        <v>9.4499599999995354E-3</v>
      </c>
      <c r="Q20">
        <f>O20-J20</f>
        <v>3.9416019999999996E-2</v>
      </c>
      <c r="R20">
        <v>1.4247894290000001E-3</v>
      </c>
      <c r="S20">
        <v>0</v>
      </c>
      <c r="T20">
        <v>0</v>
      </c>
      <c r="U20">
        <f t="shared" si="3"/>
        <v>1.4247894290000001E-3</v>
      </c>
      <c r="V20">
        <f>I20-(N20+U20+X20)</f>
        <v>-1.0874749429000019E-2</v>
      </c>
      <c r="W20">
        <f t="shared" si="4"/>
        <v>-9.4499600000000194E-3</v>
      </c>
      <c r="X20">
        <v>0</v>
      </c>
      <c r="Y20">
        <v>2.5736589429999999</v>
      </c>
      <c r="Z20">
        <v>0</v>
      </c>
      <c r="AA20">
        <v>0</v>
      </c>
      <c r="AB20">
        <f t="shared" si="7"/>
        <v>2.5736589429999999</v>
      </c>
    </row>
    <row r="21" spans="1:28" x14ac:dyDescent="0.25">
      <c r="A21" t="s">
        <v>39</v>
      </c>
      <c r="B21" t="s">
        <v>75</v>
      </c>
      <c r="D21" t="s">
        <v>73</v>
      </c>
      <c r="E21">
        <v>18.458400000000001</v>
      </c>
      <c r="F21">
        <f t="shared" si="0"/>
        <v>1.452065259137524</v>
      </c>
      <c r="G21">
        <v>28.4</v>
      </c>
      <c r="H21">
        <v>34.570999999999998</v>
      </c>
      <c r="I21">
        <v>12.71182537</v>
      </c>
      <c r="J21">
        <v>1.4271250480000002</v>
      </c>
      <c r="K21">
        <v>39.225499999999997</v>
      </c>
      <c r="L21">
        <v>37.383600000000001</v>
      </c>
      <c r="M21">
        <f t="shared" si="6"/>
        <v>2.8126000000000033</v>
      </c>
      <c r="N21">
        <v>12.417511940000001</v>
      </c>
      <c r="O21">
        <v>1.4754148802999998</v>
      </c>
      <c r="P21">
        <f>N21-I21</f>
        <v>-0.29431342999999899</v>
      </c>
      <c r="Q21">
        <f>O21-J21</f>
        <v>4.8289832299999613E-2</v>
      </c>
      <c r="R21">
        <v>0.10131454499999999</v>
      </c>
      <c r="S21">
        <v>0</v>
      </c>
      <c r="T21">
        <v>0</v>
      </c>
      <c r="U21">
        <f t="shared" si="3"/>
        <v>0.10131454499999999</v>
      </c>
      <c r="V21">
        <f>I21-(N21+U21+X21)</f>
        <v>0.19299888499999973</v>
      </c>
      <c r="W21">
        <f t="shared" si="4"/>
        <v>0.29431342999999971</v>
      </c>
      <c r="X21">
        <v>0</v>
      </c>
      <c r="Y21">
        <v>2.6764240260000003</v>
      </c>
      <c r="Z21">
        <v>0</v>
      </c>
      <c r="AA21">
        <v>0</v>
      </c>
      <c r="AB21">
        <f t="shared" si="7"/>
        <v>2.6764240260000003</v>
      </c>
    </row>
    <row r="22" spans="1:28" x14ac:dyDescent="0.25">
      <c r="A22" t="s">
        <v>40</v>
      </c>
      <c r="B22" t="s">
        <v>75</v>
      </c>
      <c r="D22" t="s">
        <v>73</v>
      </c>
      <c r="E22">
        <v>18.850000000000001</v>
      </c>
      <c r="F22">
        <f t="shared" si="0"/>
        <v>1.4241294334171086</v>
      </c>
      <c r="G22">
        <v>28.2</v>
      </c>
      <c r="H22">
        <v>35.292200000000001</v>
      </c>
      <c r="I22">
        <v>13.23615646</v>
      </c>
      <c r="J22">
        <v>1.4298066880000002</v>
      </c>
      <c r="K22">
        <v>35.798200000000001</v>
      </c>
      <c r="L22">
        <v>34.597099999999998</v>
      </c>
      <c r="M22">
        <f t="shared" si="6"/>
        <v>-0.6951000000000036</v>
      </c>
      <c r="N22">
        <v>12.13896561</v>
      </c>
      <c r="O22">
        <v>1.4392280099999999</v>
      </c>
      <c r="P22">
        <f>N22-I22</f>
        <v>-1.0971908500000005</v>
      </c>
      <c r="Q22">
        <f>O22-J22</f>
        <v>9.4213219999996767E-3</v>
      </c>
      <c r="R22">
        <v>0.1017007828</v>
      </c>
      <c r="S22">
        <v>0</v>
      </c>
      <c r="T22">
        <v>0</v>
      </c>
      <c r="U22">
        <f t="shared" si="3"/>
        <v>0.1017007828</v>
      </c>
      <c r="V22">
        <f>I22-(N22+U22+X22)</f>
        <v>0.99549006720000044</v>
      </c>
      <c r="W22">
        <f t="shared" si="4"/>
        <v>1.0971908500000005</v>
      </c>
      <c r="X22">
        <v>0</v>
      </c>
      <c r="Y22">
        <v>0.85663318629999996</v>
      </c>
      <c r="Z22">
        <v>0</v>
      </c>
      <c r="AA22">
        <v>0</v>
      </c>
      <c r="AB22">
        <f t="shared" si="7"/>
        <v>0.85663318629999996</v>
      </c>
    </row>
    <row r="23" spans="1:28" x14ac:dyDescent="0.25">
      <c r="A23" t="s">
        <v>41</v>
      </c>
      <c r="B23" t="s">
        <v>75</v>
      </c>
      <c r="D23" t="s">
        <v>73</v>
      </c>
      <c r="E23">
        <v>17.014500000000002</v>
      </c>
      <c r="F23">
        <f t="shared" si="0"/>
        <v>1.4833513382372596</v>
      </c>
      <c r="G23">
        <v>25.8</v>
      </c>
      <c r="H23">
        <v>32.595300000000002</v>
      </c>
      <c r="I23">
        <v>11.470310209999999</v>
      </c>
      <c r="J23">
        <v>1.484903176</v>
      </c>
      <c r="K23">
        <v>33.915300000000002</v>
      </c>
      <c r="L23">
        <v>32.478900000000003</v>
      </c>
      <c r="M23">
        <f t="shared" si="6"/>
        <v>-0.11639999999999873</v>
      </c>
      <c r="N23">
        <v>10.922272680000001</v>
      </c>
      <c r="O23">
        <v>1.5235134000000001</v>
      </c>
      <c r="P23">
        <f>N23-I23</f>
        <v>-0.54803752999999844</v>
      </c>
      <c r="Q23">
        <f>O23-J23</f>
        <v>3.8610224000000137E-2</v>
      </c>
      <c r="R23">
        <v>1.1672973629999999E-3</v>
      </c>
      <c r="S23">
        <v>0</v>
      </c>
      <c r="T23">
        <v>0</v>
      </c>
      <c r="U23">
        <f t="shared" si="3"/>
        <v>1.1672973629999999E-3</v>
      </c>
      <c r="V23">
        <f>I23-(N23+U23+X23)</f>
        <v>0.54687023263699786</v>
      </c>
      <c r="W23">
        <f t="shared" si="4"/>
        <v>0.54803752999999789</v>
      </c>
      <c r="X23">
        <v>0</v>
      </c>
      <c r="Y23">
        <v>0.6248130798</v>
      </c>
      <c r="Z23">
        <v>0</v>
      </c>
      <c r="AA23">
        <v>0</v>
      </c>
      <c r="AB23">
        <f t="shared" si="7"/>
        <v>0.6248130798</v>
      </c>
    </row>
    <row r="24" spans="1:28" x14ac:dyDescent="0.25">
      <c r="A24" t="s">
        <v>42</v>
      </c>
      <c r="B24" t="s">
        <v>75</v>
      </c>
      <c r="D24" t="s">
        <v>73</v>
      </c>
      <c r="E24">
        <v>15.9315</v>
      </c>
      <c r="F24">
        <f t="shared" si="0"/>
        <v>1.2780280633206988</v>
      </c>
      <c r="G24">
        <v>27.5</v>
      </c>
      <c r="H24">
        <v>32.517800000000001</v>
      </c>
      <c r="I24">
        <v>12.46568871</v>
      </c>
      <c r="J24">
        <v>1.280993016</v>
      </c>
      <c r="K24">
        <v>31.2926</v>
      </c>
      <c r="L24">
        <v>30.6449</v>
      </c>
      <c r="M24">
        <f t="shared" si="6"/>
        <v>-1.8729000000000013</v>
      </c>
      <c r="N24">
        <v>10.82425404</v>
      </c>
      <c r="O24">
        <v>1.304430907</v>
      </c>
      <c r="P24">
        <f>N24-I24</f>
        <v>-1.6414346700000007</v>
      </c>
      <c r="Q24">
        <f>O24-J24</f>
        <v>2.3437890999999933E-2</v>
      </c>
      <c r="R24">
        <v>1.7809867859999998E-2</v>
      </c>
      <c r="S24">
        <v>0</v>
      </c>
      <c r="T24">
        <v>0</v>
      </c>
      <c r="U24">
        <f t="shared" si="3"/>
        <v>1.7809867859999998E-2</v>
      </c>
      <c r="V24">
        <f>I24-(N24+U24+X24)</f>
        <v>1.6236248021400002</v>
      </c>
      <c r="W24">
        <f t="shared" si="4"/>
        <v>1.6414346700000002</v>
      </c>
      <c r="X24">
        <v>0</v>
      </c>
      <c r="Y24">
        <v>0.38021278380000001</v>
      </c>
      <c r="Z24">
        <v>0</v>
      </c>
      <c r="AA24">
        <v>0</v>
      </c>
      <c r="AB24">
        <f t="shared" si="7"/>
        <v>0.38021278380000001</v>
      </c>
    </row>
    <row r="25" spans="1:28" x14ac:dyDescent="0.25">
      <c r="A25" t="s">
        <v>43</v>
      </c>
      <c r="B25" t="s">
        <v>75</v>
      </c>
      <c r="D25" t="s">
        <v>73</v>
      </c>
      <c r="E25">
        <v>17.148099999999999</v>
      </c>
      <c r="F25">
        <f t="shared" si="0"/>
        <v>1.4983792651676722</v>
      </c>
      <c r="G25">
        <v>25.8</v>
      </c>
      <c r="H25">
        <v>33.2605</v>
      </c>
      <c r="I25">
        <v>11.444432259999999</v>
      </c>
      <c r="J25">
        <v>1.4843490720000001</v>
      </c>
      <c r="K25">
        <v>34.905500000000004</v>
      </c>
      <c r="L25">
        <v>33.509700000000002</v>
      </c>
      <c r="M25">
        <f t="shared" si="6"/>
        <v>0.24920000000000186</v>
      </c>
      <c r="N25">
        <v>11.380763050000001</v>
      </c>
      <c r="O25">
        <v>1.54104595</v>
      </c>
      <c r="P25">
        <f>N25-I25</f>
        <v>-6.3669209999998699E-2</v>
      </c>
      <c r="Q25">
        <f>O25-J25</f>
        <v>5.6696877999999895E-2</v>
      </c>
      <c r="R25">
        <v>2.5920867919999998E-3</v>
      </c>
      <c r="S25">
        <v>0</v>
      </c>
      <c r="T25">
        <v>0</v>
      </c>
      <c r="U25">
        <f t="shared" si="3"/>
        <v>2.5920867919999998E-3</v>
      </c>
      <c r="V25">
        <f>I25-(N25+U25+X25)</f>
        <v>6.1077123207999406E-2</v>
      </c>
      <c r="W25">
        <f t="shared" si="4"/>
        <v>6.3669209999999407E-2</v>
      </c>
      <c r="X25">
        <v>0</v>
      </c>
      <c r="Y25">
        <v>0.2473897934</v>
      </c>
      <c r="Z25">
        <v>0</v>
      </c>
      <c r="AA25">
        <v>0</v>
      </c>
      <c r="AB25">
        <f t="shared" si="7"/>
        <v>0.2473897934</v>
      </c>
    </row>
    <row r="26" spans="1:28" x14ac:dyDescent="0.25">
      <c r="A26" t="s">
        <v>44</v>
      </c>
      <c r="B26" t="s">
        <v>75</v>
      </c>
      <c r="D26" t="s">
        <v>73</v>
      </c>
      <c r="E26">
        <v>16.022500000000001</v>
      </c>
      <c r="F26">
        <f t="shared" si="0"/>
        <v>1.454499134383515</v>
      </c>
      <c r="G26">
        <v>25.1</v>
      </c>
      <c r="H26">
        <v>31.7699</v>
      </c>
      <c r="I26">
        <v>11.01581955</v>
      </c>
      <c r="J26">
        <v>1.4526654319999999</v>
      </c>
      <c r="K26">
        <v>34.049900000000001</v>
      </c>
      <c r="L26">
        <v>32.894599999999997</v>
      </c>
      <c r="M26">
        <f t="shared" si="6"/>
        <v>1.1246999999999971</v>
      </c>
      <c r="N26">
        <v>10.895776750000001</v>
      </c>
      <c r="O26">
        <v>1.4878483299999998</v>
      </c>
      <c r="P26">
        <f>N26-I26</f>
        <v>-0.12004279999999845</v>
      </c>
      <c r="Q26">
        <f>O26-J26</f>
        <v>3.5182897999999962E-2</v>
      </c>
      <c r="R26">
        <v>1.6307830810000001E-4</v>
      </c>
      <c r="S26">
        <v>0</v>
      </c>
      <c r="T26">
        <v>0</v>
      </c>
      <c r="U26">
        <f t="shared" si="3"/>
        <v>1.6307830810000001E-4</v>
      </c>
      <c r="V26">
        <f>I26-(N26+U26+X26)</f>
        <v>0.11987972169189831</v>
      </c>
      <c r="W26">
        <f t="shared" si="4"/>
        <v>0.12004279999999831</v>
      </c>
      <c r="X26">
        <v>0</v>
      </c>
      <c r="Y26">
        <v>0.69395828250000002</v>
      </c>
      <c r="Z26">
        <v>0</v>
      </c>
      <c r="AA26">
        <v>0</v>
      </c>
      <c r="AB26">
        <f t="shared" si="7"/>
        <v>0.69395828250000002</v>
      </c>
    </row>
    <row r="27" spans="1:28" x14ac:dyDescent="0.25">
      <c r="A27" t="s">
        <v>45</v>
      </c>
      <c r="B27" t="s">
        <v>75</v>
      </c>
      <c r="D27" t="s">
        <v>73</v>
      </c>
      <c r="E27">
        <v>16.637699999999999</v>
      </c>
      <c r="F27">
        <f t="shared" si="0"/>
        <v>1.4888377797542782</v>
      </c>
      <c r="G27">
        <v>25.3</v>
      </c>
      <c r="H27">
        <v>32.888599999999997</v>
      </c>
      <c r="I27">
        <v>11.17495823</v>
      </c>
      <c r="J27">
        <v>1.4739049280000001</v>
      </c>
      <c r="K27">
        <v>34.168199999999999</v>
      </c>
      <c r="L27">
        <v>33.122900000000001</v>
      </c>
      <c r="M27">
        <f t="shared" si="6"/>
        <v>0.23430000000000462</v>
      </c>
      <c r="N27">
        <v>11.094002720000001</v>
      </c>
      <c r="O27">
        <v>1.5257984100000002</v>
      </c>
      <c r="P27">
        <f>N27-I27</f>
        <v>-8.0955509999999009E-2</v>
      </c>
      <c r="Q27">
        <f>O27-J27</f>
        <v>5.1893482000000102E-2</v>
      </c>
      <c r="R27">
        <v>1.079750061E-2</v>
      </c>
      <c r="S27">
        <v>0</v>
      </c>
      <c r="T27">
        <v>0</v>
      </c>
      <c r="U27">
        <f t="shared" si="3"/>
        <v>1.079750061E-2</v>
      </c>
      <c r="V27">
        <f>I27-(N27+U27+X27)</f>
        <v>7.0158009389999165E-2</v>
      </c>
      <c r="W27">
        <f t="shared" si="4"/>
        <v>8.0955509999999162E-2</v>
      </c>
      <c r="X27">
        <v>0</v>
      </c>
      <c r="Y27">
        <v>0.65045928959999999</v>
      </c>
      <c r="Z27">
        <v>0</v>
      </c>
      <c r="AA27">
        <v>0</v>
      </c>
      <c r="AB27">
        <f t="shared" si="7"/>
        <v>0.65045928959999999</v>
      </c>
    </row>
    <row r="28" spans="1:28" x14ac:dyDescent="0.25">
      <c r="A28" t="s">
        <v>46</v>
      </c>
      <c r="B28" t="s">
        <v>75</v>
      </c>
      <c r="D28" t="s">
        <v>73</v>
      </c>
      <c r="E28">
        <v>15.8642</v>
      </c>
      <c r="F28">
        <f t="shared" si="0"/>
        <v>1.4628645469387278</v>
      </c>
      <c r="G28">
        <v>24.9</v>
      </c>
      <c r="H28">
        <v>32.357900000000001</v>
      </c>
      <c r="I28">
        <v>10.844613079999998</v>
      </c>
      <c r="J28">
        <v>1.450299072</v>
      </c>
      <c r="K28">
        <v>34.548499999999997</v>
      </c>
      <c r="L28">
        <v>33.051200000000001</v>
      </c>
      <c r="M28">
        <f t="shared" si="6"/>
        <v>0.69330000000000069</v>
      </c>
      <c r="N28">
        <v>10.454830169999999</v>
      </c>
      <c r="O28">
        <v>1.4763420899999999</v>
      </c>
      <c r="P28">
        <f>N28-I28</f>
        <v>-0.38978290999999921</v>
      </c>
      <c r="Q28">
        <f>O28-J28</f>
        <v>2.6043017999999973E-2</v>
      </c>
      <c r="R28">
        <v>3.951644897E-2</v>
      </c>
      <c r="S28">
        <v>0</v>
      </c>
      <c r="T28">
        <v>0</v>
      </c>
      <c r="U28">
        <f t="shared" si="3"/>
        <v>3.951644897E-2</v>
      </c>
      <c r="V28">
        <f>I28-(N28+U28+X28)</f>
        <v>0.35026646102999948</v>
      </c>
      <c r="W28">
        <f t="shared" si="4"/>
        <v>0.38978290999999948</v>
      </c>
      <c r="X28">
        <v>0</v>
      </c>
      <c r="Y28">
        <v>0.90801143649999994</v>
      </c>
      <c r="Z28">
        <v>0</v>
      </c>
      <c r="AA28">
        <v>0</v>
      </c>
      <c r="AB28">
        <f t="shared" si="7"/>
        <v>0.90801143649999994</v>
      </c>
    </row>
    <row r="29" spans="1:28" x14ac:dyDescent="0.25">
      <c r="A29" t="s">
        <v>47</v>
      </c>
      <c r="B29" t="s">
        <v>75</v>
      </c>
      <c r="D29" t="s">
        <v>73</v>
      </c>
      <c r="E29">
        <v>18.294</v>
      </c>
      <c r="F29">
        <f t="shared" si="0"/>
        <v>1.4399033956580467</v>
      </c>
      <c r="G29">
        <v>27.6</v>
      </c>
      <c r="H29">
        <v>34.145000000000003</v>
      </c>
      <c r="I29">
        <v>12.705019</v>
      </c>
      <c r="J29">
        <v>1.4292551279999999</v>
      </c>
      <c r="K29">
        <v>36.4696</v>
      </c>
      <c r="L29">
        <v>35.127000000000002</v>
      </c>
      <c r="M29">
        <f t="shared" si="6"/>
        <v>0.98199999999999932</v>
      </c>
      <c r="N29">
        <v>12.48758411</v>
      </c>
      <c r="O29">
        <v>1.4859556700000001</v>
      </c>
      <c r="P29">
        <f>N29-I29</f>
        <v>-0.21743488999999983</v>
      </c>
      <c r="Q29">
        <f>O29-J29</f>
        <v>5.6700542000000187E-2</v>
      </c>
      <c r="R29">
        <v>1.278877258E-2</v>
      </c>
      <c r="S29">
        <v>0</v>
      </c>
      <c r="T29">
        <v>0</v>
      </c>
      <c r="U29">
        <f t="shared" si="3"/>
        <v>1.278877258E-2</v>
      </c>
      <c r="V29">
        <f>I29-(N29+U29+X29)</f>
        <v>0.20464611741999938</v>
      </c>
      <c r="W29">
        <f t="shared" si="4"/>
        <v>0.21743488999999938</v>
      </c>
      <c r="X29">
        <v>0</v>
      </c>
      <c r="Y29">
        <v>0.98035812379999998</v>
      </c>
      <c r="Z29">
        <v>0</v>
      </c>
      <c r="AA29">
        <v>0</v>
      </c>
      <c r="AB29">
        <f t="shared" si="7"/>
        <v>0.98035812379999998</v>
      </c>
    </row>
    <row r="30" spans="1:28" x14ac:dyDescent="0.25">
      <c r="A30" t="s">
        <v>48</v>
      </c>
      <c r="B30" t="s">
        <v>75</v>
      </c>
      <c r="D30" t="s">
        <v>73</v>
      </c>
      <c r="E30">
        <v>18.869</v>
      </c>
      <c r="F30">
        <f t="shared" si="0"/>
        <v>1.4298522528567275</v>
      </c>
      <c r="G30">
        <v>28.4</v>
      </c>
      <c r="H30">
        <v>34.453600000000002</v>
      </c>
      <c r="I30">
        <v>13.19646835</v>
      </c>
      <c r="J30">
        <v>1.4081970240000001</v>
      </c>
      <c r="K30">
        <v>38.701599999999999</v>
      </c>
      <c r="L30">
        <v>36.848100000000002</v>
      </c>
      <c r="M30">
        <f t="shared" si="6"/>
        <v>2.3945000000000007</v>
      </c>
      <c r="N30">
        <v>12.769469259999999</v>
      </c>
      <c r="O30">
        <v>1.45372711</v>
      </c>
      <c r="P30">
        <f>N30-I30</f>
        <v>-0.42699909000000069</v>
      </c>
      <c r="Q30">
        <f>O30-J30</f>
        <v>4.5530085999999859E-2</v>
      </c>
      <c r="R30">
        <v>3.2358169559999999E-3</v>
      </c>
      <c r="S30">
        <v>0</v>
      </c>
      <c r="T30">
        <v>0</v>
      </c>
      <c r="U30">
        <f t="shared" si="3"/>
        <v>3.2358169559999999E-3</v>
      </c>
      <c r="V30">
        <f>I30-(N30+U30+X30)</f>
        <v>0.42376327304400085</v>
      </c>
      <c r="W30">
        <f t="shared" si="4"/>
        <v>0.42699909000000086</v>
      </c>
      <c r="X30">
        <v>0</v>
      </c>
      <c r="Y30">
        <v>1.869933128</v>
      </c>
      <c r="Z30">
        <v>0</v>
      </c>
      <c r="AA30">
        <v>5.8150291439999995E-2</v>
      </c>
      <c r="AB30">
        <f t="shared" si="7"/>
        <v>1.9280834194400001</v>
      </c>
    </row>
    <row r="31" spans="1:28" x14ac:dyDescent="0.25">
      <c r="A31" t="s">
        <v>49</v>
      </c>
      <c r="B31" t="s">
        <v>75</v>
      </c>
      <c r="D31" t="s">
        <v>73</v>
      </c>
      <c r="E31">
        <v>16.668500000000002</v>
      </c>
      <c r="F31">
        <f t="shared" si="0"/>
        <v>1.2669777796854003</v>
      </c>
      <c r="G31">
        <v>28</v>
      </c>
      <c r="H31">
        <v>32.568800000000003</v>
      </c>
      <c r="I31">
        <v>13.156110759999999</v>
      </c>
      <c r="J31">
        <v>1.2635977039999999</v>
      </c>
      <c r="K31">
        <v>31.940100000000001</v>
      </c>
      <c r="L31">
        <v>30.4665</v>
      </c>
      <c r="M31">
        <f t="shared" si="6"/>
        <v>-2.1023000000000032</v>
      </c>
      <c r="N31">
        <v>10.951764109999999</v>
      </c>
      <c r="O31">
        <v>1.295319028</v>
      </c>
      <c r="P31">
        <f>N31-I31</f>
        <v>-2.2043466499999997</v>
      </c>
      <c r="Q31">
        <f>O31-J31</f>
        <v>3.1721324000000051E-2</v>
      </c>
      <c r="R31">
        <v>0.14614391330000001</v>
      </c>
      <c r="S31">
        <v>0</v>
      </c>
      <c r="T31">
        <v>0</v>
      </c>
      <c r="U31">
        <f t="shared" si="3"/>
        <v>0.14614391330000001</v>
      </c>
      <c r="V31">
        <f>I31-(N31+U31+X31)</f>
        <v>2.0582027367000002</v>
      </c>
      <c r="W31">
        <f t="shared" si="4"/>
        <v>2.2043466500000002</v>
      </c>
      <c r="X31">
        <v>0</v>
      </c>
      <c r="Y31">
        <v>0.59962177279999995</v>
      </c>
      <c r="Z31">
        <v>0</v>
      </c>
      <c r="AA31">
        <v>0</v>
      </c>
      <c r="AB31">
        <f t="shared" si="7"/>
        <v>0.59962177279999995</v>
      </c>
    </row>
    <row r="32" spans="1:28" x14ac:dyDescent="0.25">
      <c r="A32" t="s">
        <v>71</v>
      </c>
      <c r="B32" t="s">
        <v>76</v>
      </c>
      <c r="D32" t="s">
        <v>73</v>
      </c>
      <c r="E32">
        <v>17.567699999999999</v>
      </c>
      <c r="F32">
        <f t="shared" si="0"/>
        <v>1.3732777874777511</v>
      </c>
      <c r="G32">
        <v>27.7</v>
      </c>
      <c r="H32">
        <v>34.197099999999999</v>
      </c>
      <c r="I32">
        <v>12.792531970000001</v>
      </c>
      <c r="J32">
        <v>1.3508373040000001</v>
      </c>
    </row>
    <row r="33" spans="1:28" x14ac:dyDescent="0.25">
      <c r="A33" t="s">
        <v>50</v>
      </c>
      <c r="B33" t="s">
        <v>75</v>
      </c>
      <c r="D33" t="s">
        <v>73</v>
      </c>
      <c r="E33">
        <v>16.191099999999999</v>
      </c>
      <c r="F33">
        <f t="shared" si="0"/>
        <v>1.51441915487848</v>
      </c>
      <c r="G33">
        <v>24.7</v>
      </c>
      <c r="H33">
        <v>31.8462</v>
      </c>
      <c r="I33">
        <v>10.691293719999999</v>
      </c>
      <c r="J33">
        <v>1.51675392</v>
      </c>
      <c r="K33">
        <v>33.941099999999999</v>
      </c>
      <c r="L33">
        <v>32.283900000000003</v>
      </c>
      <c r="M33">
        <f>L33-H33</f>
        <v>0.43770000000000309</v>
      </c>
      <c r="N33">
        <v>10.50481796</v>
      </c>
      <c r="O33">
        <v>1.54523342</v>
      </c>
      <c r="P33">
        <f>N33-I33</f>
        <v>-0.18647575999999866</v>
      </c>
      <c r="Q33">
        <f>O33-J33</f>
        <v>2.8479499999999991E-2</v>
      </c>
      <c r="R33">
        <v>4.6005249019999998E-3</v>
      </c>
      <c r="S33">
        <v>0</v>
      </c>
      <c r="T33">
        <v>0</v>
      </c>
      <c r="U33">
        <f t="shared" si="3"/>
        <v>4.6005249019999998E-3</v>
      </c>
      <c r="V33">
        <f>I33-(N33+U33+X33)</f>
        <v>0.18187523509799952</v>
      </c>
      <c r="W33">
        <f t="shared" si="4"/>
        <v>0.18647575999999952</v>
      </c>
      <c r="X33">
        <v>0</v>
      </c>
      <c r="Y33">
        <v>0.78048419950000003</v>
      </c>
      <c r="Z33">
        <v>0</v>
      </c>
      <c r="AA33">
        <v>0</v>
      </c>
      <c r="AB33">
        <f>SUM(X33:Z33,AA33)</f>
        <v>0.78048419950000003</v>
      </c>
    </row>
    <row r="34" spans="1:28" x14ac:dyDescent="0.25">
      <c r="A34" t="s">
        <v>51</v>
      </c>
      <c r="B34" t="s">
        <v>75</v>
      </c>
      <c r="D34" t="s">
        <v>73</v>
      </c>
      <c r="E34">
        <v>16.785599999999999</v>
      </c>
      <c r="F34">
        <f t="shared" si="0"/>
        <v>1.5339216035145051</v>
      </c>
      <c r="G34">
        <v>25.4</v>
      </c>
      <c r="H34">
        <v>32.874299999999998</v>
      </c>
      <c r="I34">
        <v>10.942932129999999</v>
      </c>
      <c r="J34">
        <v>1.4972319999999999</v>
      </c>
      <c r="K34">
        <v>34.306600000000003</v>
      </c>
      <c r="L34">
        <v>33.357300000000002</v>
      </c>
      <c r="M34">
        <f>L34-H34</f>
        <v>0.48300000000000409</v>
      </c>
      <c r="N34">
        <v>11.44103336</v>
      </c>
      <c r="O34">
        <v>1.5258674999999999</v>
      </c>
      <c r="P34">
        <f>N34-I34</f>
        <v>0.49810123000000139</v>
      </c>
      <c r="Q34">
        <f>O34-J34</f>
        <v>2.8635500000000036E-2</v>
      </c>
      <c r="R34">
        <v>3.012657166E-3</v>
      </c>
      <c r="S34">
        <v>0</v>
      </c>
      <c r="T34">
        <v>0</v>
      </c>
      <c r="U34">
        <f t="shared" si="3"/>
        <v>3.012657166E-3</v>
      </c>
      <c r="V34">
        <f>I34-(N34+U34+X34)</f>
        <v>-0.50111388716600125</v>
      </c>
      <c r="W34">
        <f t="shared" si="4"/>
        <v>-0.49810123000000123</v>
      </c>
      <c r="X34">
        <v>0</v>
      </c>
      <c r="Y34">
        <v>0.31587409970000002</v>
      </c>
      <c r="Z34">
        <v>0</v>
      </c>
      <c r="AA34">
        <v>0</v>
      </c>
      <c r="AB34">
        <f>SUM(X34:Z34,AA34)</f>
        <v>0.31587409970000002</v>
      </c>
    </row>
    <row r="35" spans="1:28" x14ac:dyDescent="0.25">
      <c r="A35" t="s">
        <v>52</v>
      </c>
      <c r="B35" t="s">
        <v>75</v>
      </c>
      <c r="D35" t="s">
        <v>73</v>
      </c>
      <c r="E35">
        <v>18.1281</v>
      </c>
      <c r="F35">
        <f t="shared" si="0"/>
        <v>1.4081703797714358</v>
      </c>
      <c r="G35">
        <v>28.2</v>
      </c>
      <c r="H35">
        <v>34.737900000000003</v>
      </c>
      <c r="I35">
        <v>12.873513220000001</v>
      </c>
      <c r="J35">
        <v>1.376571824</v>
      </c>
      <c r="K35">
        <v>36.288800000000002</v>
      </c>
      <c r="L35">
        <v>35.1661</v>
      </c>
      <c r="M35">
        <f>L35-H35</f>
        <v>0.42819999999999681</v>
      </c>
      <c r="N35">
        <v>12.94894981</v>
      </c>
      <c r="O35">
        <v>1.43649738</v>
      </c>
      <c r="P35">
        <f>N35-I35</f>
        <v>7.5436589999998915E-2</v>
      </c>
      <c r="Q35">
        <f>O35-J35</f>
        <v>5.9925556000000046E-2</v>
      </c>
      <c r="R35">
        <v>6.0167312619999998E-3</v>
      </c>
      <c r="S35">
        <v>0</v>
      </c>
      <c r="T35">
        <v>0</v>
      </c>
      <c r="U35">
        <f t="shared" si="3"/>
        <v>6.0167312619999998E-3</v>
      </c>
      <c r="V35">
        <f>I35-(N35+U35+X35)</f>
        <v>-8.1453321261998113E-2</v>
      </c>
      <c r="W35">
        <f t="shared" si="4"/>
        <v>-7.543658999999811E-2</v>
      </c>
      <c r="X35">
        <v>0</v>
      </c>
      <c r="Y35">
        <v>0.69074821470000003</v>
      </c>
      <c r="Z35">
        <v>0</v>
      </c>
      <c r="AA35">
        <v>0</v>
      </c>
      <c r="AB35">
        <f>SUM(X35:Z35,AA35)</f>
        <v>0.69074821470000003</v>
      </c>
    </row>
    <row r="36" spans="1:28" x14ac:dyDescent="0.25">
      <c r="A36" t="s">
        <v>72</v>
      </c>
      <c r="B36" t="s">
        <v>76</v>
      </c>
      <c r="D36" t="s">
        <v>73</v>
      </c>
      <c r="E36">
        <v>19.123899999999999</v>
      </c>
      <c r="F36">
        <f t="shared" si="0"/>
        <v>1.4124570054654269</v>
      </c>
      <c r="G36">
        <v>29.5</v>
      </c>
      <c r="H36">
        <v>35.073500000000003</v>
      </c>
      <c r="I36">
        <v>13.53945637</v>
      </c>
      <c r="J36">
        <v>1.3836989280000001</v>
      </c>
    </row>
    <row r="37" spans="1:28" x14ac:dyDescent="0.25">
      <c r="A37" t="s">
        <v>53</v>
      </c>
      <c r="B37" t="s">
        <v>75</v>
      </c>
      <c r="D37" t="s">
        <v>73</v>
      </c>
      <c r="E37">
        <v>16.271999999999998</v>
      </c>
      <c r="F37">
        <f t="shared" si="0"/>
        <v>1.3927450169424365</v>
      </c>
      <c r="G37">
        <v>26.8</v>
      </c>
      <c r="H37">
        <v>32.342799999999997</v>
      </c>
      <c r="I37">
        <v>11.683402060000001</v>
      </c>
      <c r="J37">
        <v>1.3709960960000001</v>
      </c>
      <c r="K37">
        <v>29.354600000000001</v>
      </c>
      <c r="L37">
        <v>28.433199999999999</v>
      </c>
      <c r="M37">
        <f t="shared" ref="M37:M51" si="8">L37-H37</f>
        <v>-3.9095999999999975</v>
      </c>
      <c r="N37">
        <v>8.7557258610000002</v>
      </c>
      <c r="O37">
        <v>1.4352634200000001</v>
      </c>
      <c r="P37">
        <f>N37-I37</f>
        <v>-2.9276761990000004</v>
      </c>
      <c r="Q37">
        <f>O37-J37</f>
        <v>6.4267324000000015E-2</v>
      </c>
      <c r="R37">
        <v>0.20774459840000001</v>
      </c>
      <c r="S37">
        <v>0</v>
      </c>
      <c r="T37">
        <v>0</v>
      </c>
      <c r="U37">
        <f t="shared" si="3"/>
        <v>0.20774459840000001</v>
      </c>
      <c r="V37">
        <f>I37-(N37+U37+X37)</f>
        <v>2.7199316006000007</v>
      </c>
      <c r="W37">
        <f t="shared" si="4"/>
        <v>2.9276761990000009</v>
      </c>
      <c r="X37">
        <v>0</v>
      </c>
      <c r="Y37">
        <v>0.2743062973</v>
      </c>
      <c r="Z37">
        <v>0</v>
      </c>
      <c r="AA37">
        <v>0</v>
      </c>
      <c r="AB37">
        <f t="shared" ref="AB37:AB51" si="9">SUM(X37:Z37,AA37)</f>
        <v>0.2743062973</v>
      </c>
    </row>
    <row r="38" spans="1:28" x14ac:dyDescent="0.25">
      <c r="A38" t="s">
        <v>54</v>
      </c>
      <c r="B38" t="s">
        <v>75</v>
      </c>
      <c r="D38" t="s">
        <v>73</v>
      </c>
      <c r="E38">
        <v>17.120200000000001</v>
      </c>
      <c r="F38">
        <f t="shared" si="0"/>
        <v>1.4830624966990444</v>
      </c>
      <c r="G38">
        <v>25.9</v>
      </c>
      <c r="H38">
        <v>32.4756</v>
      </c>
      <c r="I38">
        <v>11.543815609999999</v>
      </c>
      <c r="J38">
        <v>1.4705922880000002</v>
      </c>
      <c r="K38">
        <v>28.0305</v>
      </c>
      <c r="L38">
        <v>27.351900000000001</v>
      </c>
      <c r="M38">
        <f t="shared" si="8"/>
        <v>-5.1236999999999995</v>
      </c>
      <c r="N38">
        <v>8.2752113339999998</v>
      </c>
      <c r="O38">
        <v>1.5338101200000001</v>
      </c>
      <c r="P38">
        <f>N38-I38</f>
        <v>-3.2686042759999996</v>
      </c>
      <c r="Q38">
        <f>O38-J38</f>
        <v>6.3217831999999863E-2</v>
      </c>
      <c r="R38">
        <v>0.15398025509999999</v>
      </c>
      <c r="S38">
        <v>0</v>
      </c>
      <c r="T38">
        <v>0</v>
      </c>
      <c r="U38">
        <f t="shared" si="3"/>
        <v>0.15398025509999999</v>
      </c>
      <c r="V38">
        <f>I38-(N38+U38+X38)</f>
        <v>3.1146240208999991</v>
      </c>
      <c r="W38">
        <f t="shared" si="4"/>
        <v>3.2686042759999991</v>
      </c>
      <c r="X38">
        <v>0</v>
      </c>
      <c r="Y38">
        <v>0.102722168</v>
      </c>
      <c r="Z38">
        <v>0</v>
      </c>
      <c r="AA38">
        <v>0</v>
      </c>
      <c r="AB38">
        <f t="shared" si="9"/>
        <v>0.102722168</v>
      </c>
    </row>
    <row r="39" spans="1:28" x14ac:dyDescent="0.25">
      <c r="A39" t="s">
        <v>55</v>
      </c>
      <c r="B39" t="s">
        <v>75</v>
      </c>
      <c r="D39" t="s">
        <v>73</v>
      </c>
      <c r="E39">
        <v>14.321400000000001</v>
      </c>
      <c r="F39">
        <f t="shared" si="0"/>
        <v>1.307817080042849</v>
      </c>
      <c r="G39">
        <v>25.8</v>
      </c>
      <c r="H39">
        <v>30.0837</v>
      </c>
      <c r="I39">
        <v>10.95061398</v>
      </c>
      <c r="J39">
        <v>1.2847769040000001</v>
      </c>
      <c r="K39">
        <v>28.002800000000001</v>
      </c>
      <c r="L39">
        <v>26.789300000000001</v>
      </c>
      <c r="M39">
        <f t="shared" si="8"/>
        <v>-3.2943999999999996</v>
      </c>
      <c r="N39">
        <v>8.3233194350000002</v>
      </c>
      <c r="O39">
        <v>1.3671607699999999</v>
      </c>
      <c r="P39">
        <f>N39-I39</f>
        <v>-2.6272945449999998</v>
      </c>
      <c r="Q39">
        <f>O39-J39</f>
        <v>8.2383865999999806E-2</v>
      </c>
      <c r="R39">
        <v>0.10088539119999999</v>
      </c>
      <c r="S39">
        <v>0</v>
      </c>
      <c r="T39">
        <v>0</v>
      </c>
      <c r="U39">
        <f t="shared" si="3"/>
        <v>0.10088539119999999</v>
      </c>
      <c r="V39">
        <f>I39-(N39+U39+X39)</f>
        <v>2.5264091537999995</v>
      </c>
      <c r="W39">
        <f t="shared" si="4"/>
        <v>2.6272945449999994</v>
      </c>
      <c r="X39">
        <v>0</v>
      </c>
      <c r="Y39">
        <v>0.2969398499</v>
      </c>
      <c r="Z39">
        <v>0</v>
      </c>
      <c r="AA39">
        <v>0</v>
      </c>
      <c r="AB39">
        <f t="shared" si="9"/>
        <v>0.2969398499</v>
      </c>
    </row>
    <row r="40" spans="1:28" x14ac:dyDescent="0.25">
      <c r="A40" t="s">
        <v>56</v>
      </c>
      <c r="B40" t="s">
        <v>75</v>
      </c>
      <c r="D40" t="s">
        <v>73</v>
      </c>
      <c r="E40">
        <v>17.097899999999999</v>
      </c>
      <c r="F40">
        <f t="shared" si="0"/>
        <v>1.5266000598361438</v>
      </c>
      <c r="G40">
        <v>25.5</v>
      </c>
      <c r="H40">
        <v>32.882100000000001</v>
      </c>
      <c r="I40">
        <v>11.19998646</v>
      </c>
      <c r="J40">
        <v>1.49668936</v>
      </c>
      <c r="K40">
        <v>31.926600000000001</v>
      </c>
      <c r="L40">
        <v>31.257400000000001</v>
      </c>
      <c r="M40">
        <f t="shared" si="8"/>
        <v>-1.6247000000000007</v>
      </c>
      <c r="N40">
        <v>10.05934811</v>
      </c>
      <c r="O40">
        <v>1.58316649</v>
      </c>
      <c r="P40">
        <f>N40-I40</f>
        <v>-1.1406383499999997</v>
      </c>
      <c r="Q40">
        <f>O40-J40</f>
        <v>8.6477130000000013E-2</v>
      </c>
      <c r="R40">
        <v>2.9105186460000002E-2</v>
      </c>
      <c r="S40">
        <v>0</v>
      </c>
      <c r="T40">
        <v>0</v>
      </c>
      <c r="U40">
        <f t="shared" si="3"/>
        <v>2.9105186460000002E-2</v>
      </c>
      <c r="V40">
        <f>I40-(N40+U40+X40)</f>
        <v>1.111533163539999</v>
      </c>
      <c r="W40">
        <f t="shared" si="4"/>
        <v>1.140638349999999</v>
      </c>
      <c r="X40">
        <v>0</v>
      </c>
      <c r="Y40">
        <v>0.33671379089999998</v>
      </c>
      <c r="Z40">
        <v>0</v>
      </c>
      <c r="AA40">
        <v>0</v>
      </c>
      <c r="AB40">
        <f t="shared" si="9"/>
        <v>0.33671379089999998</v>
      </c>
    </row>
    <row r="41" spans="1:28" x14ac:dyDescent="0.25">
      <c r="A41" t="s">
        <v>57</v>
      </c>
      <c r="B41" t="s">
        <v>75</v>
      </c>
      <c r="D41" t="s">
        <v>73</v>
      </c>
      <c r="E41">
        <v>16.142199999999999</v>
      </c>
      <c r="F41">
        <f t="shared" si="0"/>
        <v>1.4441027081215447</v>
      </c>
      <c r="G41">
        <v>25.2</v>
      </c>
      <c r="H41">
        <v>32.302199999999999</v>
      </c>
      <c r="I41">
        <v>11.1780138</v>
      </c>
      <c r="J41">
        <v>1.4083763200000001</v>
      </c>
      <c r="K41">
        <v>30.5488</v>
      </c>
      <c r="L41">
        <v>29.857299999999999</v>
      </c>
      <c r="M41">
        <f t="shared" si="8"/>
        <v>-2.4449000000000005</v>
      </c>
      <c r="N41">
        <v>9.8699884410000003</v>
      </c>
      <c r="O41">
        <v>1.4666993000000002</v>
      </c>
      <c r="P41">
        <f>N41-I41</f>
        <v>-1.3080253590000002</v>
      </c>
      <c r="Q41">
        <f>O41-J41</f>
        <v>5.8322980000000024E-2</v>
      </c>
      <c r="R41">
        <v>8.74786377E-2</v>
      </c>
      <c r="S41">
        <v>0</v>
      </c>
      <c r="T41">
        <v>0</v>
      </c>
      <c r="U41">
        <f t="shared" si="3"/>
        <v>8.74786377E-2</v>
      </c>
      <c r="V41">
        <f>I41-(N41+U41+X41)</f>
        <v>1.2205467212999999</v>
      </c>
      <c r="W41">
        <f t="shared" si="4"/>
        <v>1.3080253589999999</v>
      </c>
      <c r="X41">
        <v>0</v>
      </c>
      <c r="Y41">
        <v>3.2023429870000002E-2</v>
      </c>
      <c r="Z41">
        <v>0</v>
      </c>
      <c r="AA41">
        <v>0</v>
      </c>
      <c r="AB41">
        <f t="shared" si="9"/>
        <v>3.2023429870000002E-2</v>
      </c>
    </row>
    <row r="42" spans="1:28" x14ac:dyDescent="0.25">
      <c r="A42" t="s">
        <v>58</v>
      </c>
      <c r="B42" t="s">
        <v>75</v>
      </c>
      <c r="D42" t="s">
        <v>73</v>
      </c>
      <c r="E42">
        <v>13.2182</v>
      </c>
      <c r="F42">
        <f t="shared" si="0"/>
        <v>1.095054382089647</v>
      </c>
      <c r="G42">
        <v>26.9</v>
      </c>
      <c r="H42">
        <v>30.2285</v>
      </c>
      <c r="I42">
        <v>12.07081604</v>
      </c>
      <c r="J42">
        <v>1.0901708240000001</v>
      </c>
      <c r="K42">
        <v>28.0959</v>
      </c>
      <c r="L42">
        <v>27.115400000000001</v>
      </c>
      <c r="M42">
        <f t="shared" si="8"/>
        <v>-3.1130999999999993</v>
      </c>
      <c r="N42">
        <v>8.2301845549999992</v>
      </c>
      <c r="O42">
        <v>1.2293023318</v>
      </c>
      <c r="P42">
        <f>N42-I42</f>
        <v>-3.8406314850000012</v>
      </c>
      <c r="Q42">
        <f>O42-J42</f>
        <v>0.13913150779999994</v>
      </c>
      <c r="R42">
        <v>4.1370389999999995E-3</v>
      </c>
      <c r="S42">
        <v>0</v>
      </c>
      <c r="T42">
        <v>0</v>
      </c>
      <c r="U42">
        <f t="shared" si="3"/>
        <v>4.1370389999999995E-3</v>
      </c>
      <c r="V42">
        <f>I42-(N42+U42+X42)</f>
        <v>3.8364944460000014</v>
      </c>
      <c r="W42">
        <f t="shared" si="4"/>
        <v>3.8406314850000016</v>
      </c>
      <c r="X42">
        <v>0</v>
      </c>
      <c r="Y42">
        <v>0.21408748600000002</v>
      </c>
      <c r="Z42">
        <v>0.44383907299999997</v>
      </c>
      <c r="AA42">
        <v>0</v>
      </c>
      <c r="AB42">
        <f t="shared" si="9"/>
        <v>0.65792655899999997</v>
      </c>
    </row>
    <row r="43" spans="1:28" x14ac:dyDescent="0.25">
      <c r="A43" t="s">
        <v>59</v>
      </c>
      <c r="B43" t="s">
        <v>75</v>
      </c>
      <c r="D43" t="s">
        <v>73</v>
      </c>
      <c r="E43">
        <v>17.444900000000001</v>
      </c>
      <c r="F43">
        <f t="shared" si="0"/>
        <v>1.4413420067736291</v>
      </c>
      <c r="G43">
        <v>26.6</v>
      </c>
      <c r="H43">
        <v>33.980200000000004</v>
      </c>
      <c r="I43">
        <v>12.10323429</v>
      </c>
      <c r="J43">
        <v>1.4184033199999999</v>
      </c>
      <c r="K43">
        <v>34.2166</v>
      </c>
      <c r="L43">
        <v>33.382300000000001</v>
      </c>
      <c r="M43">
        <f t="shared" si="8"/>
        <v>-0.59790000000000276</v>
      </c>
      <c r="N43">
        <v>11.711339949999999</v>
      </c>
      <c r="O43">
        <v>1.4803024</v>
      </c>
      <c r="P43">
        <f>N43-I43</f>
        <v>-0.39189434000000034</v>
      </c>
      <c r="Q43">
        <f>O43-J43</f>
        <v>6.1899080000000106E-2</v>
      </c>
      <c r="R43">
        <v>0.19554805759999999</v>
      </c>
      <c r="S43">
        <v>0</v>
      </c>
      <c r="T43">
        <v>5.1670074460000003E-3</v>
      </c>
      <c r="U43">
        <f t="shared" si="3"/>
        <v>0.20071506504599998</v>
      </c>
      <c r="V43">
        <f>I43-(N43+U43+X43)</f>
        <v>0.19117927495400089</v>
      </c>
      <c r="W43">
        <f t="shared" si="4"/>
        <v>0.3918943400000009</v>
      </c>
      <c r="X43">
        <v>0</v>
      </c>
      <c r="Y43">
        <v>7.8912734989999997E-2</v>
      </c>
      <c r="Z43">
        <v>0</v>
      </c>
      <c r="AA43">
        <v>0</v>
      </c>
      <c r="AB43">
        <f t="shared" si="9"/>
        <v>7.8912734989999997E-2</v>
      </c>
    </row>
    <row r="44" spans="1:28" x14ac:dyDescent="0.25">
      <c r="A44" t="s">
        <v>60</v>
      </c>
      <c r="B44" t="s">
        <v>75</v>
      </c>
      <c r="D44" t="s">
        <v>73</v>
      </c>
      <c r="E44">
        <v>17.219200000000001</v>
      </c>
      <c r="F44">
        <f t="shared" si="0"/>
        <v>1.3769635609974262</v>
      </c>
      <c r="G44">
        <v>27.1</v>
      </c>
      <c r="H44">
        <v>33.645200000000003</v>
      </c>
      <c r="I44">
        <v>12.505196570000001</v>
      </c>
      <c r="J44">
        <v>1.3622564000000001</v>
      </c>
      <c r="K44">
        <v>38.5458</v>
      </c>
      <c r="L44">
        <v>36.7699</v>
      </c>
      <c r="M44">
        <f t="shared" si="8"/>
        <v>3.1246999999999971</v>
      </c>
      <c r="N44">
        <v>12.05716896</v>
      </c>
      <c r="O44">
        <v>1.45202163</v>
      </c>
      <c r="P44">
        <f>N44-I44</f>
        <v>-0.44802761000000046</v>
      </c>
      <c r="Q44">
        <f>O44-J44</f>
        <v>8.9765229999999807E-2</v>
      </c>
      <c r="R44">
        <v>1.4247894289999999E-3</v>
      </c>
      <c r="S44">
        <v>0</v>
      </c>
      <c r="T44">
        <v>0</v>
      </c>
      <c r="U44">
        <f t="shared" si="3"/>
        <v>1.4247894289999999E-3</v>
      </c>
      <c r="V44">
        <f>I44-(N44+U44+X44)</f>
        <v>0.44660282057099998</v>
      </c>
      <c r="W44">
        <f t="shared" si="4"/>
        <v>0.44802760999999997</v>
      </c>
      <c r="X44">
        <v>0</v>
      </c>
      <c r="Y44">
        <v>2.2675609589999999</v>
      </c>
      <c r="Z44">
        <v>0</v>
      </c>
      <c r="AA44">
        <v>0</v>
      </c>
      <c r="AB44">
        <f t="shared" si="9"/>
        <v>2.2675609589999999</v>
      </c>
    </row>
    <row r="45" spans="1:28" x14ac:dyDescent="0.25">
      <c r="A45" t="s">
        <v>61</v>
      </c>
      <c r="B45" t="s">
        <v>75</v>
      </c>
      <c r="D45" t="s">
        <v>73</v>
      </c>
      <c r="E45">
        <v>18.728899999999999</v>
      </c>
      <c r="F45">
        <f t="shared" si="0"/>
        <v>1.3621750388051768</v>
      </c>
      <c r="G45">
        <v>28.9</v>
      </c>
      <c r="H45">
        <v>35.579799999999999</v>
      </c>
      <c r="I45">
        <v>13.749260899999999</v>
      </c>
      <c r="J45">
        <v>1.3509513200000001</v>
      </c>
      <c r="K45">
        <v>37.3093</v>
      </c>
      <c r="L45">
        <v>35.881500000000003</v>
      </c>
      <c r="M45">
        <f t="shared" si="8"/>
        <v>0.30170000000000385</v>
      </c>
      <c r="N45">
        <v>12.358777999999999</v>
      </c>
      <c r="O45">
        <v>1.4227035299999999</v>
      </c>
      <c r="P45">
        <f>N45-I45</f>
        <v>-1.3904829000000003</v>
      </c>
      <c r="Q45">
        <f>O45-J45</f>
        <v>7.1752209999999872E-2</v>
      </c>
      <c r="R45">
        <v>4.2915344239999998E-4</v>
      </c>
      <c r="S45">
        <v>0</v>
      </c>
      <c r="T45">
        <v>1.33895874E-2</v>
      </c>
      <c r="U45">
        <f t="shared" si="3"/>
        <v>1.38187408424E-2</v>
      </c>
      <c r="V45">
        <f>I45-(N45+U45+X45)</f>
        <v>1.3766641591576008</v>
      </c>
      <c r="W45">
        <f t="shared" si="4"/>
        <v>1.3904829000000007</v>
      </c>
      <c r="X45">
        <v>0</v>
      </c>
      <c r="Y45">
        <v>1.086779594</v>
      </c>
      <c r="Z45">
        <v>0</v>
      </c>
      <c r="AA45">
        <v>0</v>
      </c>
      <c r="AB45">
        <f t="shared" si="9"/>
        <v>1.086779594</v>
      </c>
    </row>
    <row r="46" spans="1:28" x14ac:dyDescent="0.25">
      <c r="A46" t="s">
        <v>62</v>
      </c>
      <c r="B46" t="s">
        <v>75</v>
      </c>
      <c r="D46" t="s">
        <v>73</v>
      </c>
      <c r="E46">
        <v>15.598800000000001</v>
      </c>
      <c r="F46">
        <f t="shared" si="0"/>
        <v>1.332687975669725</v>
      </c>
      <c r="G46">
        <v>25.9</v>
      </c>
      <c r="H46">
        <v>31.7502</v>
      </c>
      <c r="I46">
        <v>11.70476532</v>
      </c>
      <c r="J46">
        <v>1.310003512</v>
      </c>
      <c r="K46">
        <v>31.927700000000002</v>
      </c>
      <c r="L46">
        <v>30.654199999999999</v>
      </c>
      <c r="M46">
        <f t="shared" si="8"/>
        <v>-1.0960000000000001</v>
      </c>
      <c r="N46">
        <v>10.14541912</v>
      </c>
      <c r="O46">
        <v>1.3990996</v>
      </c>
      <c r="P46">
        <f>N46-I46</f>
        <v>-1.5593462000000002</v>
      </c>
      <c r="Q46">
        <f>O46-J46</f>
        <v>8.9096088000000018E-2</v>
      </c>
      <c r="R46">
        <v>5.5532455439999996E-3</v>
      </c>
      <c r="S46">
        <v>0</v>
      </c>
      <c r="T46">
        <v>0</v>
      </c>
      <c r="U46">
        <f t="shared" si="3"/>
        <v>5.5532455439999996E-3</v>
      </c>
      <c r="V46">
        <f>I46-(N46+U46+X46)</f>
        <v>1.5537929544560001</v>
      </c>
      <c r="W46">
        <f t="shared" si="4"/>
        <v>1.5593462</v>
      </c>
      <c r="X46">
        <v>0</v>
      </c>
      <c r="Y46">
        <v>0.57071399690000002</v>
      </c>
      <c r="Z46">
        <v>0</v>
      </c>
      <c r="AA46">
        <v>0</v>
      </c>
      <c r="AB46">
        <f t="shared" si="9"/>
        <v>0.57071399690000002</v>
      </c>
    </row>
    <row r="47" spans="1:28" x14ac:dyDescent="0.25">
      <c r="A47" t="s">
        <v>63</v>
      </c>
      <c r="B47" t="s">
        <v>75</v>
      </c>
      <c r="D47" t="s">
        <v>73</v>
      </c>
      <c r="E47">
        <v>17.542899999999999</v>
      </c>
      <c r="F47">
        <f t="shared" si="0"/>
        <v>1.4331594076137966</v>
      </c>
      <c r="G47">
        <v>26.5</v>
      </c>
      <c r="H47">
        <v>32.484000000000002</v>
      </c>
      <c r="I47">
        <v>12.240717889999999</v>
      </c>
      <c r="J47">
        <v>1.42106836</v>
      </c>
      <c r="K47">
        <v>33.922199999999997</v>
      </c>
      <c r="L47">
        <v>32.939599999999999</v>
      </c>
      <c r="M47">
        <f t="shared" si="8"/>
        <v>0.4555999999999969</v>
      </c>
      <c r="N47">
        <v>12.19286728</v>
      </c>
      <c r="O47">
        <v>1.5052091699999999</v>
      </c>
      <c r="P47">
        <f>N47-I47</f>
        <v>-4.7850609999999349E-2</v>
      </c>
      <c r="Q47">
        <f>O47-J47</f>
        <v>8.4140809999999844E-2</v>
      </c>
      <c r="R47">
        <v>4.360198975E-3</v>
      </c>
      <c r="S47">
        <v>0</v>
      </c>
      <c r="T47">
        <v>0</v>
      </c>
      <c r="U47">
        <f t="shared" si="3"/>
        <v>4.360198975E-3</v>
      </c>
      <c r="V47">
        <f>I47-(N47+U47+X47)</f>
        <v>4.3490411024999176E-2</v>
      </c>
      <c r="W47">
        <f t="shared" si="4"/>
        <v>4.7850609999999176E-2</v>
      </c>
      <c r="X47">
        <v>0</v>
      </c>
      <c r="Y47">
        <v>0.23406028749999999</v>
      </c>
      <c r="Z47">
        <v>0</v>
      </c>
      <c r="AA47">
        <v>0</v>
      </c>
      <c r="AB47">
        <f t="shared" si="9"/>
        <v>0.23406028749999999</v>
      </c>
    </row>
    <row r="48" spans="1:28" x14ac:dyDescent="0.25">
      <c r="A48" t="s">
        <v>64</v>
      </c>
      <c r="B48" t="s">
        <v>75</v>
      </c>
      <c r="D48" t="s">
        <v>73</v>
      </c>
      <c r="E48">
        <v>16.662800000000001</v>
      </c>
      <c r="F48">
        <f t="shared" si="0"/>
        <v>1.4013142271750481</v>
      </c>
      <c r="G48">
        <v>26.2</v>
      </c>
      <c r="H48">
        <v>30.972200000000001</v>
      </c>
      <c r="I48">
        <v>11.890837670000002</v>
      </c>
      <c r="J48">
        <v>1.39488696</v>
      </c>
      <c r="K48">
        <v>32.469000000000001</v>
      </c>
      <c r="L48">
        <v>31.293700000000001</v>
      </c>
      <c r="M48">
        <f t="shared" si="8"/>
        <v>0.32150000000000034</v>
      </c>
      <c r="N48">
        <v>11.36612892</v>
      </c>
      <c r="O48">
        <v>1.44144246</v>
      </c>
      <c r="P48">
        <f>N48-I48</f>
        <v>-0.52470875000000206</v>
      </c>
      <c r="Q48">
        <f>O48-J48</f>
        <v>4.6555499999999972E-2</v>
      </c>
      <c r="R48">
        <v>3.3302307130000002E-3</v>
      </c>
      <c r="S48">
        <v>0</v>
      </c>
      <c r="T48">
        <v>0.18027019499999999</v>
      </c>
      <c r="U48">
        <f t="shared" si="3"/>
        <v>0.183600425713</v>
      </c>
      <c r="V48">
        <f>I48-(N48+U48+X48)</f>
        <v>0.34110832428700277</v>
      </c>
      <c r="W48">
        <f t="shared" si="4"/>
        <v>0.52470875000000272</v>
      </c>
      <c r="X48">
        <v>0</v>
      </c>
      <c r="Y48">
        <v>0.57004451749999996</v>
      </c>
      <c r="Z48">
        <v>0</v>
      </c>
      <c r="AA48">
        <v>0</v>
      </c>
      <c r="AB48">
        <f t="shared" si="9"/>
        <v>0.57004451749999996</v>
      </c>
    </row>
    <row r="49" spans="1:28" x14ac:dyDescent="0.25">
      <c r="A49" t="s">
        <v>65</v>
      </c>
      <c r="B49" t="s">
        <v>75</v>
      </c>
      <c r="D49" t="s">
        <v>73</v>
      </c>
      <c r="E49">
        <v>15.3719</v>
      </c>
      <c r="F49">
        <f t="shared" si="0"/>
        <v>1.423074358783305</v>
      </c>
      <c r="G49">
        <v>24.8</v>
      </c>
      <c r="H49">
        <v>29.998200000000001</v>
      </c>
      <c r="I49">
        <v>10.801895140000001</v>
      </c>
      <c r="J49">
        <v>1.412892576</v>
      </c>
      <c r="K49">
        <v>32.7911</v>
      </c>
      <c r="L49">
        <v>31.189599999999999</v>
      </c>
      <c r="M49">
        <f t="shared" si="8"/>
        <v>1.191399999999998</v>
      </c>
      <c r="N49">
        <v>10.31778431</v>
      </c>
      <c r="O49">
        <v>1.49327298</v>
      </c>
      <c r="P49">
        <f>N49-I49</f>
        <v>-0.48411083000000055</v>
      </c>
      <c r="Q49">
        <f>O49-J49</f>
        <v>8.0380404000000016E-2</v>
      </c>
      <c r="R49">
        <v>1.8367767329999999E-3</v>
      </c>
      <c r="S49">
        <v>0</v>
      </c>
      <c r="T49">
        <v>0</v>
      </c>
      <c r="U49">
        <f t="shared" si="3"/>
        <v>1.8367767329999999E-3</v>
      </c>
      <c r="V49">
        <f>I49-(N49+U49+X49)</f>
        <v>0.48227405326700001</v>
      </c>
      <c r="W49">
        <f t="shared" si="4"/>
        <v>0.48411082999999999</v>
      </c>
      <c r="X49">
        <v>0</v>
      </c>
      <c r="Y49">
        <v>1.014716148</v>
      </c>
      <c r="Z49">
        <v>0</v>
      </c>
      <c r="AA49">
        <v>0</v>
      </c>
      <c r="AB49">
        <f t="shared" si="9"/>
        <v>1.014716148</v>
      </c>
    </row>
    <row r="50" spans="1:28" x14ac:dyDescent="0.25">
      <c r="A50" t="s">
        <v>66</v>
      </c>
      <c r="B50" t="s">
        <v>75</v>
      </c>
      <c r="D50" t="s">
        <v>73</v>
      </c>
      <c r="E50">
        <v>18.098400000000002</v>
      </c>
      <c r="F50">
        <f t="shared" si="0"/>
        <v>1.4311248091826669</v>
      </c>
      <c r="G50">
        <v>27.3</v>
      </c>
      <c r="H50">
        <v>33.423999999999999</v>
      </c>
      <c r="I50">
        <v>12.64627647</v>
      </c>
      <c r="J50">
        <v>1.4351174800000002</v>
      </c>
      <c r="K50">
        <v>36.727400000000003</v>
      </c>
      <c r="L50">
        <v>35.202399999999997</v>
      </c>
      <c r="M50">
        <f t="shared" si="8"/>
        <v>1.7783999999999978</v>
      </c>
      <c r="N50">
        <v>12.25965214</v>
      </c>
      <c r="O50">
        <v>1.5240033300000002</v>
      </c>
      <c r="P50">
        <f>N50-I50</f>
        <v>-0.38662433000000007</v>
      </c>
      <c r="Q50">
        <f>O50-J50</f>
        <v>8.8885850000000044E-2</v>
      </c>
      <c r="R50">
        <v>0.1163864136</v>
      </c>
      <c r="S50">
        <v>0</v>
      </c>
      <c r="T50">
        <v>0</v>
      </c>
      <c r="U50">
        <f t="shared" si="3"/>
        <v>0.1163864136</v>
      </c>
      <c r="V50">
        <f>I50-(N50+U50+X50)</f>
        <v>0.27023791639999928</v>
      </c>
      <c r="W50">
        <f t="shared" si="4"/>
        <v>0.38662432999999929</v>
      </c>
      <c r="X50">
        <v>0</v>
      </c>
      <c r="Y50">
        <v>1.2277994160000001</v>
      </c>
      <c r="Z50">
        <v>0</v>
      </c>
      <c r="AA50">
        <v>2.453041077E-2</v>
      </c>
      <c r="AB50">
        <f t="shared" si="9"/>
        <v>1.25232982677</v>
      </c>
    </row>
    <row r="51" spans="1:28" x14ac:dyDescent="0.25">
      <c r="A51" t="s">
        <v>67</v>
      </c>
      <c r="B51" t="s">
        <v>75</v>
      </c>
      <c r="D51" t="s">
        <v>73</v>
      </c>
      <c r="E51">
        <v>14.6515</v>
      </c>
      <c r="F51">
        <f t="shared" si="0"/>
        <v>1.2634950252389632</v>
      </c>
      <c r="G51">
        <v>26</v>
      </c>
      <c r="H51">
        <v>29.298200000000001</v>
      </c>
      <c r="I51">
        <v>11.59600925</v>
      </c>
      <c r="J51">
        <v>1.2588135280000001</v>
      </c>
      <c r="K51">
        <v>33.634500000000003</v>
      </c>
      <c r="L51">
        <v>31.632300000000001</v>
      </c>
      <c r="M51">
        <f t="shared" si="8"/>
        <v>2.3340999999999994</v>
      </c>
      <c r="N51">
        <v>11.67111111</v>
      </c>
      <c r="O51">
        <v>1.3372495600000001</v>
      </c>
      <c r="P51">
        <f>N51-I51</f>
        <v>7.5101860000000187E-2</v>
      </c>
      <c r="Q51">
        <f>O51-J51</f>
        <v>7.8436031999999933E-2</v>
      </c>
      <c r="R51">
        <v>5.321502686E-4</v>
      </c>
      <c r="S51">
        <v>0</v>
      </c>
      <c r="T51">
        <v>0</v>
      </c>
      <c r="U51">
        <f t="shared" si="3"/>
        <v>5.321502686E-4</v>
      </c>
      <c r="V51">
        <f>I51-(N51+U51+X51)</f>
        <v>-7.563401026860106E-2</v>
      </c>
      <c r="W51">
        <f t="shared" si="4"/>
        <v>-7.5101860000001061E-2</v>
      </c>
      <c r="X51">
        <v>0</v>
      </c>
      <c r="Y51">
        <v>1.316556931</v>
      </c>
      <c r="Z51">
        <v>0.11677265169999999</v>
      </c>
      <c r="AA51">
        <v>0</v>
      </c>
      <c r="AB51">
        <f t="shared" si="9"/>
        <v>1.4333295827000001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DOC NOAA AOML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Ian Enochs</cp:lastModifiedBy>
  <dcterms:created xsi:type="dcterms:W3CDTF">2022-09-15T18:32:29Z</dcterms:created>
  <dcterms:modified xsi:type="dcterms:W3CDTF">2023-03-30T20:16:36Z</dcterms:modified>
</cp:coreProperties>
</file>