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5.xml" ContentType="application/vnd.openxmlformats-officedocument.spreadsheetml.table+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20" yWindow="-120" windowWidth="23256" windowHeight="13176"/>
  </bookViews>
  <sheets>
    <sheet name="Sheet0 (1)" sheetId="7" r:id="rId1"/>
    <sheet name="Sheet0 (2)" sheetId="1" r:id="rId2"/>
    <sheet name="Sheet1" sheetId="2" r:id="rId3"/>
    <sheet name="Sheet2" sheetId="8" r:id="rId4"/>
    <sheet name="Sheet3" sheetId="3" r:id="rId5"/>
  </sheets>
  <definedNames>
    <definedName name="_xlnm._FilterDatabase" localSheetId="0" hidden="1">'Sheet0 (1)'!$A$1:$M$1</definedName>
    <definedName name="_xlnm._FilterDatabase" localSheetId="1" hidden="1">'Sheet0 (2)'!$A$1:$M$1</definedName>
  </definedNames>
  <calcPr calcId="191028"/>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6" i="8"/>
  <c r="V7"/>
  <c r="V8"/>
  <c r="V9"/>
  <c r="V10"/>
  <c r="V11"/>
  <c r="V13"/>
  <c r="V12"/>
  <c r="V15"/>
  <c r="V14"/>
  <c r="V16"/>
  <c r="J6"/>
  <c r="J7"/>
  <c r="J8"/>
  <c r="J9"/>
  <c r="J10"/>
  <c r="J11"/>
  <c r="J13"/>
  <c r="J12"/>
  <c r="J15"/>
  <c r="J14"/>
  <c r="J16"/>
  <c r="U7"/>
  <c r="U8"/>
  <c r="U9"/>
  <c r="U6"/>
  <c r="U10"/>
  <c r="U11"/>
  <c r="U13"/>
  <c r="U12"/>
  <c r="U15"/>
  <c r="U14"/>
  <c r="U16"/>
  <c r="I7"/>
  <c r="I8"/>
  <c r="I9"/>
  <c r="I10"/>
  <c r="I11"/>
  <c r="I13"/>
  <c r="I12"/>
  <c r="I15"/>
  <c r="I14"/>
  <c r="I16"/>
  <c r="I6"/>
  <c r="K21" i="2"/>
  <c r="K22"/>
  <c r="K23"/>
  <c r="K24"/>
  <c r="K25"/>
  <c r="K26"/>
  <c r="K27"/>
  <c r="K28"/>
  <c r="K29"/>
  <c r="K30"/>
  <c r="K20"/>
  <c r="I5"/>
  <c r="I6"/>
  <c r="I7"/>
  <c r="I8"/>
  <c r="I9"/>
  <c r="I10"/>
  <c r="I11"/>
  <c r="I12"/>
  <c r="I13"/>
  <c r="I14"/>
  <c r="I15"/>
  <c r="C9" i="7"/>
  <c r="D9"/>
  <c r="E9"/>
  <c r="F9"/>
  <c r="G9"/>
  <c r="H9"/>
  <c r="I9"/>
  <c r="J9"/>
  <c r="K9"/>
  <c r="L9"/>
  <c r="M9"/>
  <c r="C20"/>
  <c r="D20"/>
  <c r="E20"/>
  <c r="F20"/>
  <c r="G20"/>
  <c r="H20"/>
  <c r="I20"/>
  <c r="J20"/>
  <c r="K20"/>
  <c r="L20"/>
  <c r="M20"/>
  <c r="C21"/>
  <c r="D21"/>
  <c r="E21"/>
  <c r="F21"/>
  <c r="G21"/>
  <c r="H21"/>
  <c r="I21"/>
  <c r="J21"/>
  <c r="K21"/>
  <c r="L21"/>
  <c r="M21"/>
  <c r="C22"/>
  <c r="D22"/>
  <c r="E22"/>
  <c r="F22"/>
  <c r="G22"/>
  <c r="H22"/>
  <c r="I22"/>
  <c r="J22"/>
  <c r="K22"/>
  <c r="L22"/>
  <c r="M22"/>
  <c r="K27" i="3"/>
  <c r="K28"/>
  <c r="K26"/>
  <c r="K25"/>
  <c r="K24"/>
  <c r="K20"/>
  <c r="K23"/>
  <c r="K22"/>
  <c r="K29"/>
  <c r="K30"/>
  <c r="K21"/>
  <c r="I10"/>
  <c r="I12"/>
  <c r="I13"/>
  <c r="I14"/>
  <c r="I11"/>
  <c r="I9"/>
  <c r="I6"/>
  <c r="I8"/>
  <c r="I5"/>
  <c r="I7"/>
  <c r="I15"/>
  <c r="D24" i="1"/>
  <c r="E24"/>
  <c r="F24"/>
  <c r="G24"/>
  <c r="H24"/>
  <c r="I24"/>
  <c r="J24"/>
  <c r="K24"/>
  <c r="L24"/>
  <c r="M24"/>
  <c r="C24"/>
  <c r="D10"/>
  <c r="E10"/>
  <c r="F10"/>
  <c r="G10"/>
  <c r="H10"/>
  <c r="I10"/>
  <c r="J10"/>
  <c r="K10"/>
  <c r="L10"/>
  <c r="M10"/>
  <c r="C10"/>
  <c r="C9"/>
  <c r="D23"/>
  <c r="E23"/>
  <c r="F23"/>
  <c r="G23"/>
  <c r="H23"/>
  <c r="I23"/>
  <c r="J23"/>
  <c r="K23"/>
  <c r="L23"/>
  <c r="M23"/>
  <c r="C23"/>
  <c r="C27" s="1"/>
  <c r="C28" s="1"/>
  <c r="D9"/>
  <c r="E9"/>
  <c r="F9"/>
  <c r="G9"/>
  <c r="H9"/>
  <c r="I9"/>
  <c r="J9"/>
  <c r="K9"/>
  <c r="L9"/>
  <c r="M9"/>
  <c r="Z6" i="8" l="1"/>
  <c r="Z10"/>
  <c r="Z11"/>
  <c r="Z12"/>
  <c r="Z9"/>
  <c r="Z8"/>
  <c r="Z14"/>
  <c r="Z16"/>
  <c r="Z7"/>
  <c r="Z15"/>
  <c r="Z13"/>
  <c r="X6"/>
  <c r="Y6" s="1"/>
  <c r="X10"/>
  <c r="Y10" s="1"/>
  <c r="X11"/>
  <c r="Y11" s="1"/>
  <c r="X12"/>
  <c r="Y12" s="1"/>
  <c r="X9"/>
  <c r="Y9" s="1"/>
  <c r="X8"/>
  <c r="Y8" s="1"/>
  <c r="X14"/>
  <c r="Y14" s="1"/>
  <c r="X16"/>
  <c r="Y16" s="1"/>
  <c r="X7"/>
  <c r="Y7" s="1"/>
  <c r="X15"/>
  <c r="Y15" s="1"/>
  <c r="X13"/>
  <c r="Y13" s="1"/>
  <c r="M27" i="1"/>
  <c r="M28" s="1"/>
  <c r="L27"/>
  <c r="L28" s="1"/>
  <c r="K27"/>
  <c r="K28" s="1"/>
  <c r="J27"/>
  <c r="J28" s="1"/>
  <c r="I27"/>
  <c r="I28" s="1"/>
  <c r="H27"/>
  <c r="H28" s="1"/>
  <c r="G27"/>
  <c r="G28" s="1"/>
  <c r="F27"/>
  <c r="F28" s="1"/>
  <c r="E27"/>
  <c r="E28" s="1"/>
  <c r="D27"/>
  <c r="D28" s="1"/>
</calcChain>
</file>

<file path=xl/sharedStrings.xml><?xml version="1.0" encoding="utf-8"?>
<sst xmlns="http://schemas.openxmlformats.org/spreadsheetml/2006/main" count="259" uniqueCount="51">
  <si>
    <t>Level</t>
  </si>
  <si>
    <t>Name</t>
  </si>
  <si>
    <t>Excitable</t>
  </si>
  <si>
    <t>Skeptical</t>
  </si>
  <si>
    <t>Cautious</t>
  </si>
  <si>
    <t>Reserved</t>
  </si>
  <si>
    <t>Leisurely</t>
  </si>
  <si>
    <t>Bold</t>
  </si>
  <si>
    <t>Mischievous</t>
  </si>
  <si>
    <t>Colorful</t>
  </si>
  <si>
    <t>Imaginative</t>
  </si>
  <si>
    <t>Diligent</t>
  </si>
  <si>
    <t>Dutiful</t>
  </si>
  <si>
    <t>N-1</t>
  </si>
  <si>
    <t>Exec1</t>
  </si>
  <si>
    <t>Exec2</t>
  </si>
  <si>
    <t>Exec3</t>
  </si>
  <si>
    <t>Exec4</t>
  </si>
  <si>
    <t>Exec5</t>
  </si>
  <si>
    <t>Exec6</t>
  </si>
  <si>
    <t>Exec7</t>
  </si>
  <si>
    <t>Total score</t>
  </si>
  <si>
    <t>N-2</t>
  </si>
  <si>
    <t>Exec8</t>
  </si>
  <si>
    <t>Exec9</t>
  </si>
  <si>
    <t>Exec10</t>
  </si>
  <si>
    <t>Exec11</t>
  </si>
  <si>
    <t>Exec12</t>
  </si>
  <si>
    <t>Exec13</t>
  </si>
  <si>
    <t>Exec14</t>
  </si>
  <si>
    <t>Exec15</t>
  </si>
  <si>
    <t>Exec16</t>
  </si>
  <si>
    <t>Difference of total scores</t>
  </si>
  <si>
    <t>Positive difference</t>
  </si>
  <si>
    <t>Std dev</t>
  </si>
  <si>
    <t xml:space="preserve"> What are the major risk factors for the N-1 team?</t>
  </si>
  <si>
    <t>Team N-1</t>
  </si>
  <si>
    <t>Mean total score</t>
  </si>
  <si>
    <t>Team N-2</t>
  </si>
  <si>
    <t>Total</t>
  </si>
  <si>
    <t>In what ways do the two teams differ significantly? How might these two teams work together? 
What tensions might they experience?</t>
  </si>
  <si>
    <t>Mean of total score</t>
  </si>
  <si>
    <t>std dev</t>
  </si>
  <si>
    <t>Column1</t>
  </si>
  <si>
    <t>Mean of total score2</t>
  </si>
  <si>
    <t>std dev2</t>
  </si>
  <si>
    <t>std dev3</t>
  </si>
  <si>
    <t>Positive difference of mean total scores</t>
  </si>
  <si>
    <t>Total mean scores of team N1 &amp; N2 scores</t>
  </si>
  <si>
    <t>How is the N-2 team most similar? How is it most different? What are the implications of these 
findings?</t>
  </si>
  <si>
    <t>Level N-1</t>
  </si>
</sst>
</file>

<file path=xl/styles.xml><?xml version="1.0" encoding="utf-8"?>
<styleSheet xmlns="http://schemas.openxmlformats.org/spreadsheetml/2006/main">
  <fonts count="8">
    <font>
      <sz val="11"/>
      <color theme="1"/>
      <name val="Calibri"/>
      <family val="2"/>
      <scheme val="minor"/>
    </font>
    <font>
      <sz val="11"/>
      <color rgb="FF9C0006"/>
      <name val="Calibri"/>
      <family val="2"/>
      <scheme val="minor"/>
    </font>
    <font>
      <b/>
      <sz val="11"/>
      <color theme="0"/>
      <name val="Calibri"/>
      <family val="2"/>
      <scheme val="minor"/>
    </font>
    <font>
      <b/>
      <sz val="11"/>
      <name val="Calibri"/>
      <family val="2"/>
      <scheme val="minor"/>
    </font>
    <font>
      <b/>
      <sz val="11"/>
      <color rgb="FF000000"/>
      <name val="Calibri"/>
    </font>
    <font>
      <b/>
      <sz val="11"/>
      <color theme="1"/>
      <name val="Calibri"/>
      <family val="2"/>
      <scheme val="minor"/>
    </font>
    <font>
      <sz val="11"/>
      <color rgb="FFFF0000"/>
      <name val="Calibri"/>
      <family val="2"/>
      <scheme val="minor"/>
    </font>
    <font>
      <b/>
      <sz val="16"/>
      <color rgb="FF000000"/>
      <name val="Calibri"/>
      <scheme val="minor"/>
    </font>
  </fonts>
  <fills count="6">
    <fill>
      <patternFill patternType="none"/>
    </fill>
    <fill>
      <patternFill patternType="gray125"/>
    </fill>
    <fill>
      <patternFill patternType="solid">
        <fgColor rgb="FFFFC7CE"/>
      </patternFill>
    </fill>
    <fill>
      <patternFill patternType="solid">
        <fgColor rgb="FFA5A5A5"/>
      </patternFill>
    </fill>
    <fill>
      <patternFill patternType="solid">
        <fgColor theme="0"/>
        <bgColor indexed="64"/>
      </patternFill>
    </fill>
    <fill>
      <patternFill patternType="solid">
        <fgColor rgb="FF92D050"/>
        <bgColor indexed="64"/>
      </patternFill>
    </fill>
  </fills>
  <borders count="19">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34">
    <xf numFmtId="0" fontId="0" fillId="0" borderId="0" xfId="0"/>
    <xf numFmtId="0" fontId="0" fillId="0" borderId="0" xfId="0" applyAlignment="1">
      <alignment horizontal="center"/>
    </xf>
    <xf numFmtId="1" fontId="0" fillId="0" borderId="0" xfId="0" applyNumberFormat="1" applyAlignment="1">
      <alignment horizontal="center"/>
    </xf>
    <xf numFmtId="0" fontId="2" fillId="3" borderId="10" xfId="2" applyBorder="1" applyAlignment="1">
      <alignment horizontal="center"/>
    </xf>
    <xf numFmtId="0" fontId="3" fillId="2" borderId="10" xfId="1" applyFont="1" applyBorder="1" applyAlignment="1">
      <alignment horizontal="center"/>
    </xf>
    <xf numFmtId="0" fontId="0" fillId="0" borderId="10" xfId="0" applyBorder="1" applyAlignment="1">
      <alignment horizontal="center"/>
    </xf>
    <xf numFmtId="0" fontId="3" fillId="2" borderId="11" xfId="1" applyFont="1" applyBorder="1" applyAlignment="1">
      <alignment horizontal="center"/>
    </xf>
    <xf numFmtId="0" fontId="0" fillId="0" borderId="12" xfId="0" applyBorder="1" applyAlignment="1">
      <alignment horizontal="center"/>
    </xf>
    <xf numFmtId="0" fontId="2" fillId="3" borderId="13" xfId="2"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3" fillId="2" borderId="16" xfId="1"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6" fillId="5" borderId="14" xfId="0" applyFont="1" applyFill="1" applyBorder="1" applyAlignment="1">
      <alignment horizontal="center"/>
    </xf>
    <xf numFmtId="0" fontId="6" fillId="5" borderId="10" xfId="0" applyFont="1" applyFill="1" applyBorder="1" applyAlignment="1">
      <alignment horizontal="center"/>
    </xf>
    <xf numFmtId="0" fontId="6" fillId="5" borderId="17" xfId="0" applyFont="1" applyFill="1" applyBorder="1" applyAlignment="1">
      <alignment horizontal="center"/>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0" xfId="0" applyFill="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4"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7" fillId="0" borderId="0" xfId="0" applyFont="1" applyAlignment="1">
      <alignment horizontal="center" wrapText="1"/>
    </xf>
    <xf numFmtId="0" fontId="5" fillId="0" borderId="0" xfId="0" applyFont="1" applyAlignment="1">
      <alignment horizontal="center"/>
    </xf>
  </cellXfs>
  <cellStyles count="3">
    <cellStyle name="Bad" xfId="1" builtinId="27"/>
    <cellStyle name="Check Cell" xfId="2" builtinId="23"/>
    <cellStyle name="Normal" xfId="0" builtinId="0"/>
  </cellStyles>
  <dxfs count="91">
    <dxf>
      <alignment horizontal="center"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libri"/>
        <scheme val="minor"/>
      </font>
      <alignment horizontal="center"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relativeIndent="255" justifyLastLine="0" shrinkToFit="0" readingOrder="0"/>
    </dxf>
    <dxf>
      <border outline="0">
        <bottom style="thin">
          <color indexed="64"/>
        </bottom>
      </border>
    </dxf>
    <dxf>
      <alignment horizontal="center" vertical="bottom" textRotation="0" wrapText="0" indent="0" relativeIndent="255" justifyLastLine="0" shrinkToFit="0" readingOrder="0"/>
      <border diagonalUp="0" diagonalDown="0" outline="0">
        <left style="thin">
          <color indexed="64"/>
        </left>
        <right style="thin">
          <color indexed="64"/>
        </right>
        <top/>
        <bottom/>
      </border>
    </dxf>
    <dxf>
      <alignment horizontal="center"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libri"/>
        <scheme val="minor"/>
      </font>
      <alignment horizontal="center"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relativeIndent="255" justifyLastLine="0" shrinkToFit="0" readingOrder="0"/>
    </dxf>
    <dxf>
      <border outline="0">
        <bottom style="thin">
          <color indexed="64"/>
        </bottom>
      </border>
    </dxf>
    <dxf>
      <alignment horizontal="center" vertical="bottom" textRotation="0" wrapText="0" indent="0" relativeIndent="255" justifyLastLine="0" shrinkToFit="0" readingOrder="0"/>
      <border diagonalUp="0" diagonalDown="0" outline="0">
        <left style="thin">
          <color indexed="64"/>
        </left>
        <right style="thin">
          <color indexed="64"/>
        </right>
        <top/>
        <bottom/>
      </border>
    </dxf>
    <dxf>
      <numFmt numFmtId="0" formatCode="Genera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fill>
        <patternFill patternType="solid">
          <fgColor indexed="64"/>
          <bgColor rgb="FF92D050"/>
        </patternFill>
      </fil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92D050"/>
        </patternFill>
      </fil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color rgb="FFFF0000"/>
      </font>
      <numFmt numFmtId="0" formatCode="General"/>
      <fill>
        <patternFill patternType="solid">
          <fgColor indexed="64"/>
          <bgColor rgb="FF92D050"/>
        </patternFill>
      </fil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fill>
        <patternFill patternType="solid">
          <fgColor indexed="64"/>
          <bgColor rgb="FF92D050"/>
        </patternFill>
      </fil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92D050"/>
        </patternFill>
      </fil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color rgb="FFFF0000"/>
      </font>
      <fill>
        <patternFill patternType="solid">
          <fgColor indexed="64"/>
          <bgColor rgb="FF92D050"/>
        </patternFill>
      </fill>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libri"/>
        <scheme val="minor"/>
      </font>
      <alignment horizontal="center"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relativeIndent="255" justifyLastLine="0" shrinkToFit="0" readingOrder="0"/>
    </dxf>
    <dxf>
      <border outline="0">
        <bottom style="thin">
          <color indexed="64"/>
        </bottom>
      </border>
    </dxf>
    <dxf>
      <alignment horizontal="center" vertical="bottom" textRotation="0" wrapText="0" indent="0" relativeIndent="255" justifyLastLine="0" shrinkToFit="0" readingOrder="0"/>
      <border diagonalUp="0" diagonalDown="0" outline="0">
        <left style="thin">
          <color indexed="64"/>
        </left>
        <right style="thin">
          <color indexed="64"/>
        </right>
        <top/>
        <bottom/>
      </border>
    </dxf>
    <dxf>
      <alignment horizontal="center"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libri"/>
        <scheme val="minor"/>
      </font>
      <alignment horizontal="center"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relativeIndent="255" justifyLastLine="0" shrinkToFit="0" readingOrder="0"/>
    </dxf>
    <dxf>
      <border outline="0">
        <bottom style="thin">
          <color indexed="64"/>
        </bottom>
      </border>
    </dxf>
    <dxf>
      <alignment horizontal="center" vertical="bottom" textRotation="0" wrapText="0" indent="0" relativeIndent="255" justifyLastLine="0" shrinkToFit="0" readingOrder="0"/>
      <border diagonalUp="0" diagonalDown="0" outline="0">
        <left style="thin">
          <color indexed="64"/>
        </left>
        <right style="thin">
          <color indexed="64"/>
        </right>
        <top/>
        <bottom/>
      </border>
    </dxf>
    <dxf>
      <numFmt numFmtId="0" formatCode="General"/>
      <alignment horizontal="center"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libri"/>
        <scheme val="minor"/>
      </font>
      <alignment horizontal="center"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relativeIndent="255" justifyLastLine="0" shrinkToFit="0" readingOrder="0"/>
    </dxf>
    <dxf>
      <border outline="0">
        <bottom style="thin">
          <color indexed="64"/>
        </bottom>
      </border>
    </dxf>
    <dxf>
      <alignment horizontal="center" vertical="bottom" textRotation="0" wrapText="0" indent="0" relativeIndent="255"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lineChart>
        <c:grouping val="standard"/>
        <c:ser>
          <c:idx val="0"/>
          <c:order val="0"/>
          <c:tx>
            <c:strRef>
              <c:f>Sheet1!$I$4</c:f>
              <c:strCache>
                <c:ptCount val="1"/>
                <c:pt idx="0">
                  <c:v>Mean total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Sheet1!$A$5:$A$15</c:f>
              <c:strCache>
                <c:ptCount val="11"/>
                <c:pt idx="0">
                  <c:v>Excitable</c:v>
                </c:pt>
                <c:pt idx="1">
                  <c:v>Imaginative</c:v>
                </c:pt>
                <c:pt idx="2">
                  <c:v>Leisurely</c:v>
                </c:pt>
                <c:pt idx="3">
                  <c:v>Bold</c:v>
                </c:pt>
                <c:pt idx="4">
                  <c:v>Skeptical</c:v>
                </c:pt>
                <c:pt idx="5">
                  <c:v>Cautious</c:v>
                </c:pt>
                <c:pt idx="6">
                  <c:v>Reserved</c:v>
                </c:pt>
                <c:pt idx="7">
                  <c:v>Mischievous</c:v>
                </c:pt>
                <c:pt idx="8">
                  <c:v>Diligent</c:v>
                </c:pt>
                <c:pt idx="9">
                  <c:v>Dutiful</c:v>
                </c:pt>
                <c:pt idx="10">
                  <c:v>Colorful</c:v>
                </c:pt>
              </c:strCache>
            </c:strRef>
          </c:cat>
          <c:val>
            <c:numRef>
              <c:f>Sheet1!$I$5:$I$15</c:f>
              <c:numCache>
                <c:formatCode>General</c:formatCode>
                <c:ptCount val="11"/>
                <c:pt idx="0">
                  <c:v>79.857142857142861</c:v>
                </c:pt>
                <c:pt idx="1">
                  <c:v>70.285714285714292</c:v>
                </c:pt>
                <c:pt idx="2">
                  <c:v>69.142857142857139</c:v>
                </c:pt>
                <c:pt idx="3">
                  <c:v>62.428571428571431</c:v>
                </c:pt>
                <c:pt idx="4">
                  <c:v>49.142857142857146</c:v>
                </c:pt>
                <c:pt idx="5">
                  <c:v>48.142857142857146</c:v>
                </c:pt>
                <c:pt idx="6">
                  <c:v>43</c:v>
                </c:pt>
                <c:pt idx="7">
                  <c:v>37.857142857142854</c:v>
                </c:pt>
                <c:pt idx="8">
                  <c:v>30.142857142857142</c:v>
                </c:pt>
                <c:pt idx="9">
                  <c:v>27</c:v>
                </c:pt>
                <c:pt idx="10">
                  <c:v>25.142857142857142</c:v>
                </c:pt>
              </c:numCache>
            </c:numRef>
          </c:val>
          <c:extLst xmlns:c16r2="http://schemas.microsoft.com/office/drawing/2015/06/chart">
            <c:ext xmlns:c16="http://schemas.microsoft.com/office/drawing/2014/chart" uri="{C3380CC4-5D6E-409C-BE32-E72D297353CC}">
              <c16:uniqueId val="{00000001-DF91-4E94-9705-AA5015601E49}"/>
            </c:ext>
          </c:extLst>
        </c:ser>
        <c:dLbls/>
        <c:marker val="1"/>
        <c:axId val="109413504"/>
        <c:axId val="109415040"/>
      </c:lineChart>
      <c:catAx>
        <c:axId val="109413504"/>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15040"/>
        <c:crosses val="autoZero"/>
        <c:auto val="1"/>
        <c:lblAlgn val="ctr"/>
        <c:lblOffset val="100"/>
      </c:catAx>
      <c:valAx>
        <c:axId val="10941504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13504"/>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114299</xdr:colOff>
      <xdr:row>1</xdr:row>
      <xdr:rowOff>38100</xdr:rowOff>
    </xdr:from>
    <xdr:to>
      <xdr:col>21</xdr:col>
      <xdr:colOff>542924</xdr:colOff>
      <xdr:row>32</xdr:row>
      <xdr:rowOff>171450</xdr:rowOff>
    </xdr:to>
    <xdr:sp macro="" textlink="">
      <xdr:nvSpPr>
        <xdr:cNvPr id="2" name="TextBox 1">
          <a:extLst>
            <a:ext uri="{FF2B5EF4-FFF2-40B4-BE49-F238E27FC236}">
              <a16:creationId xmlns:a16="http://schemas.microsoft.com/office/drawing/2014/main" xmlns="" id="{B7264CF4-21FD-4050-B49C-8A932BB2E959}"/>
            </a:ext>
          </a:extLst>
        </xdr:cNvPr>
        <xdr:cNvSpPr txBox="1"/>
      </xdr:nvSpPr>
      <xdr:spPr>
        <a:xfrm>
          <a:off x="13268324" y="228600"/>
          <a:ext cx="4695825" cy="6848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Instructions</a:t>
          </a:r>
          <a:r>
            <a:rPr lang="en-US" sz="1400"/>
            <a:t>:</a:t>
          </a:r>
        </a:p>
        <a:p>
          <a:pPr algn="ctr"/>
          <a:endParaRPr lang="en-US" sz="1400"/>
        </a:p>
        <a:p>
          <a:pPr algn="ctr"/>
          <a:r>
            <a:rPr lang="en-US" sz="1400"/>
            <a:t>Use the provided dataset to explore Hogan Development Survey (HDS) scores for a group of 16 executives</a:t>
          </a:r>
          <a:r>
            <a:rPr lang="en-US" sz="1400" baseline="0"/>
            <a:t>.  All scores fall on a 1-100 scale, with higher scores indicating greater chance for each derailer when under stress.  One group (N-1) of executives is the direct reporting team to the CEO.  The other group (N-2) include the direct reports of the direct reports.  As part of succession planning, our client CEO wants to better understand how her teams perform under stress.  Using this dataset, provide simple bulleted answers to address the following questions: </a:t>
          </a:r>
        </a:p>
        <a:p>
          <a:pPr algn="ctr"/>
          <a:endParaRPr lang="en-US" sz="1400" baseline="0"/>
        </a:p>
        <a:p>
          <a:pPr algn="ctr"/>
          <a:r>
            <a:rPr lang="en-US" sz="1400" baseline="0"/>
            <a:t>1. What are the major risk factors for the N-1 team?</a:t>
          </a:r>
        </a:p>
        <a:p>
          <a:pPr algn="ctr"/>
          <a:endParaRPr lang="en-US" sz="1400" baseline="0"/>
        </a:p>
        <a:p>
          <a:pPr algn="ctr"/>
          <a:r>
            <a:rPr lang="en-US" sz="1400" baseline="0"/>
            <a:t>2. In what ways do the two teams differ significantly?  How might these two teams work together?  What tensions might they experience?</a:t>
          </a:r>
        </a:p>
        <a:p>
          <a:pPr algn="ctr"/>
          <a:endParaRPr lang="en-US" sz="1400" baseline="0"/>
        </a:p>
        <a:p>
          <a:pPr algn="ctr"/>
          <a:r>
            <a:rPr lang="en-US" sz="1400" baseline="0"/>
            <a:t>3. How is the N-2 team most similar?  How is it most different?  What are the implications of these findings?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114299</xdr:colOff>
      <xdr:row>1</xdr:row>
      <xdr:rowOff>38100</xdr:rowOff>
    </xdr:from>
    <xdr:to>
      <xdr:col>21</xdr:col>
      <xdr:colOff>542924</xdr:colOff>
      <xdr:row>38</xdr:row>
      <xdr:rowOff>171450</xdr:rowOff>
    </xdr:to>
    <xdr:sp macro="" textlink="">
      <xdr:nvSpPr>
        <xdr:cNvPr id="2" name="TextBox 1">
          <a:extLst>
            <a:ext uri="{FF2B5EF4-FFF2-40B4-BE49-F238E27FC236}">
              <a16:creationId xmlns:a16="http://schemas.microsoft.com/office/drawing/2014/main" xmlns="" id="{43726120-8C4C-49FE-BC77-21AB62E0CC0D}"/>
            </a:ext>
          </a:extLst>
        </xdr:cNvPr>
        <xdr:cNvSpPr txBox="1"/>
      </xdr:nvSpPr>
      <xdr:spPr>
        <a:xfrm>
          <a:off x="12611099" y="238125"/>
          <a:ext cx="4695825" cy="470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Instructions</a:t>
          </a:r>
          <a:r>
            <a:rPr lang="en-US" sz="1400"/>
            <a:t>:</a:t>
          </a:r>
        </a:p>
        <a:p>
          <a:pPr algn="ctr"/>
          <a:endParaRPr lang="en-US" sz="1400"/>
        </a:p>
        <a:p>
          <a:pPr algn="ctr"/>
          <a:r>
            <a:rPr lang="en-US" sz="1400"/>
            <a:t>Use the provided dataset to explore Hogan Development Survey (HDS) scores for a group of 16 executives</a:t>
          </a:r>
          <a:r>
            <a:rPr lang="en-US" sz="1400" baseline="0"/>
            <a:t>.  All scores fall on a 1-100 scale, with higher scores indicating greater chance for each derailer when under stress.  One group (N-1) of executives is the direct reporting team to the CEO.  The other group (N-2) include the direct reports of the direct reports.  As part of succession planning, our client CEO wants to better understand how her teams perform under stress.  Using this dataset, provide simple bulleted answers to address the following questions: </a:t>
          </a:r>
        </a:p>
        <a:p>
          <a:pPr algn="ctr"/>
          <a:endParaRPr lang="en-US" sz="1400" baseline="0"/>
        </a:p>
        <a:p>
          <a:pPr algn="ctr"/>
          <a:r>
            <a:rPr lang="en-US" sz="1400" baseline="0"/>
            <a:t>1. What are the major risk factors for the N-1 team?</a:t>
          </a:r>
        </a:p>
        <a:p>
          <a:pPr algn="ctr"/>
          <a:endParaRPr lang="en-US" sz="1400" baseline="0"/>
        </a:p>
        <a:p>
          <a:pPr algn="ctr"/>
          <a:r>
            <a:rPr lang="en-US" sz="1400" baseline="0"/>
            <a:t>2. In what ways do the two teams differ significantly?  How might these two teams work together?  What tensions might they experience?</a:t>
          </a:r>
        </a:p>
        <a:p>
          <a:pPr algn="ctr"/>
          <a:endParaRPr lang="en-US" sz="1400" baseline="0"/>
        </a:p>
        <a:p>
          <a:pPr algn="ctr"/>
          <a:r>
            <a:rPr lang="en-US" sz="1400" baseline="0"/>
            <a:t>3. How is the N-2 team most similar?  How is it most different?  What are the implications of these findings?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314325</xdr:colOff>
      <xdr:row>2</xdr:row>
      <xdr:rowOff>114300</xdr:rowOff>
    </xdr:from>
    <xdr:to>
      <xdr:col>15</xdr:col>
      <xdr:colOff>400050</xdr:colOff>
      <xdr:row>17</xdr:row>
      <xdr:rowOff>0</xdr:rowOff>
    </xdr:to>
    <xdr:graphicFrame macro="">
      <xdr:nvGraphicFramePr>
        <xdr:cNvPr id="6" name="Chart 5">
          <a:extLst>
            <a:ext uri="{FF2B5EF4-FFF2-40B4-BE49-F238E27FC236}">
              <a16:creationId xmlns:a16="http://schemas.microsoft.com/office/drawing/2014/main" xmlns="" id="{10176C63-FF2C-6CDF-8B8A-43057C1D0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A4:I15" totalsRowShown="0" headerRowDxfId="90" dataDxfId="88" headerRowBorderDxfId="89" tableBorderDxfId="87" totalsRowBorderDxfId="86">
  <autoFilter ref="A4:I15"/>
  <sortState ref="A5:I15">
    <sortCondition descending="1" ref="I4:I15"/>
  </sortState>
  <tableColumns count="9">
    <tableColumn id="1" name="Name" dataDxfId="85" dataCellStyle="Bad"/>
    <tableColumn id="2" name="Exec1" dataDxfId="84"/>
    <tableColumn id="3" name="Exec2" dataDxfId="83"/>
    <tableColumn id="4" name="Exec3" dataDxfId="82"/>
    <tableColumn id="5" name="Exec4" dataDxfId="81"/>
    <tableColumn id="6" name="Exec5" dataDxfId="80"/>
    <tableColumn id="7" name="Exec6" dataDxfId="79"/>
    <tableColumn id="8" name="Exec7" dataDxfId="78"/>
    <tableColumn id="9" name="Mean total score" dataDxfId="77">
      <calculatedColumnFormula xml:space="preserve"> SUM(B5:H5)/7</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9:K30" totalsRowShown="0" headerRowDxfId="76" dataDxfId="74" headerRowBorderDxfId="75" tableBorderDxfId="73" totalsRowBorderDxfId="72">
  <autoFilter ref="A19:K30"/>
  <sortState ref="A20:K30">
    <sortCondition descending="1" ref="K19:K30"/>
  </sortState>
  <tableColumns count="11">
    <tableColumn id="1" name="Name" dataDxfId="71" dataCellStyle="Bad"/>
    <tableColumn id="2" name="Exec8" dataDxfId="70"/>
    <tableColumn id="3" name="Exec9" dataDxfId="69"/>
    <tableColumn id="4" name="Exec10" dataDxfId="68"/>
    <tableColumn id="5" name="Exec11" dataDxfId="67"/>
    <tableColumn id="6" name="Exec12" dataDxfId="66"/>
    <tableColumn id="7" name="Exec13" dataDxfId="65"/>
    <tableColumn id="8" name="Exec14" dataDxfId="64"/>
    <tableColumn id="9" name="Exec15" dataDxfId="63"/>
    <tableColumn id="10" name="Exec16" dataDxfId="62"/>
    <tableColumn id="11" name="Total" dataDxfId="61">
      <calculatedColumnFormula>SUM(B20:J20)/9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4" name="Table14" displayName="Table14" ref="A5:Z16" totalsRowShown="0" headerRowDxfId="60" dataDxfId="58" headerRowBorderDxfId="59" tableBorderDxfId="57" totalsRowBorderDxfId="56">
  <autoFilter ref="A5:Z16"/>
  <sortState ref="A6:Z16">
    <sortCondition descending="1" ref="Z5:Z16"/>
  </sortState>
  <tableColumns count="26">
    <tableColumn id="1" name="Bold" dataDxfId="55" dataCellStyle="Bad"/>
    <tableColumn id="2" name="Exec1" dataDxfId="54"/>
    <tableColumn id="3" name="Exec2" dataDxfId="53"/>
    <tableColumn id="4" name="Exec3" dataDxfId="52"/>
    <tableColumn id="5" name="Exec4" dataDxfId="51"/>
    <tableColumn id="6" name="Exec5" dataDxfId="50"/>
    <tableColumn id="7" name="Exec6" dataDxfId="49"/>
    <tableColumn id="8" name="Exec7" dataDxfId="48"/>
    <tableColumn id="9" name="Mean of total score" dataDxfId="47">
      <calculatedColumnFormula xml:space="preserve"> SUM(B6:H6)/7</calculatedColumnFormula>
    </tableColumn>
    <tableColumn id="24" name="std dev" dataDxfId="46">
      <calculatedColumnFormula>_xlfn.STDEV.S(Table14[[#This Row],[Exec1]:[Exec7]])</calculatedColumnFormula>
    </tableColumn>
    <tableColumn id="26" name="Column1" dataDxfId="45"/>
    <tableColumn id="10" name="Exec8" dataDxfId="44"/>
    <tableColumn id="11" name="Exec9" dataDxfId="43"/>
    <tableColumn id="12" name="Exec10" dataDxfId="42"/>
    <tableColumn id="13" name="Exec11" dataDxfId="41"/>
    <tableColumn id="14" name="Exec12" dataDxfId="40"/>
    <tableColumn id="15" name="Exec13" dataDxfId="39"/>
    <tableColumn id="16" name="Exec14" dataDxfId="38"/>
    <tableColumn id="17" name="Exec15" dataDxfId="37"/>
    <tableColumn id="18" name="Exec16" dataDxfId="36"/>
    <tableColumn id="19" name="Mean of total score2" dataDxfId="35">
      <calculatedColumnFormula>SUM(L6:T6)/9</calculatedColumnFormula>
    </tableColumn>
    <tableColumn id="25" name="std dev2" dataDxfId="34">
      <calculatedColumnFormula>_xlfn.STDEV.S(Table14[[#This Row],[Exec8]:[Exec16]])</calculatedColumnFormula>
    </tableColumn>
    <tableColumn id="27" name="std dev3" dataDxfId="33"/>
    <tableColumn id="20" name="Difference of total scores" dataDxfId="32">
      <calculatedColumnFormula>U6-I6</calculatedColumnFormula>
    </tableColumn>
    <tableColumn id="21" name="Positive difference of mean total scores" dataDxfId="31">
      <calculatedColumnFormula>MAX(X6,-X6)</calculatedColumnFormula>
    </tableColumn>
    <tableColumn id="22" name="Total mean scores of team N1 &amp; N2 scores" dataDxfId="30">
      <calculatedColumnFormula>Table14[[#This Row],[Mean of total score2]]+Table14[[#This Row],[Mean of total score]]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6" name="Table6" displayName="Table6" ref="A4:I15" totalsRowShown="0" headerRowDxfId="29" dataDxfId="27" headerRowBorderDxfId="28" tableBorderDxfId="26" totalsRowBorderDxfId="25">
  <autoFilter ref="A4:I15"/>
  <sortState ref="A5:I15">
    <sortCondition descending="1" ref="I4:I15"/>
  </sortState>
  <tableColumns count="9">
    <tableColumn id="1" name="Name" dataDxfId="24" dataCellStyle="Bad"/>
    <tableColumn id="2" name="Exec1" dataDxfId="23"/>
    <tableColumn id="3" name="Exec2" dataDxfId="22"/>
    <tableColumn id="4" name="Exec3" dataDxfId="21"/>
    <tableColumn id="5" name="Exec4" dataDxfId="20"/>
    <tableColumn id="6" name="Exec5" dataDxfId="19"/>
    <tableColumn id="7" name="Exec6" dataDxfId="18"/>
    <tableColumn id="8" name="Exec7" dataDxfId="17"/>
    <tableColumn id="9" name="Std dev" dataDxfId="16">
      <calculatedColumnFormula>_xlfn.STDEV.S(B5:H5)</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9:K30" totalsRowShown="0" headerRowDxfId="15" dataDxfId="13" headerRowBorderDxfId="14" tableBorderDxfId="12" totalsRowBorderDxfId="11">
  <autoFilter ref="A19:K30"/>
  <sortState ref="A20:K30">
    <sortCondition ref="K19:K30"/>
  </sortState>
  <tableColumns count="11">
    <tableColumn id="1" name="Name" dataDxfId="10" dataCellStyle="Bad"/>
    <tableColumn id="2" name="Exec8" dataDxfId="9"/>
    <tableColumn id="3" name="Exec9" dataDxfId="8"/>
    <tableColumn id="4" name="Exec10" dataDxfId="7"/>
    <tableColumn id="5" name="Exec11" dataDxfId="6"/>
    <tableColumn id="6" name="Exec12" dataDxfId="5"/>
    <tableColumn id="7" name="Exec13" dataDxfId="4"/>
    <tableColumn id="8" name="Exec14" dataDxfId="3"/>
    <tableColumn id="9" name="Exec15" dataDxfId="2"/>
    <tableColumn id="10" name="Exec16" dataDxfId="1"/>
    <tableColumn id="11" name="Std dev" dataDxfId="0">
      <calculatedColumnFormula>_xlfn.STDEV.S(B20:J20)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V33"/>
  <sheetViews>
    <sheetView showGridLines="0" tabSelected="1" workbookViewId="0">
      <selection activeCell="D30" sqref="D30"/>
    </sheetView>
  </sheetViews>
  <sheetFormatPr defaultRowHeight="14.4"/>
  <cols>
    <col min="1" max="1" width="13.6640625" style="1" customWidth="1"/>
    <col min="2" max="2" width="23.5546875" style="1" bestFit="1" customWidth="1"/>
    <col min="3" max="13" width="13.6640625" customWidth="1"/>
  </cols>
  <sheetData>
    <row r="1" spans="1:22">
      <c r="A1" s="3" t="s">
        <v>0</v>
      </c>
      <c r="B1" s="3" t="s">
        <v>1</v>
      </c>
      <c r="C1" s="4" t="s">
        <v>2</v>
      </c>
      <c r="D1" s="4" t="s">
        <v>3</v>
      </c>
      <c r="E1" s="4" t="s">
        <v>4</v>
      </c>
      <c r="F1" s="4" t="s">
        <v>5</v>
      </c>
      <c r="G1" s="4" t="s">
        <v>6</v>
      </c>
      <c r="H1" s="4" t="s">
        <v>7</v>
      </c>
      <c r="I1" s="4" t="s">
        <v>8</v>
      </c>
      <c r="J1" s="4" t="s">
        <v>9</v>
      </c>
      <c r="K1" s="4" t="s">
        <v>10</v>
      </c>
      <c r="L1" s="4" t="s">
        <v>11</v>
      </c>
      <c r="M1" s="4" t="s">
        <v>12</v>
      </c>
    </row>
    <row r="2" spans="1:22">
      <c r="A2" s="5" t="s">
        <v>13</v>
      </c>
      <c r="B2" s="5" t="s">
        <v>14</v>
      </c>
      <c r="C2" s="5">
        <v>66</v>
      </c>
      <c r="D2" s="5">
        <v>29</v>
      </c>
      <c r="E2" s="5">
        <v>18</v>
      </c>
      <c r="F2" s="5">
        <v>55</v>
      </c>
      <c r="G2" s="5">
        <v>35</v>
      </c>
      <c r="H2" s="5">
        <v>76</v>
      </c>
      <c r="I2" s="5">
        <v>72</v>
      </c>
      <c r="J2" s="5">
        <v>26</v>
      </c>
      <c r="K2" s="5">
        <v>57</v>
      </c>
      <c r="L2" s="5">
        <v>45</v>
      </c>
      <c r="M2" s="5">
        <v>21</v>
      </c>
      <c r="O2" s="20"/>
      <c r="P2" s="21"/>
      <c r="Q2" s="21"/>
      <c r="R2" s="21"/>
      <c r="S2" s="21"/>
      <c r="T2" s="21"/>
      <c r="U2" s="21"/>
      <c r="V2" s="22"/>
    </row>
    <row r="3" spans="1:22">
      <c r="A3" s="5" t="s">
        <v>13</v>
      </c>
      <c r="B3" s="5" t="s">
        <v>15</v>
      </c>
      <c r="C3" s="5">
        <v>84</v>
      </c>
      <c r="D3" s="5">
        <v>96</v>
      </c>
      <c r="E3" s="5">
        <v>62</v>
      </c>
      <c r="F3" s="5">
        <v>40</v>
      </c>
      <c r="G3" s="5">
        <v>89</v>
      </c>
      <c r="H3" s="5">
        <v>28</v>
      </c>
      <c r="I3" s="5">
        <v>11</v>
      </c>
      <c r="J3" s="5">
        <v>44</v>
      </c>
      <c r="K3" s="5">
        <v>81</v>
      </c>
      <c r="L3" s="5">
        <v>67</v>
      </c>
      <c r="M3" s="5">
        <v>18</v>
      </c>
      <c r="O3" s="23"/>
      <c r="P3" s="24"/>
      <c r="Q3" s="24"/>
      <c r="R3" s="24"/>
      <c r="S3" s="24"/>
      <c r="T3" s="24"/>
      <c r="U3" s="24"/>
      <c r="V3" s="25"/>
    </row>
    <row r="4" spans="1:22">
      <c r="A4" s="5" t="s">
        <v>13</v>
      </c>
      <c r="B4" s="5" t="s">
        <v>16</v>
      </c>
      <c r="C4" s="5">
        <v>90</v>
      </c>
      <c r="D4" s="5">
        <v>23</v>
      </c>
      <c r="E4" s="5">
        <v>72</v>
      </c>
      <c r="F4" s="5">
        <v>34</v>
      </c>
      <c r="G4" s="5">
        <v>13</v>
      </c>
      <c r="H4" s="5">
        <v>61</v>
      </c>
      <c r="I4" s="5">
        <v>45</v>
      </c>
      <c r="J4" s="5">
        <v>8</v>
      </c>
      <c r="K4" s="5">
        <v>92</v>
      </c>
      <c r="L4" s="5">
        <v>19</v>
      </c>
      <c r="M4" s="5">
        <v>13</v>
      </c>
      <c r="O4" s="23"/>
      <c r="P4" s="24"/>
      <c r="Q4" s="24"/>
      <c r="R4" s="24"/>
      <c r="S4" s="24"/>
      <c r="T4" s="24"/>
      <c r="U4" s="24"/>
      <c r="V4" s="25"/>
    </row>
    <row r="5" spans="1:22">
      <c r="A5" s="5" t="s">
        <v>13</v>
      </c>
      <c r="B5" s="5" t="s">
        <v>17</v>
      </c>
      <c r="C5" s="5">
        <v>71</v>
      </c>
      <c r="D5" s="5">
        <v>88</v>
      </c>
      <c r="E5" s="5">
        <v>98</v>
      </c>
      <c r="F5" s="5">
        <v>30</v>
      </c>
      <c r="G5" s="5">
        <v>97</v>
      </c>
      <c r="H5" s="5">
        <v>42</v>
      </c>
      <c r="I5" s="5">
        <v>67</v>
      </c>
      <c r="J5" s="5">
        <v>6</v>
      </c>
      <c r="K5" s="5">
        <v>42</v>
      </c>
      <c r="L5" s="5">
        <v>1</v>
      </c>
      <c r="M5" s="5">
        <v>9</v>
      </c>
      <c r="O5" s="23"/>
      <c r="P5" s="24"/>
      <c r="Q5" s="24"/>
      <c r="R5" s="24"/>
      <c r="S5" s="24"/>
      <c r="T5" s="24"/>
      <c r="U5" s="24"/>
      <c r="V5" s="25"/>
    </row>
    <row r="6" spans="1:22">
      <c r="A6" s="5" t="s">
        <v>13</v>
      </c>
      <c r="B6" s="5" t="s">
        <v>18</v>
      </c>
      <c r="C6" s="5">
        <v>96</v>
      </c>
      <c r="D6" s="5">
        <v>33</v>
      </c>
      <c r="E6" s="5">
        <v>27</v>
      </c>
      <c r="F6" s="5">
        <v>42</v>
      </c>
      <c r="G6" s="5">
        <v>87</v>
      </c>
      <c r="H6" s="5">
        <v>44</v>
      </c>
      <c r="I6" s="5">
        <v>38</v>
      </c>
      <c r="J6" s="5">
        <v>35</v>
      </c>
      <c r="K6" s="5">
        <v>56</v>
      </c>
      <c r="L6" s="5">
        <v>10</v>
      </c>
      <c r="M6" s="5">
        <v>2</v>
      </c>
      <c r="O6" s="23"/>
      <c r="P6" s="24"/>
      <c r="Q6" s="24"/>
      <c r="R6" s="24"/>
      <c r="S6" s="24"/>
      <c r="T6" s="24"/>
      <c r="U6" s="24"/>
      <c r="V6" s="25"/>
    </row>
    <row r="7" spans="1:22">
      <c r="A7" s="5" t="s">
        <v>13</v>
      </c>
      <c r="B7" s="5" t="s">
        <v>19</v>
      </c>
      <c r="C7" s="5">
        <v>76</v>
      </c>
      <c r="D7" s="5">
        <v>58</v>
      </c>
      <c r="E7" s="5">
        <v>8</v>
      </c>
      <c r="F7" s="5">
        <v>1</v>
      </c>
      <c r="G7" s="5">
        <v>75</v>
      </c>
      <c r="H7" s="5">
        <v>90</v>
      </c>
      <c r="I7" s="5">
        <v>19</v>
      </c>
      <c r="J7" s="5">
        <v>14</v>
      </c>
      <c r="K7" s="5">
        <v>90</v>
      </c>
      <c r="L7" s="5">
        <v>24</v>
      </c>
      <c r="M7" s="5">
        <v>58</v>
      </c>
      <c r="O7" s="23"/>
      <c r="P7" s="24"/>
      <c r="Q7" s="24"/>
      <c r="R7" s="24"/>
      <c r="S7" s="24"/>
      <c r="T7" s="24"/>
      <c r="U7" s="24"/>
      <c r="V7" s="25"/>
    </row>
    <row r="8" spans="1:22">
      <c r="A8" s="5" t="s">
        <v>13</v>
      </c>
      <c r="B8" s="5" t="s">
        <v>20</v>
      </c>
      <c r="C8" s="5">
        <v>76</v>
      </c>
      <c r="D8" s="5">
        <v>17</v>
      </c>
      <c r="E8" s="5">
        <v>52</v>
      </c>
      <c r="F8" s="5">
        <v>99</v>
      </c>
      <c r="G8" s="5">
        <v>88</v>
      </c>
      <c r="H8" s="5">
        <v>96</v>
      </c>
      <c r="I8" s="5">
        <v>13</v>
      </c>
      <c r="J8" s="5">
        <v>43</v>
      </c>
      <c r="K8" s="5">
        <v>74</v>
      </c>
      <c r="L8" s="5">
        <v>45</v>
      </c>
      <c r="M8" s="5">
        <v>68</v>
      </c>
      <c r="O8" s="23"/>
      <c r="P8" s="24"/>
      <c r="Q8" s="24"/>
      <c r="R8" s="24"/>
      <c r="S8" s="24"/>
      <c r="T8" s="24"/>
      <c r="U8" s="24"/>
      <c r="V8" s="25"/>
    </row>
    <row r="9" spans="1:22">
      <c r="A9" s="5" t="s">
        <v>13</v>
      </c>
      <c r="B9" s="5" t="s">
        <v>21</v>
      </c>
      <c r="C9" s="5">
        <f t="shared" ref="C9:M9" si="0" xml:space="preserve"> SUM(C2:C8)</f>
        <v>559</v>
      </c>
      <c r="D9" s="5">
        <f t="shared" si="0"/>
        <v>344</v>
      </c>
      <c r="E9" s="5">
        <f t="shared" si="0"/>
        <v>337</v>
      </c>
      <c r="F9" s="5">
        <f t="shared" si="0"/>
        <v>301</v>
      </c>
      <c r="G9" s="5">
        <f t="shared" si="0"/>
        <v>484</v>
      </c>
      <c r="H9" s="5">
        <f t="shared" si="0"/>
        <v>437</v>
      </c>
      <c r="I9" s="5">
        <f t="shared" si="0"/>
        <v>265</v>
      </c>
      <c r="J9" s="5">
        <f t="shared" si="0"/>
        <v>176</v>
      </c>
      <c r="K9" s="5">
        <f t="shared" si="0"/>
        <v>492</v>
      </c>
      <c r="L9" s="5">
        <f t="shared" si="0"/>
        <v>211</v>
      </c>
      <c r="M9" s="5">
        <f t="shared" si="0"/>
        <v>189</v>
      </c>
      <c r="O9" s="23"/>
      <c r="P9" s="24"/>
      <c r="Q9" s="24"/>
      <c r="R9" s="24"/>
      <c r="S9" s="24"/>
      <c r="T9" s="24"/>
      <c r="U9" s="24"/>
      <c r="V9" s="25"/>
    </row>
    <row r="10" spans="1:22">
      <c r="A10" s="5"/>
      <c r="B10" s="5"/>
      <c r="C10" s="5"/>
      <c r="D10" s="5"/>
      <c r="E10" s="5"/>
      <c r="F10" s="5"/>
      <c r="G10" s="5"/>
      <c r="H10" s="5"/>
      <c r="I10" s="5"/>
      <c r="J10" s="5"/>
      <c r="K10" s="5"/>
      <c r="L10" s="5"/>
      <c r="M10" s="5"/>
      <c r="O10" s="23"/>
      <c r="P10" s="24"/>
      <c r="Q10" s="24"/>
      <c r="R10" s="24"/>
      <c r="S10" s="24"/>
      <c r="T10" s="24"/>
      <c r="U10" s="24"/>
      <c r="V10" s="25"/>
    </row>
    <row r="11" spans="1:22">
      <c r="A11" s="5" t="s">
        <v>22</v>
      </c>
      <c r="B11" s="5" t="s">
        <v>23</v>
      </c>
      <c r="C11" s="5">
        <v>64</v>
      </c>
      <c r="D11" s="5">
        <v>81</v>
      </c>
      <c r="E11" s="5">
        <v>26</v>
      </c>
      <c r="F11" s="5">
        <v>56</v>
      </c>
      <c r="G11" s="5">
        <v>81</v>
      </c>
      <c r="H11" s="5">
        <v>67</v>
      </c>
      <c r="I11" s="5">
        <v>48</v>
      </c>
      <c r="J11" s="5">
        <v>33</v>
      </c>
      <c r="K11" s="5">
        <v>58</v>
      </c>
      <c r="L11" s="5">
        <v>36</v>
      </c>
      <c r="M11" s="5">
        <v>84</v>
      </c>
      <c r="O11" s="23"/>
      <c r="P11" s="24"/>
      <c r="Q11" s="24"/>
      <c r="R11" s="24"/>
      <c r="S11" s="24"/>
      <c r="T11" s="24"/>
      <c r="U11" s="24"/>
      <c r="V11" s="25"/>
    </row>
    <row r="12" spans="1:22">
      <c r="A12" s="5" t="s">
        <v>22</v>
      </c>
      <c r="B12" s="5" t="s">
        <v>24</v>
      </c>
      <c r="C12" s="5">
        <v>23</v>
      </c>
      <c r="D12" s="5">
        <v>33</v>
      </c>
      <c r="E12" s="5">
        <v>74</v>
      </c>
      <c r="F12" s="5">
        <v>2</v>
      </c>
      <c r="G12" s="5">
        <v>54</v>
      </c>
      <c r="H12" s="5">
        <v>63</v>
      </c>
      <c r="I12" s="5">
        <v>5</v>
      </c>
      <c r="J12" s="5">
        <v>39</v>
      </c>
      <c r="K12" s="5">
        <v>86</v>
      </c>
      <c r="L12" s="5">
        <v>2</v>
      </c>
      <c r="M12" s="5">
        <v>51</v>
      </c>
      <c r="O12" s="23"/>
      <c r="P12" s="24"/>
      <c r="Q12" s="24"/>
      <c r="R12" s="24"/>
      <c r="S12" s="24"/>
      <c r="T12" s="24"/>
      <c r="U12" s="24"/>
      <c r="V12" s="25"/>
    </row>
    <row r="13" spans="1:22">
      <c r="A13" s="5" t="s">
        <v>22</v>
      </c>
      <c r="B13" s="5" t="s">
        <v>25</v>
      </c>
      <c r="C13" s="5">
        <v>43</v>
      </c>
      <c r="D13" s="5">
        <v>90</v>
      </c>
      <c r="E13" s="5">
        <v>19</v>
      </c>
      <c r="F13" s="5">
        <v>73</v>
      </c>
      <c r="G13" s="5">
        <v>55</v>
      </c>
      <c r="H13" s="5">
        <v>86</v>
      </c>
      <c r="I13" s="5">
        <v>60</v>
      </c>
      <c r="J13" s="5">
        <v>66</v>
      </c>
      <c r="K13" s="5">
        <v>30</v>
      </c>
      <c r="L13" s="5">
        <v>87</v>
      </c>
      <c r="M13" s="5">
        <v>82</v>
      </c>
      <c r="O13" s="23"/>
      <c r="P13" s="24"/>
      <c r="Q13" s="24"/>
      <c r="R13" s="24"/>
      <c r="S13" s="24"/>
      <c r="T13" s="24"/>
      <c r="U13" s="24"/>
      <c r="V13" s="25"/>
    </row>
    <row r="14" spans="1:22">
      <c r="A14" s="5" t="s">
        <v>22</v>
      </c>
      <c r="B14" s="5" t="s">
        <v>26</v>
      </c>
      <c r="C14" s="5">
        <v>13</v>
      </c>
      <c r="D14" s="5">
        <v>22</v>
      </c>
      <c r="E14" s="5">
        <v>72</v>
      </c>
      <c r="F14" s="5">
        <v>71</v>
      </c>
      <c r="G14" s="5">
        <v>22</v>
      </c>
      <c r="H14" s="5">
        <v>25</v>
      </c>
      <c r="I14" s="5">
        <v>63</v>
      </c>
      <c r="J14" s="5">
        <v>100</v>
      </c>
      <c r="K14" s="5">
        <v>47</v>
      </c>
      <c r="L14" s="5">
        <v>96</v>
      </c>
      <c r="M14" s="5">
        <v>83</v>
      </c>
      <c r="O14" s="23"/>
      <c r="P14" s="24"/>
      <c r="Q14" s="24"/>
      <c r="R14" s="24"/>
      <c r="S14" s="24"/>
      <c r="T14" s="24"/>
      <c r="U14" s="24"/>
      <c r="V14" s="25"/>
    </row>
    <row r="15" spans="1:22">
      <c r="A15" s="5" t="s">
        <v>22</v>
      </c>
      <c r="B15" s="5" t="s">
        <v>27</v>
      </c>
      <c r="C15" s="5">
        <v>87</v>
      </c>
      <c r="D15" s="5">
        <v>97</v>
      </c>
      <c r="E15" s="5">
        <v>83</v>
      </c>
      <c r="F15" s="5">
        <v>36</v>
      </c>
      <c r="G15" s="5">
        <v>93</v>
      </c>
      <c r="H15" s="5">
        <v>76</v>
      </c>
      <c r="I15" s="5">
        <v>70</v>
      </c>
      <c r="J15" s="5">
        <v>57</v>
      </c>
      <c r="K15" s="5">
        <v>27</v>
      </c>
      <c r="L15" s="5">
        <v>25</v>
      </c>
      <c r="M15" s="5">
        <v>38</v>
      </c>
      <c r="O15" s="23"/>
      <c r="P15" s="24"/>
      <c r="Q15" s="24"/>
      <c r="R15" s="24"/>
      <c r="S15" s="24"/>
      <c r="T15" s="24"/>
      <c r="U15" s="24"/>
      <c r="V15" s="25"/>
    </row>
    <row r="16" spans="1:22">
      <c r="A16" s="5" t="s">
        <v>22</v>
      </c>
      <c r="B16" s="5" t="s">
        <v>28</v>
      </c>
      <c r="C16" s="5">
        <v>45</v>
      </c>
      <c r="D16" s="5">
        <v>24</v>
      </c>
      <c r="E16" s="5">
        <v>96</v>
      </c>
      <c r="F16" s="5">
        <v>31</v>
      </c>
      <c r="G16" s="5">
        <v>26</v>
      </c>
      <c r="H16" s="5">
        <v>33</v>
      </c>
      <c r="I16" s="5">
        <v>15</v>
      </c>
      <c r="J16" s="5">
        <v>8</v>
      </c>
      <c r="K16" s="5">
        <v>91</v>
      </c>
      <c r="L16" s="5">
        <v>48</v>
      </c>
      <c r="M16" s="5">
        <v>18</v>
      </c>
      <c r="O16" s="23"/>
      <c r="P16" s="24"/>
      <c r="Q16" s="24"/>
      <c r="R16" s="24"/>
      <c r="S16" s="24"/>
      <c r="T16" s="24"/>
      <c r="U16" s="24"/>
      <c r="V16" s="25"/>
    </row>
    <row r="17" spans="1:22">
      <c r="A17" s="5" t="s">
        <v>22</v>
      </c>
      <c r="B17" s="5" t="s">
        <v>29</v>
      </c>
      <c r="C17" s="5">
        <v>55</v>
      </c>
      <c r="D17" s="5">
        <v>89</v>
      </c>
      <c r="E17" s="5">
        <v>81</v>
      </c>
      <c r="F17" s="5">
        <v>61</v>
      </c>
      <c r="G17" s="5">
        <v>63</v>
      </c>
      <c r="H17" s="5">
        <v>86</v>
      </c>
      <c r="I17" s="5">
        <v>3</v>
      </c>
      <c r="J17" s="5">
        <v>31</v>
      </c>
      <c r="K17" s="5">
        <v>93</v>
      </c>
      <c r="L17" s="5">
        <v>18</v>
      </c>
      <c r="M17" s="5">
        <v>20</v>
      </c>
      <c r="O17" s="23"/>
      <c r="P17" s="24"/>
      <c r="Q17" s="24"/>
      <c r="R17" s="24"/>
      <c r="S17" s="24"/>
      <c r="T17" s="24"/>
      <c r="U17" s="24"/>
      <c r="V17" s="25"/>
    </row>
    <row r="18" spans="1:22">
      <c r="A18" s="5" t="s">
        <v>22</v>
      </c>
      <c r="B18" s="5" t="s">
        <v>30</v>
      </c>
      <c r="C18" s="5">
        <v>67</v>
      </c>
      <c r="D18" s="5">
        <v>84</v>
      </c>
      <c r="E18" s="5">
        <v>35</v>
      </c>
      <c r="F18" s="5">
        <v>73</v>
      </c>
      <c r="G18" s="5">
        <v>35</v>
      </c>
      <c r="H18" s="5">
        <v>44</v>
      </c>
      <c r="I18" s="5">
        <v>32</v>
      </c>
      <c r="J18" s="5">
        <v>26</v>
      </c>
      <c r="K18" s="5">
        <v>45</v>
      </c>
      <c r="L18" s="5">
        <v>71</v>
      </c>
      <c r="M18" s="5">
        <v>77</v>
      </c>
      <c r="O18" s="23"/>
      <c r="P18" s="24"/>
      <c r="Q18" s="24"/>
      <c r="R18" s="24"/>
      <c r="S18" s="24"/>
      <c r="T18" s="24"/>
      <c r="U18" s="24"/>
      <c r="V18" s="25"/>
    </row>
    <row r="19" spans="1:22">
      <c r="A19" s="5" t="s">
        <v>22</v>
      </c>
      <c r="B19" s="5" t="s">
        <v>31</v>
      </c>
      <c r="C19" s="5">
        <v>62</v>
      </c>
      <c r="D19" s="5">
        <v>20</v>
      </c>
      <c r="E19" s="5">
        <v>11</v>
      </c>
      <c r="F19" s="5">
        <v>28</v>
      </c>
      <c r="G19" s="5">
        <v>29</v>
      </c>
      <c r="H19" s="5">
        <v>56</v>
      </c>
      <c r="I19" s="5">
        <v>59</v>
      </c>
      <c r="J19" s="5">
        <v>48</v>
      </c>
      <c r="K19" s="5">
        <v>23</v>
      </c>
      <c r="L19" s="5">
        <v>33</v>
      </c>
      <c r="M19" s="5">
        <v>96</v>
      </c>
      <c r="O19" s="23"/>
      <c r="P19" s="24"/>
      <c r="Q19" s="24"/>
      <c r="R19" s="24"/>
      <c r="S19" s="24"/>
      <c r="T19" s="24"/>
      <c r="U19" s="24"/>
      <c r="V19" s="25"/>
    </row>
    <row r="20" spans="1:22">
      <c r="A20" s="5" t="s">
        <v>22</v>
      </c>
      <c r="B20" s="5" t="s">
        <v>21</v>
      </c>
      <c r="C20" s="5">
        <f t="shared" ref="C20:M20" si="1">SUM(C11:C19)</f>
        <v>459</v>
      </c>
      <c r="D20" s="5">
        <f t="shared" si="1"/>
        <v>540</v>
      </c>
      <c r="E20" s="5">
        <f t="shared" si="1"/>
        <v>497</v>
      </c>
      <c r="F20" s="5">
        <f t="shared" si="1"/>
        <v>431</v>
      </c>
      <c r="G20" s="5">
        <f t="shared" si="1"/>
        <v>458</v>
      </c>
      <c r="H20" s="5">
        <f t="shared" si="1"/>
        <v>536</v>
      </c>
      <c r="I20" s="5">
        <f t="shared" si="1"/>
        <v>355</v>
      </c>
      <c r="J20" s="5">
        <f t="shared" si="1"/>
        <v>408</v>
      </c>
      <c r="K20" s="5">
        <f t="shared" si="1"/>
        <v>500</v>
      </c>
      <c r="L20" s="5">
        <f t="shared" si="1"/>
        <v>416</v>
      </c>
      <c r="M20" s="5">
        <f t="shared" si="1"/>
        <v>549</v>
      </c>
      <c r="O20" s="23"/>
      <c r="P20" s="24"/>
      <c r="Q20" s="24"/>
      <c r="R20" s="24"/>
      <c r="S20" s="24"/>
      <c r="T20" s="24"/>
      <c r="U20" s="24"/>
      <c r="V20" s="25"/>
    </row>
    <row r="21" spans="1:22">
      <c r="A21" s="5"/>
      <c r="B21" s="5" t="s">
        <v>32</v>
      </c>
      <c r="C21" s="5">
        <f t="shared" ref="C21:M21" si="2">C20-C9</f>
        <v>-100</v>
      </c>
      <c r="D21" s="5">
        <f t="shared" si="2"/>
        <v>196</v>
      </c>
      <c r="E21" s="5">
        <f t="shared" si="2"/>
        <v>160</v>
      </c>
      <c r="F21" s="5">
        <f t="shared" si="2"/>
        <v>130</v>
      </c>
      <c r="G21" s="5">
        <f t="shared" si="2"/>
        <v>-26</v>
      </c>
      <c r="H21" s="5">
        <f t="shared" si="2"/>
        <v>99</v>
      </c>
      <c r="I21" s="5">
        <f t="shared" si="2"/>
        <v>90</v>
      </c>
      <c r="J21" s="5">
        <f t="shared" si="2"/>
        <v>232</v>
      </c>
      <c r="K21" s="5">
        <f t="shared" si="2"/>
        <v>8</v>
      </c>
      <c r="L21" s="5">
        <f t="shared" si="2"/>
        <v>205</v>
      </c>
      <c r="M21" s="5">
        <f t="shared" si="2"/>
        <v>360</v>
      </c>
      <c r="O21" s="23"/>
      <c r="P21" s="24"/>
      <c r="Q21" s="24"/>
      <c r="R21" s="24"/>
      <c r="S21" s="24"/>
      <c r="T21" s="24"/>
      <c r="U21" s="24"/>
      <c r="V21" s="25"/>
    </row>
    <row r="22" spans="1:22">
      <c r="A22" s="5"/>
      <c r="B22" s="5" t="s">
        <v>33</v>
      </c>
      <c r="C22" s="5">
        <f>MAX(C21,-C21)</f>
        <v>100</v>
      </c>
      <c r="D22" s="5">
        <f t="shared" ref="D22:M22" si="3">MAX(D21,-D21)</f>
        <v>196</v>
      </c>
      <c r="E22" s="5">
        <f t="shared" si="3"/>
        <v>160</v>
      </c>
      <c r="F22" s="5">
        <f t="shared" si="3"/>
        <v>130</v>
      </c>
      <c r="G22" s="5">
        <f t="shared" si="3"/>
        <v>26</v>
      </c>
      <c r="H22" s="5">
        <f t="shared" si="3"/>
        <v>99</v>
      </c>
      <c r="I22" s="5">
        <f t="shared" si="3"/>
        <v>90</v>
      </c>
      <c r="J22" s="5">
        <f t="shared" si="3"/>
        <v>232</v>
      </c>
      <c r="K22" s="5">
        <f t="shared" si="3"/>
        <v>8</v>
      </c>
      <c r="L22" s="5">
        <f t="shared" si="3"/>
        <v>205</v>
      </c>
      <c r="M22" s="5">
        <f t="shared" si="3"/>
        <v>360</v>
      </c>
      <c r="O22" s="23"/>
      <c r="P22" s="24"/>
      <c r="Q22" s="24"/>
      <c r="R22" s="24"/>
      <c r="S22" s="24"/>
      <c r="T22" s="24"/>
      <c r="U22" s="24"/>
      <c r="V22" s="25"/>
    </row>
    <row r="23" spans="1:22">
      <c r="O23" s="23"/>
      <c r="P23" s="24"/>
      <c r="Q23" s="24"/>
      <c r="R23" s="24"/>
      <c r="S23" s="24"/>
      <c r="T23" s="24"/>
      <c r="U23" s="24"/>
      <c r="V23" s="25"/>
    </row>
    <row r="24" spans="1:22">
      <c r="O24" s="23"/>
      <c r="P24" s="24"/>
      <c r="Q24" s="24"/>
      <c r="R24" s="24"/>
      <c r="S24" s="24"/>
      <c r="T24" s="24"/>
      <c r="U24" s="24"/>
      <c r="V24" s="25"/>
    </row>
    <row r="25" spans="1:22">
      <c r="O25" s="23"/>
      <c r="P25" s="24"/>
      <c r="Q25" s="24"/>
      <c r="R25" s="24"/>
      <c r="S25" s="24"/>
      <c r="T25" s="24"/>
      <c r="U25" s="24"/>
      <c r="V25" s="25"/>
    </row>
    <row r="26" spans="1:22">
      <c r="C26" s="2"/>
      <c r="D26" s="2"/>
      <c r="E26" s="2"/>
      <c r="F26" s="2"/>
      <c r="G26" s="2"/>
      <c r="H26" s="2"/>
      <c r="I26" s="2"/>
      <c r="J26" s="2"/>
      <c r="K26" s="2"/>
      <c r="L26" s="2"/>
      <c r="M26" s="2"/>
      <c r="O26" s="23"/>
      <c r="P26" s="24"/>
      <c r="Q26" s="24"/>
      <c r="R26" s="24"/>
      <c r="S26" s="24"/>
      <c r="T26" s="24"/>
      <c r="U26" s="24"/>
      <c r="V26" s="25"/>
    </row>
    <row r="27" spans="1:22">
      <c r="C27" s="2"/>
      <c r="D27" s="2"/>
      <c r="E27" s="2"/>
      <c r="F27" s="2"/>
      <c r="G27" s="2"/>
      <c r="H27" s="2"/>
      <c r="I27" s="2"/>
      <c r="J27" s="2"/>
      <c r="K27" s="2"/>
      <c r="L27" s="2"/>
      <c r="M27" s="2"/>
      <c r="O27" s="23"/>
      <c r="P27" s="24"/>
      <c r="Q27" s="24"/>
      <c r="R27" s="24"/>
      <c r="S27" s="24"/>
      <c r="T27" s="24"/>
      <c r="U27" s="24"/>
      <c r="V27" s="25"/>
    </row>
    <row r="28" spans="1:22">
      <c r="O28" s="23"/>
      <c r="P28" s="24"/>
      <c r="Q28" s="24"/>
      <c r="R28" s="24"/>
      <c r="S28" s="24"/>
      <c r="T28" s="24"/>
      <c r="U28" s="24"/>
      <c r="V28" s="25"/>
    </row>
    <row r="29" spans="1:22">
      <c r="O29" s="23"/>
      <c r="P29" s="24"/>
      <c r="Q29" s="24"/>
      <c r="R29" s="24"/>
      <c r="S29" s="24"/>
      <c r="T29" s="24"/>
      <c r="U29" s="24"/>
      <c r="V29" s="25"/>
    </row>
    <row r="30" spans="1:22">
      <c r="O30" s="23"/>
      <c r="P30" s="24"/>
      <c r="Q30" s="24"/>
      <c r="R30" s="24"/>
      <c r="S30" s="24"/>
      <c r="T30" s="24"/>
      <c r="U30" s="24"/>
      <c r="V30" s="25"/>
    </row>
    <row r="31" spans="1:22">
      <c r="O31" s="23"/>
      <c r="P31" s="24"/>
      <c r="Q31" s="24"/>
      <c r="R31" s="24"/>
      <c r="S31" s="24"/>
      <c r="T31" s="24"/>
      <c r="U31" s="24"/>
      <c r="V31" s="25"/>
    </row>
    <row r="32" spans="1:22">
      <c r="O32" s="23"/>
      <c r="P32" s="24"/>
      <c r="Q32" s="24"/>
      <c r="R32" s="24"/>
      <c r="S32" s="24"/>
      <c r="T32" s="24"/>
      <c r="U32" s="24"/>
      <c r="V32" s="25"/>
    </row>
    <row r="33" spans="15:22">
      <c r="O33" s="26"/>
      <c r="P33" s="27"/>
      <c r="Q33" s="27"/>
      <c r="R33" s="27"/>
      <c r="S33" s="27"/>
      <c r="T33" s="27"/>
      <c r="U33" s="27"/>
      <c r="V33" s="28"/>
    </row>
  </sheetData>
  <autoFilter ref="A1:M1"/>
  <mergeCells count="1">
    <mergeCell ref="O2:V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39"/>
  <sheetViews>
    <sheetView showGridLines="0" workbookViewId="0">
      <selection activeCell="M22" sqref="M22"/>
    </sheetView>
  </sheetViews>
  <sheetFormatPr defaultRowHeight="14.4"/>
  <cols>
    <col min="1" max="1" width="13.6640625" style="1" customWidth="1"/>
    <col min="2" max="2" width="23.5546875" style="1" bestFit="1" customWidth="1"/>
    <col min="3" max="13" width="13.6640625" customWidth="1"/>
  </cols>
  <sheetData>
    <row r="1" spans="1:22" ht="15" thickBot="1">
      <c r="A1" s="3" t="s">
        <v>0</v>
      </c>
      <c r="B1" s="3" t="s">
        <v>1</v>
      </c>
      <c r="C1" s="4" t="s">
        <v>2</v>
      </c>
      <c r="D1" s="4" t="s">
        <v>3</v>
      </c>
      <c r="E1" s="4" t="s">
        <v>4</v>
      </c>
      <c r="F1" s="4" t="s">
        <v>5</v>
      </c>
      <c r="G1" s="4" t="s">
        <v>6</v>
      </c>
      <c r="H1" s="4" t="s">
        <v>7</v>
      </c>
      <c r="I1" s="4" t="s">
        <v>8</v>
      </c>
      <c r="J1" s="4" t="s">
        <v>9</v>
      </c>
      <c r="K1" s="4" t="s">
        <v>10</v>
      </c>
      <c r="L1" s="4" t="s">
        <v>11</v>
      </c>
      <c r="M1" s="4" t="s">
        <v>12</v>
      </c>
    </row>
    <row r="2" spans="1:22">
      <c r="A2" s="5" t="s">
        <v>13</v>
      </c>
      <c r="B2" s="5" t="s">
        <v>14</v>
      </c>
      <c r="C2" s="5">
        <v>66</v>
      </c>
      <c r="D2" s="5">
        <v>29</v>
      </c>
      <c r="E2" s="5">
        <v>18</v>
      </c>
      <c r="F2" s="5">
        <v>55</v>
      </c>
      <c r="G2" s="5">
        <v>35</v>
      </c>
      <c r="H2" s="5">
        <v>76</v>
      </c>
      <c r="I2" s="5">
        <v>72</v>
      </c>
      <c r="J2" s="5">
        <v>26</v>
      </c>
      <c r="K2" s="5">
        <v>57</v>
      </c>
      <c r="L2" s="5">
        <v>45</v>
      </c>
      <c r="M2" s="5">
        <v>21</v>
      </c>
      <c r="O2" s="20"/>
      <c r="P2" s="21"/>
      <c r="Q2" s="21"/>
      <c r="R2" s="21"/>
      <c r="S2" s="21"/>
      <c r="T2" s="21"/>
      <c r="U2" s="21"/>
      <c r="V2" s="22"/>
    </row>
    <row r="3" spans="1:22">
      <c r="A3" s="5" t="s">
        <v>13</v>
      </c>
      <c r="B3" s="5" t="s">
        <v>15</v>
      </c>
      <c r="C3" s="5">
        <v>84</v>
      </c>
      <c r="D3" s="5">
        <v>96</v>
      </c>
      <c r="E3" s="5">
        <v>62</v>
      </c>
      <c r="F3" s="5">
        <v>40</v>
      </c>
      <c r="G3" s="5">
        <v>89</v>
      </c>
      <c r="H3" s="5">
        <v>28</v>
      </c>
      <c r="I3" s="5">
        <v>11</v>
      </c>
      <c r="J3" s="5">
        <v>44</v>
      </c>
      <c r="K3" s="5">
        <v>81</v>
      </c>
      <c r="L3" s="5">
        <v>67</v>
      </c>
      <c r="M3" s="5">
        <v>18</v>
      </c>
      <c r="O3" s="23"/>
      <c r="P3" s="24"/>
      <c r="Q3" s="24"/>
      <c r="R3" s="24"/>
      <c r="S3" s="24"/>
      <c r="T3" s="24"/>
      <c r="U3" s="24"/>
      <c r="V3" s="25"/>
    </row>
    <row r="4" spans="1:22">
      <c r="A4" s="5" t="s">
        <v>13</v>
      </c>
      <c r="B4" s="5" t="s">
        <v>16</v>
      </c>
      <c r="C4" s="5">
        <v>90</v>
      </c>
      <c r="D4" s="5">
        <v>23</v>
      </c>
      <c r="E4" s="5">
        <v>72</v>
      </c>
      <c r="F4" s="5">
        <v>34</v>
      </c>
      <c r="G4" s="5">
        <v>13</v>
      </c>
      <c r="H4" s="5">
        <v>61</v>
      </c>
      <c r="I4" s="5">
        <v>45</v>
      </c>
      <c r="J4" s="5">
        <v>8</v>
      </c>
      <c r="K4" s="5">
        <v>92</v>
      </c>
      <c r="L4" s="5">
        <v>19</v>
      </c>
      <c r="M4" s="5">
        <v>13</v>
      </c>
      <c r="O4" s="23"/>
      <c r="P4" s="24"/>
      <c r="Q4" s="24"/>
      <c r="R4" s="24"/>
      <c r="S4" s="24"/>
      <c r="T4" s="24"/>
      <c r="U4" s="24"/>
      <c r="V4" s="25"/>
    </row>
    <row r="5" spans="1:22">
      <c r="A5" s="5" t="s">
        <v>13</v>
      </c>
      <c r="B5" s="5" t="s">
        <v>17</v>
      </c>
      <c r="C5" s="5">
        <v>71</v>
      </c>
      <c r="D5" s="5">
        <v>88</v>
      </c>
      <c r="E5" s="5">
        <v>98</v>
      </c>
      <c r="F5" s="5">
        <v>30</v>
      </c>
      <c r="G5" s="5">
        <v>97</v>
      </c>
      <c r="H5" s="5">
        <v>42</v>
      </c>
      <c r="I5" s="5">
        <v>67</v>
      </c>
      <c r="J5" s="5">
        <v>6</v>
      </c>
      <c r="K5" s="5">
        <v>42</v>
      </c>
      <c r="L5" s="5">
        <v>1</v>
      </c>
      <c r="M5" s="5">
        <v>9</v>
      </c>
      <c r="O5" s="23"/>
      <c r="P5" s="24"/>
      <c r="Q5" s="24"/>
      <c r="R5" s="24"/>
      <c r="S5" s="24"/>
      <c r="T5" s="24"/>
      <c r="U5" s="24"/>
      <c r="V5" s="25"/>
    </row>
    <row r="6" spans="1:22">
      <c r="A6" s="5" t="s">
        <v>13</v>
      </c>
      <c r="B6" s="5" t="s">
        <v>18</v>
      </c>
      <c r="C6" s="5">
        <v>96</v>
      </c>
      <c r="D6" s="5">
        <v>33</v>
      </c>
      <c r="E6" s="5">
        <v>27</v>
      </c>
      <c r="F6" s="5">
        <v>42</v>
      </c>
      <c r="G6" s="5">
        <v>87</v>
      </c>
      <c r="H6" s="5">
        <v>44</v>
      </c>
      <c r="I6" s="5">
        <v>38</v>
      </c>
      <c r="J6" s="5">
        <v>35</v>
      </c>
      <c r="K6" s="5">
        <v>56</v>
      </c>
      <c r="L6" s="5">
        <v>10</v>
      </c>
      <c r="M6" s="5">
        <v>2</v>
      </c>
      <c r="O6" s="23"/>
      <c r="P6" s="24"/>
      <c r="Q6" s="24"/>
      <c r="R6" s="24"/>
      <c r="S6" s="24"/>
      <c r="T6" s="24"/>
      <c r="U6" s="24"/>
      <c r="V6" s="25"/>
    </row>
    <row r="7" spans="1:22">
      <c r="A7" s="5" t="s">
        <v>13</v>
      </c>
      <c r="B7" s="5" t="s">
        <v>19</v>
      </c>
      <c r="C7" s="5">
        <v>76</v>
      </c>
      <c r="D7" s="5">
        <v>58</v>
      </c>
      <c r="E7" s="5">
        <v>8</v>
      </c>
      <c r="F7" s="5">
        <v>1</v>
      </c>
      <c r="G7" s="5">
        <v>75</v>
      </c>
      <c r="H7" s="5">
        <v>90</v>
      </c>
      <c r="I7" s="5">
        <v>19</v>
      </c>
      <c r="J7" s="5">
        <v>14</v>
      </c>
      <c r="K7" s="5">
        <v>90</v>
      </c>
      <c r="L7" s="5">
        <v>24</v>
      </c>
      <c r="M7" s="5">
        <v>58</v>
      </c>
      <c r="O7" s="23"/>
      <c r="P7" s="24"/>
      <c r="Q7" s="24"/>
      <c r="R7" s="24"/>
      <c r="S7" s="24"/>
      <c r="T7" s="24"/>
      <c r="U7" s="24"/>
      <c r="V7" s="25"/>
    </row>
    <row r="8" spans="1:22">
      <c r="A8" s="5" t="s">
        <v>13</v>
      </c>
      <c r="B8" s="5" t="s">
        <v>20</v>
      </c>
      <c r="C8" s="5">
        <v>76</v>
      </c>
      <c r="D8" s="5">
        <v>17</v>
      </c>
      <c r="E8" s="5">
        <v>52</v>
      </c>
      <c r="F8" s="5">
        <v>99</v>
      </c>
      <c r="G8" s="5">
        <v>88</v>
      </c>
      <c r="H8" s="5">
        <v>96</v>
      </c>
      <c r="I8" s="5">
        <v>13</v>
      </c>
      <c r="J8" s="5">
        <v>43</v>
      </c>
      <c r="K8" s="5">
        <v>74</v>
      </c>
      <c r="L8" s="5">
        <v>45</v>
      </c>
      <c r="M8" s="5">
        <v>68</v>
      </c>
      <c r="O8" s="23"/>
      <c r="P8" s="24"/>
      <c r="Q8" s="24"/>
      <c r="R8" s="24"/>
      <c r="S8" s="24"/>
      <c r="T8" s="24"/>
      <c r="U8" s="24"/>
      <c r="V8" s="25"/>
    </row>
    <row r="9" spans="1:22">
      <c r="A9" s="5" t="s">
        <v>13</v>
      </c>
      <c r="B9" s="5" t="s">
        <v>21</v>
      </c>
      <c r="C9" s="5">
        <f t="shared" ref="C9:M9" si="0" xml:space="preserve"> SUM(C2:C8)</f>
        <v>559</v>
      </c>
      <c r="D9" s="5">
        <f t="shared" si="0"/>
        <v>344</v>
      </c>
      <c r="E9" s="5">
        <f t="shared" si="0"/>
        <v>337</v>
      </c>
      <c r="F9" s="5">
        <f t="shared" si="0"/>
        <v>301</v>
      </c>
      <c r="G9" s="5">
        <f t="shared" si="0"/>
        <v>484</v>
      </c>
      <c r="H9" s="5">
        <f t="shared" si="0"/>
        <v>437</v>
      </c>
      <c r="I9" s="5">
        <f t="shared" si="0"/>
        <v>265</v>
      </c>
      <c r="J9" s="5">
        <f t="shared" si="0"/>
        <v>176</v>
      </c>
      <c r="K9" s="5">
        <f t="shared" si="0"/>
        <v>492</v>
      </c>
      <c r="L9" s="5">
        <f t="shared" si="0"/>
        <v>211</v>
      </c>
      <c r="M9" s="5">
        <f t="shared" si="0"/>
        <v>189</v>
      </c>
      <c r="O9" s="23"/>
      <c r="P9" s="24"/>
      <c r="Q9" s="24"/>
      <c r="R9" s="24"/>
      <c r="S9" s="24"/>
      <c r="T9" s="24"/>
      <c r="U9" s="24"/>
      <c r="V9" s="25"/>
    </row>
    <row r="10" spans="1:22">
      <c r="A10" s="5" t="s">
        <v>13</v>
      </c>
      <c r="B10" s="5" t="s">
        <v>34</v>
      </c>
      <c r="C10" s="5">
        <f t="shared" ref="C10:M10" si="1">_xlfn.STDEV.S(C2:C8)</f>
        <v>10.652520381402272</v>
      </c>
      <c r="D10" s="5">
        <f t="shared" si="1"/>
        <v>32.059468551576515</v>
      </c>
      <c r="E10" s="5">
        <f t="shared" si="1"/>
        <v>32.220224349666736</v>
      </c>
      <c r="F10" s="5">
        <f t="shared" si="1"/>
        <v>29.732137494637012</v>
      </c>
      <c r="G10" s="5">
        <f t="shared" si="1"/>
        <v>32.137354026265513</v>
      </c>
      <c r="H10" s="5">
        <f t="shared" si="1"/>
        <v>25.870556899412009</v>
      </c>
      <c r="I10" s="5">
        <f t="shared" si="1"/>
        <v>25.036164319031059</v>
      </c>
      <c r="J10" s="5">
        <f t="shared" si="1"/>
        <v>16.108264663711935</v>
      </c>
      <c r="K10" s="5">
        <f t="shared" si="1"/>
        <v>19.015031647920775</v>
      </c>
      <c r="L10" s="5">
        <f t="shared" si="1"/>
        <v>23.154758844411599</v>
      </c>
      <c r="M10" s="5">
        <f t="shared" si="1"/>
        <v>25.508168626278653</v>
      </c>
      <c r="O10" s="23"/>
      <c r="P10" s="24"/>
      <c r="Q10" s="24"/>
      <c r="R10" s="24"/>
      <c r="S10" s="24"/>
      <c r="T10" s="24"/>
      <c r="U10" s="24"/>
      <c r="V10" s="25"/>
    </row>
    <row r="11" spans="1:22">
      <c r="A11" s="5"/>
      <c r="B11" s="5"/>
      <c r="C11" s="5"/>
      <c r="D11" s="5"/>
      <c r="E11" s="5"/>
      <c r="F11" s="5"/>
      <c r="G11" s="5"/>
      <c r="H11" s="5"/>
      <c r="I11" s="5"/>
      <c r="J11" s="5"/>
      <c r="K11" s="5"/>
      <c r="L11" s="5"/>
      <c r="M11" s="5"/>
      <c r="O11" s="23"/>
      <c r="P11" s="24"/>
      <c r="Q11" s="24"/>
      <c r="R11" s="24"/>
      <c r="S11" s="24"/>
      <c r="T11" s="24"/>
      <c r="U11" s="24"/>
      <c r="V11" s="25"/>
    </row>
    <row r="12" spans="1:22">
      <c r="A12" s="5"/>
      <c r="B12" s="5"/>
      <c r="C12" s="5"/>
      <c r="D12" s="5"/>
      <c r="E12" s="5"/>
      <c r="F12" s="5"/>
      <c r="G12" s="5"/>
      <c r="H12" s="5"/>
      <c r="I12" s="5"/>
      <c r="J12" s="5"/>
      <c r="K12" s="5"/>
      <c r="L12" s="5"/>
      <c r="M12" s="5"/>
      <c r="O12" s="23"/>
      <c r="P12" s="24"/>
      <c r="Q12" s="24"/>
      <c r="R12" s="24"/>
      <c r="S12" s="24"/>
      <c r="T12" s="24"/>
      <c r="U12" s="24"/>
      <c r="V12" s="25"/>
    </row>
    <row r="13" spans="1:22">
      <c r="A13" s="3" t="s">
        <v>0</v>
      </c>
      <c r="B13" s="3" t="s">
        <v>1</v>
      </c>
      <c r="C13" s="4" t="s">
        <v>2</v>
      </c>
      <c r="D13" s="4" t="s">
        <v>3</v>
      </c>
      <c r="E13" s="4" t="s">
        <v>4</v>
      </c>
      <c r="F13" s="4" t="s">
        <v>5</v>
      </c>
      <c r="G13" s="4" t="s">
        <v>6</v>
      </c>
      <c r="H13" s="4" t="s">
        <v>7</v>
      </c>
      <c r="I13" s="4" t="s">
        <v>8</v>
      </c>
      <c r="J13" s="4" t="s">
        <v>9</v>
      </c>
      <c r="K13" s="4" t="s">
        <v>10</v>
      </c>
      <c r="L13" s="4" t="s">
        <v>11</v>
      </c>
      <c r="M13" s="4" t="s">
        <v>12</v>
      </c>
      <c r="O13" s="23"/>
      <c r="P13" s="24"/>
      <c r="Q13" s="24"/>
      <c r="R13" s="24"/>
      <c r="S13" s="24"/>
      <c r="T13" s="24"/>
      <c r="U13" s="24"/>
      <c r="V13" s="25"/>
    </row>
    <row r="14" spans="1:22">
      <c r="A14" s="5" t="s">
        <v>22</v>
      </c>
      <c r="B14" s="5" t="s">
        <v>23</v>
      </c>
      <c r="C14" s="5">
        <v>64</v>
      </c>
      <c r="D14" s="5">
        <v>81</v>
      </c>
      <c r="E14" s="5">
        <v>26</v>
      </c>
      <c r="F14" s="5">
        <v>56</v>
      </c>
      <c r="G14" s="5">
        <v>81</v>
      </c>
      <c r="H14" s="5">
        <v>67</v>
      </c>
      <c r="I14" s="5">
        <v>48</v>
      </c>
      <c r="J14" s="5">
        <v>33</v>
      </c>
      <c r="K14" s="5">
        <v>58</v>
      </c>
      <c r="L14" s="5">
        <v>36</v>
      </c>
      <c r="M14" s="5">
        <v>84</v>
      </c>
      <c r="O14" s="23"/>
      <c r="P14" s="24"/>
      <c r="Q14" s="24"/>
      <c r="R14" s="24"/>
      <c r="S14" s="24"/>
      <c r="T14" s="24"/>
      <c r="U14" s="24"/>
      <c r="V14" s="25"/>
    </row>
    <row r="15" spans="1:22">
      <c r="A15" s="5" t="s">
        <v>22</v>
      </c>
      <c r="B15" s="5" t="s">
        <v>24</v>
      </c>
      <c r="C15" s="5">
        <v>23</v>
      </c>
      <c r="D15" s="5">
        <v>33</v>
      </c>
      <c r="E15" s="5">
        <v>74</v>
      </c>
      <c r="F15" s="5">
        <v>2</v>
      </c>
      <c r="G15" s="5">
        <v>54</v>
      </c>
      <c r="H15" s="5">
        <v>63</v>
      </c>
      <c r="I15" s="5">
        <v>5</v>
      </c>
      <c r="J15" s="5">
        <v>39</v>
      </c>
      <c r="K15" s="5">
        <v>86</v>
      </c>
      <c r="L15" s="5">
        <v>2</v>
      </c>
      <c r="M15" s="5">
        <v>51</v>
      </c>
      <c r="O15" s="23"/>
      <c r="P15" s="24"/>
      <c r="Q15" s="24"/>
      <c r="R15" s="24"/>
      <c r="S15" s="24"/>
      <c r="T15" s="24"/>
      <c r="U15" s="24"/>
      <c r="V15" s="25"/>
    </row>
    <row r="16" spans="1:22">
      <c r="A16" s="5" t="s">
        <v>22</v>
      </c>
      <c r="B16" s="5" t="s">
        <v>25</v>
      </c>
      <c r="C16" s="5">
        <v>43</v>
      </c>
      <c r="D16" s="5">
        <v>90</v>
      </c>
      <c r="E16" s="5">
        <v>19</v>
      </c>
      <c r="F16" s="5">
        <v>73</v>
      </c>
      <c r="G16" s="5">
        <v>55</v>
      </c>
      <c r="H16" s="5">
        <v>86</v>
      </c>
      <c r="I16" s="5">
        <v>60</v>
      </c>
      <c r="J16" s="5">
        <v>66</v>
      </c>
      <c r="K16" s="5">
        <v>30</v>
      </c>
      <c r="L16" s="5">
        <v>87</v>
      </c>
      <c r="M16" s="5">
        <v>82</v>
      </c>
      <c r="O16" s="23"/>
      <c r="P16" s="24"/>
      <c r="Q16" s="24"/>
      <c r="R16" s="24"/>
      <c r="S16" s="24"/>
      <c r="T16" s="24"/>
      <c r="U16" s="24"/>
      <c r="V16" s="25"/>
    </row>
    <row r="17" spans="1:22">
      <c r="A17" s="5" t="s">
        <v>22</v>
      </c>
      <c r="B17" s="5" t="s">
        <v>26</v>
      </c>
      <c r="C17" s="5">
        <v>13</v>
      </c>
      <c r="D17" s="5">
        <v>22</v>
      </c>
      <c r="E17" s="5">
        <v>72</v>
      </c>
      <c r="F17" s="5">
        <v>71</v>
      </c>
      <c r="G17" s="5">
        <v>22</v>
      </c>
      <c r="H17" s="5">
        <v>25</v>
      </c>
      <c r="I17" s="5">
        <v>63</v>
      </c>
      <c r="J17" s="5">
        <v>100</v>
      </c>
      <c r="K17" s="5">
        <v>47</v>
      </c>
      <c r="L17" s="5">
        <v>96</v>
      </c>
      <c r="M17" s="5">
        <v>83</v>
      </c>
      <c r="O17" s="23"/>
      <c r="P17" s="24"/>
      <c r="Q17" s="24"/>
      <c r="R17" s="24"/>
      <c r="S17" s="24"/>
      <c r="T17" s="24"/>
      <c r="U17" s="24"/>
      <c r="V17" s="25"/>
    </row>
    <row r="18" spans="1:22">
      <c r="A18" s="5" t="s">
        <v>22</v>
      </c>
      <c r="B18" s="5" t="s">
        <v>27</v>
      </c>
      <c r="C18" s="5">
        <v>87</v>
      </c>
      <c r="D18" s="5">
        <v>97</v>
      </c>
      <c r="E18" s="5">
        <v>83</v>
      </c>
      <c r="F18" s="5">
        <v>36</v>
      </c>
      <c r="G18" s="5">
        <v>93</v>
      </c>
      <c r="H18" s="5">
        <v>76</v>
      </c>
      <c r="I18" s="5">
        <v>70</v>
      </c>
      <c r="J18" s="5">
        <v>57</v>
      </c>
      <c r="K18" s="5">
        <v>27</v>
      </c>
      <c r="L18" s="5">
        <v>25</v>
      </c>
      <c r="M18" s="5">
        <v>38</v>
      </c>
      <c r="O18" s="23"/>
      <c r="P18" s="24"/>
      <c r="Q18" s="24"/>
      <c r="R18" s="24"/>
      <c r="S18" s="24"/>
      <c r="T18" s="24"/>
      <c r="U18" s="24"/>
      <c r="V18" s="25"/>
    </row>
    <row r="19" spans="1:22">
      <c r="A19" s="5" t="s">
        <v>22</v>
      </c>
      <c r="B19" s="5" t="s">
        <v>28</v>
      </c>
      <c r="C19" s="5">
        <v>45</v>
      </c>
      <c r="D19" s="5">
        <v>24</v>
      </c>
      <c r="E19" s="5">
        <v>96</v>
      </c>
      <c r="F19" s="5">
        <v>31</v>
      </c>
      <c r="G19" s="5">
        <v>26</v>
      </c>
      <c r="H19" s="5">
        <v>33</v>
      </c>
      <c r="I19" s="5">
        <v>15</v>
      </c>
      <c r="J19" s="5">
        <v>8</v>
      </c>
      <c r="K19" s="5">
        <v>91</v>
      </c>
      <c r="L19" s="5">
        <v>48</v>
      </c>
      <c r="M19" s="5">
        <v>18</v>
      </c>
      <c r="O19" s="23"/>
      <c r="P19" s="24"/>
      <c r="Q19" s="24"/>
      <c r="R19" s="24"/>
      <c r="S19" s="24"/>
      <c r="T19" s="24"/>
      <c r="U19" s="24"/>
      <c r="V19" s="25"/>
    </row>
    <row r="20" spans="1:22">
      <c r="A20" s="5" t="s">
        <v>22</v>
      </c>
      <c r="B20" s="5" t="s">
        <v>29</v>
      </c>
      <c r="C20" s="5">
        <v>55</v>
      </c>
      <c r="D20" s="5">
        <v>89</v>
      </c>
      <c r="E20" s="5">
        <v>81</v>
      </c>
      <c r="F20" s="5">
        <v>61</v>
      </c>
      <c r="G20" s="5">
        <v>63</v>
      </c>
      <c r="H20" s="5">
        <v>86</v>
      </c>
      <c r="I20" s="5">
        <v>3</v>
      </c>
      <c r="J20" s="5">
        <v>31</v>
      </c>
      <c r="K20" s="5">
        <v>93</v>
      </c>
      <c r="L20" s="5">
        <v>18</v>
      </c>
      <c r="M20" s="5">
        <v>20</v>
      </c>
      <c r="O20" s="23"/>
      <c r="P20" s="24"/>
      <c r="Q20" s="24"/>
      <c r="R20" s="24"/>
      <c r="S20" s="24"/>
      <c r="T20" s="24"/>
      <c r="U20" s="24"/>
      <c r="V20" s="25"/>
    </row>
    <row r="21" spans="1:22">
      <c r="A21" s="5" t="s">
        <v>22</v>
      </c>
      <c r="B21" s="5" t="s">
        <v>30</v>
      </c>
      <c r="C21" s="5">
        <v>67</v>
      </c>
      <c r="D21" s="5">
        <v>84</v>
      </c>
      <c r="E21" s="5">
        <v>35</v>
      </c>
      <c r="F21" s="5">
        <v>73</v>
      </c>
      <c r="G21" s="5">
        <v>35</v>
      </c>
      <c r="H21" s="5">
        <v>44</v>
      </c>
      <c r="I21" s="5">
        <v>32</v>
      </c>
      <c r="J21" s="5">
        <v>26</v>
      </c>
      <c r="K21" s="5">
        <v>45</v>
      </c>
      <c r="L21" s="5">
        <v>71</v>
      </c>
      <c r="M21" s="5">
        <v>77</v>
      </c>
      <c r="O21" s="23"/>
      <c r="P21" s="24"/>
      <c r="Q21" s="24"/>
      <c r="R21" s="24"/>
      <c r="S21" s="24"/>
      <c r="T21" s="24"/>
      <c r="U21" s="24"/>
      <c r="V21" s="25"/>
    </row>
    <row r="22" spans="1:22">
      <c r="A22" s="5" t="s">
        <v>22</v>
      </c>
      <c r="B22" s="5" t="s">
        <v>31</v>
      </c>
      <c r="C22" s="5">
        <v>62</v>
      </c>
      <c r="D22" s="5">
        <v>20</v>
      </c>
      <c r="E22" s="5">
        <v>11</v>
      </c>
      <c r="F22" s="5">
        <v>28</v>
      </c>
      <c r="G22" s="5">
        <v>29</v>
      </c>
      <c r="H22" s="5">
        <v>56</v>
      </c>
      <c r="I22" s="5">
        <v>59</v>
      </c>
      <c r="J22" s="5">
        <v>48</v>
      </c>
      <c r="K22" s="5">
        <v>23</v>
      </c>
      <c r="L22" s="5">
        <v>33</v>
      </c>
      <c r="M22" s="5">
        <v>96</v>
      </c>
      <c r="O22" s="23"/>
      <c r="P22" s="24"/>
      <c r="Q22" s="24"/>
      <c r="R22" s="24"/>
      <c r="S22" s="24"/>
      <c r="T22" s="24"/>
      <c r="U22" s="24"/>
      <c r="V22" s="25"/>
    </row>
    <row r="23" spans="1:22">
      <c r="A23" s="5" t="s">
        <v>22</v>
      </c>
      <c r="B23" s="5" t="s">
        <v>21</v>
      </c>
      <c r="C23" s="5">
        <f t="shared" ref="C23:M23" si="2">SUM(C14:C22)</f>
        <v>459</v>
      </c>
      <c r="D23" s="5">
        <f t="shared" si="2"/>
        <v>540</v>
      </c>
      <c r="E23" s="5">
        <f t="shared" si="2"/>
        <v>497</v>
      </c>
      <c r="F23" s="5">
        <f t="shared" si="2"/>
        <v>431</v>
      </c>
      <c r="G23" s="5">
        <f t="shared" si="2"/>
        <v>458</v>
      </c>
      <c r="H23" s="5">
        <f t="shared" si="2"/>
        <v>536</v>
      </c>
      <c r="I23" s="5">
        <f t="shared" si="2"/>
        <v>355</v>
      </c>
      <c r="J23" s="5">
        <f t="shared" si="2"/>
        <v>408</v>
      </c>
      <c r="K23" s="5">
        <f t="shared" si="2"/>
        <v>500</v>
      </c>
      <c r="L23" s="5">
        <f t="shared" si="2"/>
        <v>416</v>
      </c>
      <c r="M23" s="5">
        <f t="shared" si="2"/>
        <v>549</v>
      </c>
      <c r="O23" s="23"/>
      <c r="P23" s="24"/>
      <c r="Q23" s="24"/>
      <c r="R23" s="24"/>
      <c r="S23" s="24"/>
      <c r="T23" s="24"/>
      <c r="U23" s="24"/>
      <c r="V23" s="25"/>
    </row>
    <row r="24" spans="1:22">
      <c r="A24" s="5" t="s">
        <v>22</v>
      </c>
      <c r="B24" s="5" t="s">
        <v>34</v>
      </c>
      <c r="C24" s="5">
        <f>_xlfn.STDEV.S(C14:C22)</f>
        <v>22.874658467395747</v>
      </c>
      <c r="D24" s="5">
        <f t="shared" ref="D24:M24" si="3">_xlfn.STDEV.S(D14:D22)</f>
        <v>33.904277016329374</v>
      </c>
      <c r="E24" s="5">
        <f t="shared" si="3"/>
        <v>32.139453082534622</v>
      </c>
      <c r="F24" s="5">
        <f t="shared" si="3"/>
        <v>24.902030260826351</v>
      </c>
      <c r="G24" s="5">
        <f t="shared" si="3"/>
        <v>25.097033910625999</v>
      </c>
      <c r="H24" s="5">
        <f t="shared" si="3"/>
        <v>22.051706913020993</v>
      </c>
      <c r="I24" s="5">
        <f t="shared" si="3"/>
        <v>26.301668726105152</v>
      </c>
      <c r="J24" s="5">
        <f t="shared" si="3"/>
        <v>26.748831750190512</v>
      </c>
      <c r="K24" s="5">
        <f t="shared" si="3"/>
        <v>28.071832462056655</v>
      </c>
      <c r="L24" s="5">
        <f t="shared" si="3"/>
        <v>32.092747536545453</v>
      </c>
      <c r="M24" s="5">
        <f t="shared" si="3"/>
        <v>29.778347838656195</v>
      </c>
      <c r="O24" s="23"/>
      <c r="P24" s="24"/>
      <c r="Q24" s="24"/>
      <c r="R24" s="24"/>
      <c r="S24" s="24"/>
      <c r="T24" s="24"/>
      <c r="U24" s="24"/>
      <c r="V24" s="25"/>
    </row>
    <row r="25" spans="1:22">
      <c r="A25" s="5"/>
      <c r="B25" s="5"/>
      <c r="C25" s="5"/>
      <c r="D25" s="5"/>
      <c r="E25" s="5"/>
      <c r="F25" s="5"/>
      <c r="G25" s="5"/>
      <c r="H25" s="5"/>
      <c r="I25" s="5"/>
      <c r="J25" s="5"/>
      <c r="K25" s="5"/>
      <c r="L25" s="5"/>
      <c r="M25" s="5"/>
      <c r="O25" s="23"/>
      <c r="P25" s="24"/>
      <c r="Q25" s="24"/>
      <c r="R25" s="24"/>
      <c r="S25" s="24"/>
      <c r="T25" s="24"/>
      <c r="U25" s="24"/>
      <c r="V25" s="25"/>
    </row>
    <row r="26" spans="1:22">
      <c r="A26" s="5"/>
      <c r="B26" s="3" t="s">
        <v>1</v>
      </c>
      <c r="C26" s="4" t="s">
        <v>2</v>
      </c>
      <c r="D26" s="4" t="s">
        <v>3</v>
      </c>
      <c r="E26" s="4" t="s">
        <v>4</v>
      </c>
      <c r="F26" s="4" t="s">
        <v>5</v>
      </c>
      <c r="G26" s="4" t="s">
        <v>6</v>
      </c>
      <c r="H26" s="4" t="s">
        <v>7</v>
      </c>
      <c r="I26" s="4" t="s">
        <v>8</v>
      </c>
      <c r="J26" s="4" t="s">
        <v>9</v>
      </c>
      <c r="K26" s="4" t="s">
        <v>10</v>
      </c>
      <c r="L26" s="4" t="s">
        <v>11</v>
      </c>
      <c r="M26" s="4" t="s">
        <v>12</v>
      </c>
      <c r="O26" s="23"/>
      <c r="P26" s="24"/>
      <c r="Q26" s="24"/>
      <c r="R26" s="24"/>
      <c r="S26" s="24"/>
      <c r="T26" s="24"/>
      <c r="U26" s="24"/>
      <c r="V26" s="25"/>
    </row>
    <row r="27" spans="1:22">
      <c r="A27" s="5"/>
      <c r="B27" s="5" t="s">
        <v>32</v>
      </c>
      <c r="C27" s="5">
        <f>C23-C9</f>
        <v>-100</v>
      </c>
      <c r="D27" s="5">
        <f t="shared" ref="D27:M27" si="4">D23-D9</f>
        <v>196</v>
      </c>
      <c r="E27" s="5">
        <f t="shared" si="4"/>
        <v>160</v>
      </c>
      <c r="F27" s="5">
        <f t="shared" si="4"/>
        <v>130</v>
      </c>
      <c r="G27" s="5">
        <f t="shared" si="4"/>
        <v>-26</v>
      </c>
      <c r="H27" s="5">
        <f t="shared" si="4"/>
        <v>99</v>
      </c>
      <c r="I27" s="5">
        <f t="shared" si="4"/>
        <v>90</v>
      </c>
      <c r="J27" s="5">
        <f t="shared" si="4"/>
        <v>232</v>
      </c>
      <c r="K27" s="5">
        <f t="shared" si="4"/>
        <v>8</v>
      </c>
      <c r="L27" s="5">
        <f t="shared" si="4"/>
        <v>205</v>
      </c>
      <c r="M27" s="5">
        <f t="shared" si="4"/>
        <v>360</v>
      </c>
      <c r="O27" s="23"/>
      <c r="P27" s="24"/>
      <c r="Q27" s="24"/>
      <c r="R27" s="24"/>
      <c r="S27" s="24"/>
      <c r="T27" s="24"/>
      <c r="U27" s="24"/>
      <c r="V27" s="25"/>
    </row>
    <row r="28" spans="1:22">
      <c r="A28" s="5"/>
      <c r="B28" s="5" t="s">
        <v>33</v>
      </c>
      <c r="C28" s="5">
        <f>MAX(C27,-C27)</f>
        <v>100</v>
      </c>
      <c r="D28" s="5">
        <f t="shared" ref="D28:M28" si="5">MAX(D27,-D27)</f>
        <v>196</v>
      </c>
      <c r="E28" s="5">
        <f t="shared" si="5"/>
        <v>160</v>
      </c>
      <c r="F28" s="5">
        <f t="shared" si="5"/>
        <v>130</v>
      </c>
      <c r="G28" s="5">
        <f t="shared" si="5"/>
        <v>26</v>
      </c>
      <c r="H28" s="5">
        <f t="shared" si="5"/>
        <v>99</v>
      </c>
      <c r="I28" s="5">
        <f t="shared" si="5"/>
        <v>90</v>
      </c>
      <c r="J28" s="5">
        <f t="shared" si="5"/>
        <v>232</v>
      </c>
      <c r="K28" s="5">
        <f t="shared" si="5"/>
        <v>8</v>
      </c>
      <c r="L28" s="5">
        <f t="shared" si="5"/>
        <v>205</v>
      </c>
      <c r="M28" s="5">
        <f t="shared" si="5"/>
        <v>360</v>
      </c>
      <c r="O28" s="23"/>
      <c r="P28" s="24"/>
      <c r="Q28" s="24"/>
      <c r="R28" s="24"/>
      <c r="S28" s="24"/>
      <c r="T28" s="24"/>
      <c r="U28" s="24"/>
      <c r="V28" s="25"/>
    </row>
    <row r="29" spans="1:22">
      <c r="O29" s="23"/>
      <c r="P29" s="24"/>
      <c r="Q29" s="24"/>
      <c r="R29" s="24"/>
      <c r="S29" s="24"/>
      <c r="T29" s="24"/>
      <c r="U29" s="24"/>
      <c r="V29" s="25"/>
    </row>
    <row r="30" spans="1:22">
      <c r="O30" s="23"/>
      <c r="P30" s="24"/>
      <c r="Q30" s="24"/>
      <c r="R30" s="24"/>
      <c r="S30" s="24"/>
      <c r="T30" s="24"/>
      <c r="U30" s="24"/>
      <c r="V30" s="25"/>
    </row>
    <row r="31" spans="1:22">
      <c r="O31" s="23"/>
      <c r="P31" s="24"/>
      <c r="Q31" s="24"/>
      <c r="R31" s="24"/>
      <c r="S31" s="24"/>
      <c r="T31" s="24"/>
      <c r="U31" s="24"/>
      <c r="V31" s="25"/>
    </row>
    <row r="32" spans="1:22">
      <c r="C32" s="2"/>
      <c r="D32" s="2"/>
      <c r="E32" s="2"/>
      <c r="F32" s="2"/>
      <c r="G32" s="2"/>
      <c r="H32" s="2"/>
      <c r="I32" s="2"/>
      <c r="J32" s="2"/>
      <c r="K32" s="2"/>
      <c r="L32" s="2"/>
      <c r="M32" s="2"/>
      <c r="O32" s="23"/>
      <c r="P32" s="24"/>
      <c r="Q32" s="24"/>
      <c r="R32" s="24"/>
      <c r="S32" s="24"/>
      <c r="T32" s="24"/>
      <c r="U32" s="24"/>
      <c r="V32" s="25"/>
    </row>
    <row r="33" spans="3:22">
      <c r="C33" s="2"/>
      <c r="D33" s="2"/>
      <c r="E33" s="2"/>
      <c r="F33" s="2"/>
      <c r="G33" s="2"/>
      <c r="H33" s="2"/>
      <c r="I33" s="2"/>
      <c r="J33" s="2"/>
      <c r="K33" s="2"/>
      <c r="L33" s="2"/>
      <c r="M33" s="2"/>
      <c r="O33" s="23"/>
      <c r="P33" s="24"/>
      <c r="Q33" s="24"/>
      <c r="R33" s="24"/>
      <c r="S33" s="24"/>
      <c r="T33" s="24"/>
      <c r="U33" s="24"/>
      <c r="V33" s="25"/>
    </row>
    <row r="34" spans="3:22">
      <c r="O34" s="23"/>
      <c r="P34" s="24"/>
      <c r="Q34" s="24"/>
      <c r="R34" s="24"/>
      <c r="S34" s="24"/>
      <c r="T34" s="24"/>
      <c r="U34" s="24"/>
      <c r="V34" s="25"/>
    </row>
    <row r="35" spans="3:22">
      <c r="O35" s="23"/>
      <c r="P35" s="24"/>
      <c r="Q35" s="24"/>
      <c r="R35" s="24"/>
      <c r="S35" s="24"/>
      <c r="T35" s="24"/>
      <c r="U35" s="24"/>
      <c r="V35" s="25"/>
    </row>
    <row r="36" spans="3:22">
      <c r="O36" s="23"/>
      <c r="P36" s="24"/>
      <c r="Q36" s="24"/>
      <c r="R36" s="24"/>
      <c r="S36" s="24"/>
      <c r="T36" s="24"/>
      <c r="U36" s="24"/>
      <c r="V36" s="25"/>
    </row>
    <row r="37" spans="3:22">
      <c r="O37" s="23"/>
      <c r="P37" s="24"/>
      <c r="Q37" s="24"/>
      <c r="R37" s="24"/>
      <c r="S37" s="24"/>
      <c r="T37" s="24"/>
      <c r="U37" s="24"/>
      <c r="V37" s="25"/>
    </row>
    <row r="38" spans="3:22">
      <c r="O38" s="23"/>
      <c r="P38" s="24"/>
      <c r="Q38" s="24"/>
      <c r="R38" s="24"/>
      <c r="S38" s="24"/>
      <c r="T38" s="24"/>
      <c r="U38" s="24"/>
      <c r="V38" s="25"/>
    </row>
    <row r="39" spans="3:22" ht="15" thickBot="1">
      <c r="O39" s="26"/>
      <c r="P39" s="27"/>
      <c r="Q39" s="27"/>
      <c r="R39" s="27"/>
      <c r="S39" s="27"/>
      <c r="T39" s="27"/>
      <c r="U39" s="27"/>
      <c r="V39" s="28"/>
    </row>
  </sheetData>
  <autoFilter ref="A1:M1"/>
  <mergeCells count="1">
    <mergeCell ref="O2:V3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K30"/>
  <sheetViews>
    <sheetView workbookViewId="0">
      <selection activeCell="F2" sqref="F2"/>
    </sheetView>
  </sheetViews>
  <sheetFormatPr defaultColWidth="9.109375" defaultRowHeight="14.4"/>
  <cols>
    <col min="1" max="1" width="12.33203125" bestFit="1" customWidth="1"/>
    <col min="2" max="2" width="11.109375" customWidth="1"/>
    <col min="3" max="3" width="12" customWidth="1"/>
    <col min="4" max="4" width="11.33203125" customWidth="1"/>
    <col min="5" max="6" width="11.88671875" customWidth="1"/>
    <col min="7" max="7" width="12.6640625" customWidth="1"/>
    <col min="8" max="8" width="11.6640625" customWidth="1"/>
    <col min="9" max="9" width="19" bestFit="1" customWidth="1"/>
    <col min="10" max="10" width="13.109375" customWidth="1"/>
    <col min="11" max="11" width="13.5546875" customWidth="1"/>
    <col min="12" max="12" width="18.88671875" bestFit="1" customWidth="1"/>
    <col min="13" max="13" width="16.5546875" bestFit="1" customWidth="1"/>
    <col min="16384" max="16384" width="9.109375" customWidth="1"/>
  </cols>
  <sheetData>
    <row r="1" spans="1:11" ht="21">
      <c r="E1" s="19"/>
      <c r="F1" s="19"/>
      <c r="G1" s="31" t="s">
        <v>35</v>
      </c>
      <c r="H1" s="31"/>
      <c r="I1" s="31"/>
      <c r="J1" s="31"/>
      <c r="K1" s="31"/>
    </row>
    <row r="3" spans="1:11">
      <c r="A3" s="29" t="s">
        <v>36</v>
      </c>
      <c r="B3" s="30"/>
      <c r="C3" s="30"/>
      <c r="D3" s="30"/>
      <c r="E3" s="30"/>
      <c r="F3" s="30"/>
      <c r="G3" s="30"/>
      <c r="H3" s="30"/>
      <c r="I3" s="30"/>
    </row>
    <row r="4" spans="1:11">
      <c r="A4" s="8" t="s">
        <v>1</v>
      </c>
      <c r="B4" s="9" t="s">
        <v>14</v>
      </c>
      <c r="C4" s="9" t="s">
        <v>15</v>
      </c>
      <c r="D4" s="9" t="s">
        <v>16</v>
      </c>
      <c r="E4" s="9" t="s">
        <v>17</v>
      </c>
      <c r="F4" s="9" t="s">
        <v>18</v>
      </c>
      <c r="G4" s="9" t="s">
        <v>19</v>
      </c>
      <c r="H4" s="9" t="s">
        <v>20</v>
      </c>
      <c r="I4" s="10" t="s">
        <v>37</v>
      </c>
    </row>
    <row r="5" spans="1:11">
      <c r="A5" s="6" t="s">
        <v>2</v>
      </c>
      <c r="B5" s="5">
        <v>66</v>
      </c>
      <c r="C5" s="5">
        <v>84</v>
      </c>
      <c r="D5" s="5">
        <v>90</v>
      </c>
      <c r="E5" s="5">
        <v>71</v>
      </c>
      <c r="F5" s="5">
        <v>96</v>
      </c>
      <c r="G5" s="5">
        <v>76</v>
      </c>
      <c r="H5" s="5">
        <v>76</v>
      </c>
      <c r="I5" s="7">
        <f t="shared" ref="I5:I15" si="0" xml:space="preserve"> SUM(B5:H5)/7</f>
        <v>79.857142857142861</v>
      </c>
    </row>
    <row r="6" spans="1:11">
      <c r="A6" s="6" t="s">
        <v>10</v>
      </c>
      <c r="B6" s="5">
        <v>57</v>
      </c>
      <c r="C6" s="5">
        <v>81</v>
      </c>
      <c r="D6" s="5">
        <v>92</v>
      </c>
      <c r="E6" s="5">
        <v>42</v>
      </c>
      <c r="F6" s="5">
        <v>56</v>
      </c>
      <c r="G6" s="5">
        <v>90</v>
      </c>
      <c r="H6" s="5">
        <v>74</v>
      </c>
      <c r="I6" s="7">
        <f t="shared" si="0"/>
        <v>70.285714285714292</v>
      </c>
    </row>
    <row r="7" spans="1:11">
      <c r="A7" s="6" t="s">
        <v>6</v>
      </c>
      <c r="B7" s="5">
        <v>35</v>
      </c>
      <c r="C7" s="5">
        <v>89</v>
      </c>
      <c r="D7" s="5">
        <v>13</v>
      </c>
      <c r="E7" s="5">
        <v>97</v>
      </c>
      <c r="F7" s="5">
        <v>87</v>
      </c>
      <c r="G7" s="5">
        <v>75</v>
      </c>
      <c r="H7" s="5">
        <v>88</v>
      </c>
      <c r="I7" s="7">
        <f t="shared" si="0"/>
        <v>69.142857142857139</v>
      </c>
    </row>
    <row r="8" spans="1:11">
      <c r="A8" s="6" t="s">
        <v>7</v>
      </c>
      <c r="B8" s="5">
        <v>76</v>
      </c>
      <c r="C8" s="5">
        <v>28</v>
      </c>
      <c r="D8" s="5">
        <v>61</v>
      </c>
      <c r="E8" s="5">
        <v>42</v>
      </c>
      <c r="F8" s="5">
        <v>44</v>
      </c>
      <c r="G8" s="5">
        <v>90</v>
      </c>
      <c r="H8" s="5">
        <v>96</v>
      </c>
      <c r="I8" s="7">
        <f t="shared" si="0"/>
        <v>62.428571428571431</v>
      </c>
    </row>
    <row r="9" spans="1:11">
      <c r="A9" s="6" t="s">
        <v>3</v>
      </c>
      <c r="B9" s="5">
        <v>29</v>
      </c>
      <c r="C9" s="5">
        <v>96</v>
      </c>
      <c r="D9" s="5">
        <v>23</v>
      </c>
      <c r="E9" s="5">
        <v>88</v>
      </c>
      <c r="F9" s="5">
        <v>33</v>
      </c>
      <c r="G9" s="5">
        <v>58</v>
      </c>
      <c r="H9" s="5">
        <v>17</v>
      </c>
      <c r="I9" s="7">
        <f t="shared" si="0"/>
        <v>49.142857142857146</v>
      </c>
    </row>
    <row r="10" spans="1:11">
      <c r="A10" s="6" t="s">
        <v>4</v>
      </c>
      <c r="B10" s="5">
        <v>18</v>
      </c>
      <c r="C10" s="5">
        <v>62</v>
      </c>
      <c r="D10" s="5">
        <v>72</v>
      </c>
      <c r="E10" s="5">
        <v>98</v>
      </c>
      <c r="F10" s="5">
        <v>27</v>
      </c>
      <c r="G10" s="5">
        <v>8</v>
      </c>
      <c r="H10" s="5">
        <v>52</v>
      </c>
      <c r="I10" s="7">
        <f t="shared" si="0"/>
        <v>48.142857142857146</v>
      </c>
    </row>
    <row r="11" spans="1:11">
      <c r="A11" s="6" t="s">
        <v>5</v>
      </c>
      <c r="B11" s="5">
        <v>55</v>
      </c>
      <c r="C11" s="5">
        <v>40</v>
      </c>
      <c r="D11" s="5">
        <v>34</v>
      </c>
      <c r="E11" s="5">
        <v>30</v>
      </c>
      <c r="F11" s="5">
        <v>42</v>
      </c>
      <c r="G11" s="5">
        <v>1</v>
      </c>
      <c r="H11" s="5">
        <v>99</v>
      </c>
      <c r="I11" s="7">
        <f t="shared" si="0"/>
        <v>43</v>
      </c>
    </row>
    <row r="12" spans="1:11">
      <c r="A12" s="6" t="s">
        <v>8</v>
      </c>
      <c r="B12" s="5">
        <v>72</v>
      </c>
      <c r="C12" s="5">
        <v>11</v>
      </c>
      <c r="D12" s="5">
        <v>45</v>
      </c>
      <c r="E12" s="5">
        <v>67</v>
      </c>
      <c r="F12" s="5">
        <v>38</v>
      </c>
      <c r="G12" s="5">
        <v>19</v>
      </c>
      <c r="H12" s="5">
        <v>13</v>
      </c>
      <c r="I12" s="7">
        <f t="shared" si="0"/>
        <v>37.857142857142854</v>
      </c>
    </row>
    <row r="13" spans="1:11">
      <c r="A13" s="6" t="s">
        <v>11</v>
      </c>
      <c r="B13" s="5">
        <v>45</v>
      </c>
      <c r="C13" s="5">
        <v>67</v>
      </c>
      <c r="D13" s="5">
        <v>19</v>
      </c>
      <c r="E13" s="5">
        <v>1</v>
      </c>
      <c r="F13" s="5">
        <v>10</v>
      </c>
      <c r="G13" s="5">
        <v>24</v>
      </c>
      <c r="H13" s="5">
        <v>45</v>
      </c>
      <c r="I13" s="7">
        <f t="shared" si="0"/>
        <v>30.142857142857142</v>
      </c>
    </row>
    <row r="14" spans="1:11">
      <c r="A14" s="6" t="s">
        <v>12</v>
      </c>
      <c r="B14" s="5">
        <v>21</v>
      </c>
      <c r="C14" s="5">
        <v>18</v>
      </c>
      <c r="D14" s="5">
        <v>13</v>
      </c>
      <c r="E14" s="5">
        <v>9</v>
      </c>
      <c r="F14" s="5">
        <v>2</v>
      </c>
      <c r="G14" s="5">
        <v>58</v>
      </c>
      <c r="H14" s="5">
        <v>68</v>
      </c>
      <c r="I14" s="7">
        <f t="shared" si="0"/>
        <v>27</v>
      </c>
    </row>
    <row r="15" spans="1:11">
      <c r="A15" s="11" t="s">
        <v>9</v>
      </c>
      <c r="B15" s="12">
        <v>26</v>
      </c>
      <c r="C15" s="12">
        <v>44</v>
      </c>
      <c r="D15" s="12">
        <v>8</v>
      </c>
      <c r="E15" s="12">
        <v>6</v>
      </c>
      <c r="F15" s="12">
        <v>35</v>
      </c>
      <c r="G15" s="12">
        <v>14</v>
      </c>
      <c r="H15" s="12">
        <v>43</v>
      </c>
      <c r="I15" s="13">
        <f t="shared" si="0"/>
        <v>25.142857142857142</v>
      </c>
    </row>
    <row r="18" spans="1:11">
      <c r="A18" s="29" t="s">
        <v>38</v>
      </c>
      <c r="B18" s="30"/>
      <c r="C18" s="30"/>
      <c r="D18" s="30"/>
      <c r="E18" s="30"/>
      <c r="F18" s="30"/>
      <c r="G18" s="30"/>
      <c r="H18" s="30"/>
      <c r="I18" s="30"/>
      <c r="J18" s="30"/>
      <c r="K18" s="30"/>
    </row>
    <row r="19" spans="1:11">
      <c r="A19" s="8" t="s">
        <v>1</v>
      </c>
      <c r="B19" s="9" t="s">
        <v>23</v>
      </c>
      <c r="C19" s="9" t="s">
        <v>24</v>
      </c>
      <c r="D19" s="9" t="s">
        <v>25</v>
      </c>
      <c r="E19" s="9" t="s">
        <v>26</v>
      </c>
      <c r="F19" s="9" t="s">
        <v>27</v>
      </c>
      <c r="G19" s="9" t="s">
        <v>28</v>
      </c>
      <c r="H19" s="9" t="s">
        <v>29</v>
      </c>
      <c r="I19" s="9" t="s">
        <v>30</v>
      </c>
      <c r="J19" s="9" t="s">
        <v>31</v>
      </c>
      <c r="K19" s="10" t="s">
        <v>39</v>
      </c>
    </row>
    <row r="20" spans="1:11">
      <c r="A20" s="6" t="s">
        <v>12</v>
      </c>
      <c r="B20" s="5">
        <v>84</v>
      </c>
      <c r="C20" s="5">
        <v>51</v>
      </c>
      <c r="D20" s="5">
        <v>82</v>
      </c>
      <c r="E20" s="5">
        <v>83</v>
      </c>
      <c r="F20" s="5">
        <v>38</v>
      </c>
      <c r="G20" s="5">
        <v>18</v>
      </c>
      <c r="H20" s="5">
        <v>20</v>
      </c>
      <c r="I20" s="5">
        <v>77</v>
      </c>
      <c r="J20" s="5">
        <v>96</v>
      </c>
      <c r="K20" s="7">
        <f>SUM(B20:J20)/9</f>
        <v>61</v>
      </c>
    </row>
    <row r="21" spans="1:11">
      <c r="A21" s="6" t="s">
        <v>3</v>
      </c>
      <c r="B21" s="5">
        <v>81</v>
      </c>
      <c r="C21" s="5">
        <v>33</v>
      </c>
      <c r="D21" s="5">
        <v>90</v>
      </c>
      <c r="E21" s="5">
        <v>22</v>
      </c>
      <c r="F21" s="5">
        <v>97</v>
      </c>
      <c r="G21" s="5">
        <v>24</v>
      </c>
      <c r="H21" s="5">
        <v>89</v>
      </c>
      <c r="I21" s="5">
        <v>84</v>
      </c>
      <c r="J21" s="5">
        <v>20</v>
      </c>
      <c r="K21" s="7">
        <f t="shared" ref="K21:K30" si="1">SUM(B21:J21)/9</f>
        <v>60</v>
      </c>
    </row>
    <row r="22" spans="1:11">
      <c r="A22" s="6" t="s">
        <v>7</v>
      </c>
      <c r="B22" s="5">
        <v>67</v>
      </c>
      <c r="C22" s="5">
        <v>63</v>
      </c>
      <c r="D22" s="5">
        <v>86</v>
      </c>
      <c r="E22" s="5">
        <v>25</v>
      </c>
      <c r="F22" s="5">
        <v>76</v>
      </c>
      <c r="G22" s="5">
        <v>33</v>
      </c>
      <c r="H22" s="5">
        <v>86</v>
      </c>
      <c r="I22" s="5">
        <v>44</v>
      </c>
      <c r="J22" s="5">
        <v>56</v>
      </c>
      <c r="K22" s="7">
        <f t="shared" si="1"/>
        <v>59.555555555555557</v>
      </c>
    </row>
    <row r="23" spans="1:11">
      <c r="A23" s="6" t="s">
        <v>10</v>
      </c>
      <c r="B23" s="5">
        <v>58</v>
      </c>
      <c r="C23" s="5">
        <v>86</v>
      </c>
      <c r="D23" s="5">
        <v>30</v>
      </c>
      <c r="E23" s="5">
        <v>47</v>
      </c>
      <c r="F23" s="5">
        <v>27</v>
      </c>
      <c r="G23" s="5">
        <v>91</v>
      </c>
      <c r="H23" s="5">
        <v>93</v>
      </c>
      <c r="I23" s="5">
        <v>45</v>
      </c>
      <c r="J23" s="5">
        <v>23</v>
      </c>
      <c r="K23" s="7">
        <f t="shared" si="1"/>
        <v>55.555555555555557</v>
      </c>
    </row>
    <row r="24" spans="1:11">
      <c r="A24" s="6" t="s">
        <v>4</v>
      </c>
      <c r="B24" s="5">
        <v>26</v>
      </c>
      <c r="C24" s="5">
        <v>74</v>
      </c>
      <c r="D24" s="5">
        <v>19</v>
      </c>
      <c r="E24" s="5">
        <v>72</v>
      </c>
      <c r="F24" s="5">
        <v>83</v>
      </c>
      <c r="G24" s="5">
        <v>96</v>
      </c>
      <c r="H24" s="5">
        <v>81</v>
      </c>
      <c r="I24" s="5">
        <v>35</v>
      </c>
      <c r="J24" s="5">
        <v>11</v>
      </c>
      <c r="K24" s="7">
        <f t="shared" si="1"/>
        <v>55.222222222222221</v>
      </c>
    </row>
    <row r="25" spans="1:11">
      <c r="A25" s="6" t="s">
        <v>2</v>
      </c>
      <c r="B25" s="5">
        <v>64</v>
      </c>
      <c r="C25" s="5">
        <v>23</v>
      </c>
      <c r="D25" s="5">
        <v>43</v>
      </c>
      <c r="E25" s="5">
        <v>13</v>
      </c>
      <c r="F25" s="5">
        <v>87</v>
      </c>
      <c r="G25" s="5">
        <v>45</v>
      </c>
      <c r="H25" s="5">
        <v>55</v>
      </c>
      <c r="I25" s="5">
        <v>67</v>
      </c>
      <c r="J25" s="5">
        <v>62</v>
      </c>
      <c r="K25" s="7">
        <f t="shared" si="1"/>
        <v>51</v>
      </c>
    </row>
    <row r="26" spans="1:11">
      <c r="A26" s="6" t="s">
        <v>6</v>
      </c>
      <c r="B26" s="5">
        <v>81</v>
      </c>
      <c r="C26" s="5">
        <v>54</v>
      </c>
      <c r="D26" s="5">
        <v>55</v>
      </c>
      <c r="E26" s="5">
        <v>22</v>
      </c>
      <c r="F26" s="5">
        <v>93</v>
      </c>
      <c r="G26" s="5">
        <v>26</v>
      </c>
      <c r="H26" s="5">
        <v>63</v>
      </c>
      <c r="I26" s="5">
        <v>35</v>
      </c>
      <c r="J26" s="5">
        <v>29</v>
      </c>
      <c r="K26" s="7">
        <f t="shared" si="1"/>
        <v>50.888888888888886</v>
      </c>
    </row>
    <row r="27" spans="1:11">
      <c r="A27" s="6" t="s">
        <v>5</v>
      </c>
      <c r="B27" s="5">
        <v>56</v>
      </c>
      <c r="C27" s="5">
        <v>2</v>
      </c>
      <c r="D27" s="5">
        <v>73</v>
      </c>
      <c r="E27" s="5">
        <v>71</v>
      </c>
      <c r="F27" s="5">
        <v>36</v>
      </c>
      <c r="G27" s="5">
        <v>31</v>
      </c>
      <c r="H27" s="5">
        <v>61</v>
      </c>
      <c r="I27" s="5">
        <v>73</v>
      </c>
      <c r="J27" s="5">
        <v>28</v>
      </c>
      <c r="K27" s="7">
        <f t="shared" si="1"/>
        <v>47.888888888888886</v>
      </c>
    </row>
    <row r="28" spans="1:11">
      <c r="A28" s="6" t="s">
        <v>11</v>
      </c>
      <c r="B28" s="5">
        <v>36</v>
      </c>
      <c r="C28" s="5">
        <v>2</v>
      </c>
      <c r="D28" s="5">
        <v>87</v>
      </c>
      <c r="E28" s="5">
        <v>96</v>
      </c>
      <c r="F28" s="5">
        <v>25</v>
      </c>
      <c r="G28" s="5">
        <v>48</v>
      </c>
      <c r="H28" s="5">
        <v>18</v>
      </c>
      <c r="I28" s="5">
        <v>71</v>
      </c>
      <c r="J28" s="5">
        <v>33</v>
      </c>
      <c r="K28" s="7">
        <f t="shared" si="1"/>
        <v>46.222222222222221</v>
      </c>
    </row>
    <row r="29" spans="1:11">
      <c r="A29" s="6" t="s">
        <v>9</v>
      </c>
      <c r="B29" s="5">
        <v>33</v>
      </c>
      <c r="C29" s="5">
        <v>39</v>
      </c>
      <c r="D29" s="5">
        <v>66</v>
      </c>
      <c r="E29" s="5">
        <v>100</v>
      </c>
      <c r="F29" s="5">
        <v>57</v>
      </c>
      <c r="G29" s="5">
        <v>8</v>
      </c>
      <c r="H29" s="5">
        <v>31</v>
      </c>
      <c r="I29" s="5">
        <v>26</v>
      </c>
      <c r="J29" s="5">
        <v>48</v>
      </c>
      <c r="K29" s="7">
        <f t="shared" si="1"/>
        <v>45.333333333333336</v>
      </c>
    </row>
    <row r="30" spans="1:11">
      <c r="A30" s="11" t="s">
        <v>8</v>
      </c>
      <c r="B30" s="12">
        <v>48</v>
      </c>
      <c r="C30" s="12">
        <v>5</v>
      </c>
      <c r="D30" s="12">
        <v>60</v>
      </c>
      <c r="E30" s="12">
        <v>63</v>
      </c>
      <c r="F30" s="12">
        <v>70</v>
      </c>
      <c r="G30" s="12">
        <v>15</v>
      </c>
      <c r="H30" s="12">
        <v>3</v>
      </c>
      <c r="I30" s="12">
        <v>32</v>
      </c>
      <c r="J30" s="12">
        <v>59</v>
      </c>
      <c r="K30" s="7">
        <f t="shared" si="1"/>
        <v>39.444444444444443</v>
      </c>
    </row>
  </sheetData>
  <mergeCells count="3">
    <mergeCell ref="A3:I3"/>
    <mergeCell ref="A18:K18"/>
    <mergeCell ref="G1:K1"/>
  </mergeCells>
  <conditionalFormatting sqref="I5:I15">
    <cfRule type="dataBar" priority="2">
      <dataBar>
        <cfvo type="min" val="0"/>
        <cfvo type="max" val="0"/>
        <color rgb="FF638EC6"/>
      </dataBar>
      <extLst>
        <ext xmlns:x14="http://schemas.microsoft.com/office/spreadsheetml/2009/9/main" uri="{B025F937-C7B1-47D3-B67F-A62EFF666E3E}">
          <x14:id>{9EAC4B61-7793-4D13-9404-80A07D42A48A}</x14:id>
        </ext>
      </extLst>
    </cfRule>
  </conditionalFormatting>
  <conditionalFormatting sqref="K20:K30">
    <cfRule type="dataBar" priority="1">
      <dataBar>
        <cfvo type="min" val="0"/>
        <cfvo type="max" val="0"/>
        <color rgb="FF638EC6"/>
      </dataBar>
      <extLst>
        <ext xmlns:x14="http://schemas.microsoft.com/office/spreadsheetml/2009/9/main" uri="{B025F937-C7B1-47D3-B67F-A62EFF666E3E}">
          <x14:id>{1508E33A-9CFD-43CB-AB7B-177CC9A846DE}</x14:id>
        </ext>
      </extLst>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9EAC4B61-7793-4D13-9404-80A07D42A48A}">
            <x14:dataBar minLength="0" maxLength="100" gradient="0">
              <x14:cfvo type="autoMin"/>
              <x14:cfvo type="autoMax"/>
              <x14:negativeFillColor rgb="FFFF0000"/>
              <x14:axisColor rgb="FF000000"/>
            </x14:dataBar>
          </x14:cfRule>
          <xm:sqref>I5:I15</xm:sqref>
        </x14:conditionalFormatting>
        <x14:conditionalFormatting xmlns:xm="http://schemas.microsoft.com/office/excel/2006/main">
          <x14:cfRule type="dataBar" id="{1508E33A-9CFD-43CB-AB7B-177CC9A846DE}">
            <x14:dataBar minLength="0" maxLength="100" gradient="0">
              <x14:cfvo type="autoMin"/>
              <x14:cfvo type="autoMax"/>
              <x14:negativeFillColor rgb="FFFF0000"/>
              <x14:axisColor rgb="FF000000"/>
            </x14:dataBar>
          </x14:cfRule>
          <xm:sqref>K20:K30</xm:sqref>
        </x14:conditionalFormatting>
      </x14:conditionalFormattings>
    </ext>
  </extLst>
</worksheet>
</file>

<file path=xl/worksheets/sheet4.xml><?xml version="1.0" encoding="utf-8"?>
<worksheet xmlns="http://schemas.openxmlformats.org/spreadsheetml/2006/main" xmlns:r="http://schemas.openxmlformats.org/officeDocument/2006/relationships">
  <dimension ref="A1:Z16"/>
  <sheetViews>
    <sheetView workbookViewId="0">
      <selection activeCell="F19" sqref="F19"/>
    </sheetView>
  </sheetViews>
  <sheetFormatPr defaultRowHeight="14.4"/>
  <cols>
    <col min="1" max="1" width="12.33203125" bestFit="1" customWidth="1"/>
    <col min="2" max="2" width="10.5546875" customWidth="1"/>
    <col min="3" max="8" width="9.109375" customWidth="1"/>
    <col min="9" max="9" width="21.109375" bestFit="1" customWidth="1"/>
    <col min="10" max="10" width="12.5546875" bestFit="1" customWidth="1"/>
    <col min="11" max="11" width="10.44140625" customWidth="1"/>
    <col min="12" max="13" width="9.109375" customWidth="1"/>
    <col min="14" max="20" width="9.5546875" customWidth="1"/>
    <col min="21" max="21" width="22.109375" bestFit="1" customWidth="1"/>
    <col min="22" max="23" width="10.6640625" customWidth="1"/>
    <col min="24" max="24" width="12.6640625" customWidth="1"/>
    <col min="25" max="25" width="35.5546875" customWidth="1"/>
    <col min="26" max="26" width="37" customWidth="1"/>
    <col min="16384" max="16384" width="9.109375" customWidth="1"/>
  </cols>
  <sheetData>
    <row r="1" spans="1:26" ht="15" customHeight="1">
      <c r="C1" s="32" t="s">
        <v>40</v>
      </c>
      <c r="D1" s="32"/>
      <c r="E1" s="32"/>
      <c r="F1" s="32"/>
      <c r="G1" s="32"/>
      <c r="H1" s="32"/>
      <c r="I1" s="32"/>
      <c r="J1" s="32"/>
      <c r="K1" s="32"/>
      <c r="L1" s="32"/>
      <c r="M1" s="32"/>
      <c r="N1" s="32"/>
      <c r="O1" s="32"/>
      <c r="P1" s="32"/>
      <c r="Q1" s="32"/>
      <c r="R1" s="17"/>
      <c r="S1" s="17"/>
      <c r="T1" s="17"/>
    </row>
    <row r="2" spans="1:26" ht="15" customHeight="1">
      <c r="C2" s="32"/>
      <c r="D2" s="32"/>
      <c r="E2" s="32"/>
      <c r="F2" s="32"/>
      <c r="G2" s="32"/>
      <c r="H2" s="32"/>
      <c r="I2" s="32"/>
      <c r="J2" s="32"/>
      <c r="K2" s="32"/>
      <c r="L2" s="32"/>
      <c r="M2" s="32"/>
      <c r="N2" s="32"/>
      <c r="O2" s="32"/>
      <c r="P2" s="32"/>
      <c r="Q2" s="32"/>
      <c r="R2" s="17"/>
      <c r="S2" s="17"/>
      <c r="T2" s="17"/>
    </row>
    <row r="3" spans="1:26" ht="15" customHeight="1">
      <c r="C3" s="32"/>
      <c r="D3" s="32"/>
      <c r="E3" s="32"/>
      <c r="F3" s="32"/>
      <c r="G3" s="32"/>
      <c r="H3" s="32"/>
      <c r="I3" s="32"/>
      <c r="J3" s="32"/>
      <c r="K3" s="32"/>
      <c r="L3" s="32"/>
      <c r="M3" s="32"/>
      <c r="N3" s="32"/>
      <c r="O3" s="32"/>
      <c r="P3" s="32"/>
      <c r="Q3" s="32"/>
      <c r="R3" s="17"/>
      <c r="S3" s="17"/>
      <c r="T3" s="17"/>
    </row>
    <row r="4" spans="1:26" ht="15" customHeight="1">
      <c r="C4" s="18"/>
      <c r="D4" s="18"/>
      <c r="E4" s="18"/>
      <c r="F4" s="18"/>
      <c r="G4" s="18"/>
      <c r="H4" s="18"/>
      <c r="I4" s="18"/>
      <c r="J4" s="18"/>
      <c r="K4" s="18"/>
      <c r="L4" s="18"/>
      <c r="M4" s="18"/>
      <c r="N4" s="18"/>
      <c r="O4" s="18"/>
      <c r="P4" s="18"/>
      <c r="Q4" s="18"/>
      <c r="R4" s="18"/>
      <c r="S4" s="18"/>
      <c r="T4" s="18"/>
    </row>
    <row r="5" spans="1:26">
      <c r="A5" s="8" t="s">
        <v>7</v>
      </c>
      <c r="B5" s="9" t="s">
        <v>14</v>
      </c>
      <c r="C5" s="9" t="s">
        <v>15</v>
      </c>
      <c r="D5" s="9" t="s">
        <v>16</v>
      </c>
      <c r="E5" s="9" t="s">
        <v>17</v>
      </c>
      <c r="F5" s="9" t="s">
        <v>18</v>
      </c>
      <c r="G5" s="9" t="s">
        <v>19</v>
      </c>
      <c r="H5" s="9" t="s">
        <v>20</v>
      </c>
      <c r="I5" s="14" t="s">
        <v>41</v>
      </c>
      <c r="J5" s="14" t="s">
        <v>42</v>
      </c>
      <c r="K5" s="14" t="s">
        <v>43</v>
      </c>
      <c r="L5" s="9" t="s">
        <v>23</v>
      </c>
      <c r="M5" s="9" t="s">
        <v>24</v>
      </c>
      <c r="N5" s="9" t="s">
        <v>25</v>
      </c>
      <c r="O5" s="9" t="s">
        <v>26</v>
      </c>
      <c r="P5" s="9" t="s">
        <v>27</v>
      </c>
      <c r="Q5" s="9" t="s">
        <v>28</v>
      </c>
      <c r="R5" s="9" t="s">
        <v>29</v>
      </c>
      <c r="S5" s="9" t="s">
        <v>30</v>
      </c>
      <c r="T5" s="9" t="s">
        <v>31</v>
      </c>
      <c r="U5" s="14" t="s">
        <v>44</v>
      </c>
      <c r="V5" s="14" t="s">
        <v>45</v>
      </c>
      <c r="W5" s="14" t="s">
        <v>46</v>
      </c>
      <c r="X5" s="9" t="s">
        <v>32</v>
      </c>
      <c r="Y5" s="10" t="s">
        <v>47</v>
      </c>
      <c r="Z5" s="9" t="s">
        <v>48</v>
      </c>
    </row>
    <row r="6" spans="1:26">
      <c r="A6" s="6" t="s">
        <v>2</v>
      </c>
      <c r="B6" s="5">
        <v>66</v>
      </c>
      <c r="C6" s="5">
        <v>84</v>
      </c>
      <c r="D6" s="5">
        <v>90</v>
      </c>
      <c r="E6" s="5">
        <v>71</v>
      </c>
      <c r="F6" s="5">
        <v>96</v>
      </c>
      <c r="G6" s="5">
        <v>76</v>
      </c>
      <c r="H6" s="5">
        <v>76</v>
      </c>
      <c r="I6" s="15">
        <f t="shared" ref="I6:I16" si="0" xml:space="preserve"> SUM(B6:H6)/7</f>
        <v>79.857142857142861</v>
      </c>
      <c r="J6" s="15">
        <f>_xlfn.STDEV.S(Table14[[#This Row],[Exec1]:[Exec7]])</f>
        <v>10.652520381402272</v>
      </c>
      <c r="K6" s="15"/>
      <c r="L6" s="5">
        <v>64</v>
      </c>
      <c r="M6" s="5">
        <v>23</v>
      </c>
      <c r="N6" s="5">
        <v>43</v>
      </c>
      <c r="O6" s="5">
        <v>13</v>
      </c>
      <c r="P6" s="5">
        <v>87</v>
      </c>
      <c r="Q6" s="5">
        <v>45</v>
      </c>
      <c r="R6" s="5">
        <v>55</v>
      </c>
      <c r="S6" s="5">
        <v>67</v>
      </c>
      <c r="T6" s="5">
        <v>62</v>
      </c>
      <c r="U6" s="15">
        <f t="shared" ref="U6:U16" si="1">SUM(L6:T6)/9</f>
        <v>51</v>
      </c>
      <c r="V6" s="15">
        <f>_xlfn.STDEV.S(Table14[[#This Row],[Exec8]:[Exec16]])</f>
        <v>22.874658467395747</v>
      </c>
      <c r="W6" s="15"/>
      <c r="X6" s="5">
        <f t="shared" ref="X6:X16" si="2">U6-I6</f>
        <v>-28.857142857142861</v>
      </c>
      <c r="Y6" s="7">
        <f t="shared" ref="Y6:Y16" si="3">MAX(X6,-X6)</f>
        <v>28.857142857142861</v>
      </c>
      <c r="Z6" s="9">
        <f>Table14[[#This Row],[Mean of total score2]]+Table14[[#This Row],[Mean of total score]]</f>
        <v>130.85714285714286</v>
      </c>
    </row>
    <row r="7" spans="1:26">
      <c r="A7" s="6" t="s">
        <v>10</v>
      </c>
      <c r="B7" s="5">
        <v>57</v>
      </c>
      <c r="C7" s="5">
        <v>81</v>
      </c>
      <c r="D7" s="5">
        <v>92</v>
      </c>
      <c r="E7" s="5">
        <v>42</v>
      </c>
      <c r="F7" s="5">
        <v>56</v>
      </c>
      <c r="G7" s="5">
        <v>90</v>
      </c>
      <c r="H7" s="5">
        <v>74</v>
      </c>
      <c r="I7" s="15">
        <f t="shared" si="0"/>
        <v>70.285714285714292</v>
      </c>
      <c r="J7" s="15">
        <f>_xlfn.STDEV.S(Table14[[#This Row],[Exec1]:[Exec7]])</f>
        <v>19.015031647920775</v>
      </c>
      <c r="K7" s="15"/>
      <c r="L7" s="5">
        <v>58</v>
      </c>
      <c r="M7" s="5">
        <v>86</v>
      </c>
      <c r="N7" s="5">
        <v>30</v>
      </c>
      <c r="O7" s="5">
        <v>47</v>
      </c>
      <c r="P7" s="5">
        <v>27</v>
      </c>
      <c r="Q7" s="5">
        <v>91</v>
      </c>
      <c r="R7" s="5">
        <v>93</v>
      </c>
      <c r="S7" s="5">
        <v>45</v>
      </c>
      <c r="T7" s="5">
        <v>23</v>
      </c>
      <c r="U7" s="15">
        <f t="shared" si="1"/>
        <v>55.555555555555557</v>
      </c>
      <c r="V7" s="15">
        <f>_xlfn.STDEV.S(Table14[[#This Row],[Exec8]:[Exec16]])</f>
        <v>28.071832462056655</v>
      </c>
      <c r="W7" s="15"/>
      <c r="X7" s="5">
        <f t="shared" si="2"/>
        <v>-14.730158730158735</v>
      </c>
      <c r="Y7" s="7">
        <f t="shared" si="3"/>
        <v>14.730158730158735</v>
      </c>
      <c r="Z7" s="5">
        <f>Table14[[#This Row],[Mean of total score2]]+Table14[[#This Row],[Mean of total score]]</f>
        <v>125.84126984126985</v>
      </c>
    </row>
    <row r="8" spans="1:26">
      <c r="A8" s="6" t="s">
        <v>7</v>
      </c>
      <c r="B8" s="5">
        <v>76</v>
      </c>
      <c r="C8" s="5">
        <v>28</v>
      </c>
      <c r="D8" s="5">
        <v>61</v>
      </c>
      <c r="E8" s="5">
        <v>42</v>
      </c>
      <c r="F8" s="5">
        <v>44</v>
      </c>
      <c r="G8" s="5">
        <v>90</v>
      </c>
      <c r="H8" s="5">
        <v>96</v>
      </c>
      <c r="I8" s="15">
        <f t="shared" si="0"/>
        <v>62.428571428571431</v>
      </c>
      <c r="J8" s="15">
        <f>_xlfn.STDEV.S(Table14[[#This Row],[Exec1]:[Exec7]])</f>
        <v>25.870556899412009</v>
      </c>
      <c r="K8" s="15"/>
      <c r="L8" s="5">
        <v>67</v>
      </c>
      <c r="M8" s="5">
        <v>63</v>
      </c>
      <c r="N8" s="5">
        <v>86</v>
      </c>
      <c r="O8" s="5">
        <v>25</v>
      </c>
      <c r="P8" s="5">
        <v>76</v>
      </c>
      <c r="Q8" s="5">
        <v>33</v>
      </c>
      <c r="R8" s="5">
        <v>86</v>
      </c>
      <c r="S8" s="5">
        <v>44</v>
      </c>
      <c r="T8" s="5">
        <v>56</v>
      </c>
      <c r="U8" s="15">
        <f t="shared" si="1"/>
        <v>59.555555555555557</v>
      </c>
      <c r="V8" s="15">
        <f>_xlfn.STDEV.S(Table14[[#This Row],[Exec8]:[Exec16]])</f>
        <v>22.051706913020993</v>
      </c>
      <c r="W8" s="15"/>
      <c r="X8" s="5">
        <f t="shared" si="2"/>
        <v>-2.8730158730158735</v>
      </c>
      <c r="Y8" s="7">
        <f t="shared" si="3"/>
        <v>2.8730158730158735</v>
      </c>
      <c r="Z8" s="5">
        <f>Table14[[#This Row],[Mean of total score2]]+Table14[[#This Row],[Mean of total score]]</f>
        <v>121.98412698412699</v>
      </c>
    </row>
    <row r="9" spans="1:26">
      <c r="A9" s="6" t="s">
        <v>6</v>
      </c>
      <c r="B9" s="5">
        <v>35</v>
      </c>
      <c r="C9" s="5">
        <v>89</v>
      </c>
      <c r="D9" s="5">
        <v>13</v>
      </c>
      <c r="E9" s="5">
        <v>97</v>
      </c>
      <c r="F9" s="5">
        <v>87</v>
      </c>
      <c r="G9" s="5">
        <v>75</v>
      </c>
      <c r="H9" s="5">
        <v>88</v>
      </c>
      <c r="I9" s="15">
        <f t="shared" si="0"/>
        <v>69.142857142857139</v>
      </c>
      <c r="J9" s="15">
        <f>_xlfn.STDEV.S(Table14[[#This Row],[Exec1]:[Exec7]])</f>
        <v>32.137354026265513</v>
      </c>
      <c r="K9" s="15"/>
      <c r="L9" s="5">
        <v>81</v>
      </c>
      <c r="M9" s="5">
        <v>54</v>
      </c>
      <c r="N9" s="5">
        <v>55</v>
      </c>
      <c r="O9" s="5">
        <v>22</v>
      </c>
      <c r="P9" s="5">
        <v>93</v>
      </c>
      <c r="Q9" s="5">
        <v>26</v>
      </c>
      <c r="R9" s="5">
        <v>63</v>
      </c>
      <c r="S9" s="5">
        <v>35</v>
      </c>
      <c r="T9" s="5">
        <v>29</v>
      </c>
      <c r="U9" s="15">
        <f t="shared" si="1"/>
        <v>50.888888888888886</v>
      </c>
      <c r="V9" s="15">
        <f>_xlfn.STDEV.S(Table14[[#This Row],[Exec8]:[Exec16]])</f>
        <v>25.097033910625999</v>
      </c>
      <c r="W9" s="15"/>
      <c r="X9" s="5">
        <f t="shared" si="2"/>
        <v>-18.253968253968253</v>
      </c>
      <c r="Y9" s="7">
        <f t="shared" si="3"/>
        <v>18.253968253968253</v>
      </c>
      <c r="Z9" s="5">
        <f>Table14[[#This Row],[Mean of total score2]]+Table14[[#This Row],[Mean of total score]]</f>
        <v>120.03174603174602</v>
      </c>
    </row>
    <row r="10" spans="1:26">
      <c r="A10" s="6" t="s">
        <v>3</v>
      </c>
      <c r="B10" s="5">
        <v>29</v>
      </c>
      <c r="C10" s="5">
        <v>96</v>
      </c>
      <c r="D10" s="5">
        <v>23</v>
      </c>
      <c r="E10" s="5">
        <v>88</v>
      </c>
      <c r="F10" s="5">
        <v>33</v>
      </c>
      <c r="G10" s="5">
        <v>58</v>
      </c>
      <c r="H10" s="5">
        <v>17</v>
      </c>
      <c r="I10" s="15">
        <f t="shared" si="0"/>
        <v>49.142857142857146</v>
      </c>
      <c r="J10" s="15">
        <f>_xlfn.STDEV.S(Table14[[#This Row],[Exec1]:[Exec7]])</f>
        <v>32.059468551576515</v>
      </c>
      <c r="K10" s="15"/>
      <c r="L10" s="5">
        <v>81</v>
      </c>
      <c r="M10" s="5">
        <v>33</v>
      </c>
      <c r="N10" s="5">
        <v>90</v>
      </c>
      <c r="O10" s="5">
        <v>22</v>
      </c>
      <c r="P10" s="5">
        <v>97</v>
      </c>
      <c r="Q10" s="5">
        <v>24</v>
      </c>
      <c r="R10" s="5">
        <v>89</v>
      </c>
      <c r="S10" s="5">
        <v>84</v>
      </c>
      <c r="T10" s="5">
        <v>20</v>
      </c>
      <c r="U10" s="15">
        <f t="shared" si="1"/>
        <v>60</v>
      </c>
      <c r="V10" s="15">
        <f>_xlfn.STDEV.S(Table14[[#This Row],[Exec8]:[Exec16]])</f>
        <v>33.904277016329374</v>
      </c>
      <c r="W10" s="15"/>
      <c r="X10" s="5">
        <f t="shared" si="2"/>
        <v>10.857142857142854</v>
      </c>
      <c r="Y10" s="7">
        <f t="shared" si="3"/>
        <v>10.857142857142854</v>
      </c>
      <c r="Z10" s="5">
        <f>Table14[[#This Row],[Mean of total score2]]+Table14[[#This Row],[Mean of total score]]</f>
        <v>109.14285714285714</v>
      </c>
    </row>
    <row r="11" spans="1:26">
      <c r="A11" s="6" t="s">
        <v>4</v>
      </c>
      <c r="B11" s="5">
        <v>18</v>
      </c>
      <c r="C11" s="5">
        <v>62</v>
      </c>
      <c r="D11" s="5">
        <v>72</v>
      </c>
      <c r="E11" s="5">
        <v>98</v>
      </c>
      <c r="F11" s="5">
        <v>27</v>
      </c>
      <c r="G11" s="5">
        <v>8</v>
      </c>
      <c r="H11" s="5">
        <v>52</v>
      </c>
      <c r="I11" s="15">
        <f t="shared" si="0"/>
        <v>48.142857142857146</v>
      </c>
      <c r="J11" s="15">
        <f>_xlfn.STDEV.S(Table14[[#This Row],[Exec1]:[Exec7]])</f>
        <v>32.220224349666736</v>
      </c>
      <c r="K11" s="15"/>
      <c r="L11" s="5">
        <v>26</v>
      </c>
      <c r="M11" s="5">
        <v>74</v>
      </c>
      <c r="N11" s="5">
        <v>19</v>
      </c>
      <c r="O11" s="5">
        <v>72</v>
      </c>
      <c r="P11" s="5">
        <v>83</v>
      </c>
      <c r="Q11" s="5">
        <v>96</v>
      </c>
      <c r="R11" s="5">
        <v>81</v>
      </c>
      <c r="S11" s="5">
        <v>35</v>
      </c>
      <c r="T11" s="5">
        <v>11</v>
      </c>
      <c r="U11" s="15">
        <f t="shared" si="1"/>
        <v>55.222222222222221</v>
      </c>
      <c r="V11" s="15">
        <f>_xlfn.STDEV.S(Table14[[#This Row],[Exec8]:[Exec16]])</f>
        <v>32.139453082534622</v>
      </c>
      <c r="W11" s="15"/>
      <c r="X11" s="5">
        <f t="shared" si="2"/>
        <v>7.0793650793650755</v>
      </c>
      <c r="Y11" s="7">
        <f t="shared" si="3"/>
        <v>7.0793650793650755</v>
      </c>
      <c r="Z11" s="5">
        <f>Table14[[#This Row],[Mean of total score2]]+Table14[[#This Row],[Mean of total score]]</f>
        <v>103.36507936507937</v>
      </c>
    </row>
    <row r="12" spans="1:26">
      <c r="A12" s="6" t="s">
        <v>5</v>
      </c>
      <c r="B12" s="5">
        <v>55</v>
      </c>
      <c r="C12" s="5">
        <v>40</v>
      </c>
      <c r="D12" s="5">
        <v>34</v>
      </c>
      <c r="E12" s="5">
        <v>30</v>
      </c>
      <c r="F12" s="5">
        <v>42</v>
      </c>
      <c r="G12" s="5">
        <v>1</v>
      </c>
      <c r="H12" s="5">
        <v>99</v>
      </c>
      <c r="I12" s="15">
        <f t="shared" si="0"/>
        <v>43</v>
      </c>
      <c r="J12" s="15">
        <f>_xlfn.STDEV.S(Table14[[#This Row],[Exec1]:[Exec7]])</f>
        <v>29.732137494637012</v>
      </c>
      <c r="K12" s="15"/>
      <c r="L12" s="5">
        <v>56</v>
      </c>
      <c r="M12" s="5">
        <v>2</v>
      </c>
      <c r="N12" s="5">
        <v>73</v>
      </c>
      <c r="O12" s="5">
        <v>71</v>
      </c>
      <c r="P12" s="5">
        <v>36</v>
      </c>
      <c r="Q12" s="5">
        <v>31</v>
      </c>
      <c r="R12" s="5">
        <v>61</v>
      </c>
      <c r="S12" s="5">
        <v>73</v>
      </c>
      <c r="T12" s="5">
        <v>28</v>
      </c>
      <c r="U12" s="15">
        <f t="shared" si="1"/>
        <v>47.888888888888886</v>
      </c>
      <c r="V12" s="15">
        <f>_xlfn.STDEV.S(Table14[[#This Row],[Exec8]:[Exec16]])</f>
        <v>24.902030260826351</v>
      </c>
      <c r="W12" s="15"/>
      <c r="X12" s="5">
        <f t="shared" si="2"/>
        <v>4.8888888888888857</v>
      </c>
      <c r="Y12" s="7">
        <f t="shared" si="3"/>
        <v>4.8888888888888857</v>
      </c>
      <c r="Z12" s="5">
        <f>Table14[[#This Row],[Mean of total score2]]+Table14[[#This Row],[Mean of total score]]</f>
        <v>90.888888888888886</v>
      </c>
    </row>
    <row r="13" spans="1:26">
      <c r="A13" s="6" t="s">
        <v>12</v>
      </c>
      <c r="B13" s="5">
        <v>21</v>
      </c>
      <c r="C13" s="5">
        <v>18</v>
      </c>
      <c r="D13" s="5">
        <v>13</v>
      </c>
      <c r="E13" s="5">
        <v>9</v>
      </c>
      <c r="F13" s="5">
        <v>2</v>
      </c>
      <c r="G13" s="5">
        <v>58</v>
      </c>
      <c r="H13" s="5">
        <v>68</v>
      </c>
      <c r="I13" s="15">
        <f t="shared" si="0"/>
        <v>27</v>
      </c>
      <c r="J13" s="15">
        <f>_xlfn.STDEV.S(Table14[[#This Row],[Exec1]:[Exec7]])</f>
        <v>25.508168626278653</v>
      </c>
      <c r="K13" s="15"/>
      <c r="L13" s="5">
        <v>84</v>
      </c>
      <c r="M13" s="5">
        <v>51</v>
      </c>
      <c r="N13" s="5">
        <v>82</v>
      </c>
      <c r="O13" s="5">
        <v>83</v>
      </c>
      <c r="P13" s="5">
        <v>38</v>
      </c>
      <c r="Q13" s="5">
        <v>18</v>
      </c>
      <c r="R13" s="5">
        <v>20</v>
      </c>
      <c r="S13" s="5">
        <v>77</v>
      </c>
      <c r="T13" s="5">
        <v>96</v>
      </c>
      <c r="U13" s="15">
        <f t="shared" si="1"/>
        <v>61</v>
      </c>
      <c r="V13" s="15">
        <f>_xlfn.STDEV.S(Table14[[#This Row],[Exec8]:[Exec16]])</f>
        <v>29.778347838656195</v>
      </c>
      <c r="W13" s="15"/>
      <c r="X13" s="5">
        <f t="shared" si="2"/>
        <v>34</v>
      </c>
      <c r="Y13" s="7">
        <f t="shared" si="3"/>
        <v>34</v>
      </c>
      <c r="Z13" s="5">
        <f>Table14[[#This Row],[Mean of total score2]]+Table14[[#This Row],[Mean of total score]]</f>
        <v>88</v>
      </c>
    </row>
    <row r="14" spans="1:26">
      <c r="A14" s="6" t="s">
        <v>8</v>
      </c>
      <c r="B14" s="5">
        <v>72</v>
      </c>
      <c r="C14" s="5">
        <v>11</v>
      </c>
      <c r="D14" s="5">
        <v>45</v>
      </c>
      <c r="E14" s="5">
        <v>67</v>
      </c>
      <c r="F14" s="5">
        <v>38</v>
      </c>
      <c r="G14" s="5">
        <v>19</v>
      </c>
      <c r="H14" s="5">
        <v>13</v>
      </c>
      <c r="I14" s="15">
        <f t="shared" si="0"/>
        <v>37.857142857142854</v>
      </c>
      <c r="J14" s="15">
        <f>_xlfn.STDEV.S(Table14[[#This Row],[Exec1]:[Exec7]])</f>
        <v>25.036164319031059</v>
      </c>
      <c r="K14" s="15"/>
      <c r="L14" s="5">
        <v>48</v>
      </c>
      <c r="M14" s="5">
        <v>5</v>
      </c>
      <c r="N14" s="5">
        <v>60</v>
      </c>
      <c r="O14" s="5">
        <v>63</v>
      </c>
      <c r="P14" s="5">
        <v>70</v>
      </c>
      <c r="Q14" s="5">
        <v>15</v>
      </c>
      <c r="R14" s="5">
        <v>3</v>
      </c>
      <c r="S14" s="5">
        <v>32</v>
      </c>
      <c r="T14" s="5">
        <v>59</v>
      </c>
      <c r="U14" s="15">
        <f t="shared" si="1"/>
        <v>39.444444444444443</v>
      </c>
      <c r="V14" s="15">
        <f>_xlfn.STDEV.S(Table14[[#This Row],[Exec8]:[Exec16]])</f>
        <v>26.301668726105152</v>
      </c>
      <c r="W14" s="15"/>
      <c r="X14" s="5">
        <f t="shared" si="2"/>
        <v>1.5873015873015888</v>
      </c>
      <c r="Y14" s="7">
        <f t="shared" si="3"/>
        <v>1.5873015873015888</v>
      </c>
      <c r="Z14" s="5">
        <f>Table14[[#This Row],[Mean of total score2]]+Table14[[#This Row],[Mean of total score]]</f>
        <v>77.30158730158729</v>
      </c>
    </row>
    <row r="15" spans="1:26">
      <c r="A15" s="6" t="s">
        <v>11</v>
      </c>
      <c r="B15" s="5">
        <v>45</v>
      </c>
      <c r="C15" s="5">
        <v>67</v>
      </c>
      <c r="D15" s="5">
        <v>19</v>
      </c>
      <c r="E15" s="5">
        <v>1</v>
      </c>
      <c r="F15" s="5">
        <v>10</v>
      </c>
      <c r="G15" s="5">
        <v>24</v>
      </c>
      <c r="H15" s="5">
        <v>45</v>
      </c>
      <c r="I15" s="15">
        <f t="shared" si="0"/>
        <v>30.142857142857142</v>
      </c>
      <c r="J15" s="15">
        <f>_xlfn.STDEV.S(Table14[[#This Row],[Exec1]:[Exec7]])</f>
        <v>23.154758844411599</v>
      </c>
      <c r="K15" s="15"/>
      <c r="L15" s="5">
        <v>36</v>
      </c>
      <c r="M15" s="5">
        <v>2</v>
      </c>
      <c r="N15" s="5">
        <v>87</v>
      </c>
      <c r="O15" s="5">
        <v>96</v>
      </c>
      <c r="P15" s="5">
        <v>25</v>
      </c>
      <c r="Q15" s="5">
        <v>48</v>
      </c>
      <c r="R15" s="5">
        <v>18</v>
      </c>
      <c r="S15" s="5">
        <v>71</v>
      </c>
      <c r="T15" s="5">
        <v>33</v>
      </c>
      <c r="U15" s="15">
        <f t="shared" si="1"/>
        <v>46.222222222222221</v>
      </c>
      <c r="V15" s="15">
        <f>_xlfn.STDEV.S(Table14[[#This Row],[Exec8]:[Exec16]])</f>
        <v>32.092747536545453</v>
      </c>
      <c r="W15" s="15"/>
      <c r="X15" s="5">
        <f t="shared" si="2"/>
        <v>16.079365079365079</v>
      </c>
      <c r="Y15" s="7">
        <f t="shared" si="3"/>
        <v>16.079365079365079</v>
      </c>
      <c r="Z15" s="5">
        <f>Table14[[#This Row],[Mean of total score2]]+Table14[[#This Row],[Mean of total score]]</f>
        <v>76.365079365079367</v>
      </c>
    </row>
    <row r="16" spans="1:26">
      <c r="A16" s="11" t="s">
        <v>9</v>
      </c>
      <c r="B16" s="12">
        <v>26</v>
      </c>
      <c r="C16" s="12">
        <v>44</v>
      </c>
      <c r="D16" s="12">
        <v>8</v>
      </c>
      <c r="E16" s="12">
        <v>6</v>
      </c>
      <c r="F16" s="12">
        <v>35</v>
      </c>
      <c r="G16" s="12">
        <v>14</v>
      </c>
      <c r="H16" s="12">
        <v>43</v>
      </c>
      <c r="I16" s="15">
        <f t="shared" si="0"/>
        <v>25.142857142857142</v>
      </c>
      <c r="J16" s="16">
        <f>_xlfn.STDEV.S(Table14[[#This Row],[Exec1]:[Exec7]])</f>
        <v>16.108264663711935</v>
      </c>
      <c r="K16" s="16"/>
      <c r="L16" s="12">
        <v>33</v>
      </c>
      <c r="M16" s="12">
        <v>39</v>
      </c>
      <c r="N16" s="12">
        <v>66</v>
      </c>
      <c r="O16" s="12">
        <v>100</v>
      </c>
      <c r="P16" s="12">
        <v>57</v>
      </c>
      <c r="Q16" s="12">
        <v>8</v>
      </c>
      <c r="R16" s="12">
        <v>31</v>
      </c>
      <c r="S16" s="12">
        <v>26</v>
      </c>
      <c r="T16" s="12">
        <v>48</v>
      </c>
      <c r="U16" s="16">
        <f t="shared" si="1"/>
        <v>45.333333333333336</v>
      </c>
      <c r="V16" s="16">
        <f>_xlfn.STDEV.S(Table14[[#This Row],[Exec8]:[Exec16]])</f>
        <v>26.748831750190512</v>
      </c>
      <c r="W16" s="16"/>
      <c r="X16" s="12">
        <f t="shared" si="2"/>
        <v>20.190476190476193</v>
      </c>
      <c r="Y16" s="13">
        <f t="shared" si="3"/>
        <v>20.190476190476193</v>
      </c>
      <c r="Z16" s="12">
        <f>Table14[[#This Row],[Mean of total score2]]+Table14[[#This Row],[Mean of total score]]</f>
        <v>70.476190476190482</v>
      </c>
    </row>
  </sheetData>
  <mergeCells count="1">
    <mergeCell ref="C1:Q3"/>
  </mergeCells>
  <conditionalFormatting sqref="Y6:Y16">
    <cfRule type="dataBar" priority="2">
      <dataBar>
        <cfvo type="min" val="0"/>
        <cfvo type="max" val="0"/>
        <color rgb="FF638EC6"/>
      </dataBar>
      <extLst>
        <ext xmlns:x14="http://schemas.microsoft.com/office/spreadsheetml/2009/9/main" uri="{B025F937-C7B1-47D3-B67F-A62EFF666E3E}">
          <x14:id>{C6A33A54-1692-4438-BBF1-7521E7C27720}</x14:id>
        </ext>
      </extLst>
    </cfRule>
  </conditionalFormatting>
  <conditionalFormatting sqref="Z6:Z16">
    <cfRule type="dataBar" priority="1">
      <dataBar>
        <cfvo type="min" val="0"/>
        <cfvo type="max" val="0"/>
        <color rgb="FF63C384"/>
      </dataBar>
      <extLst>
        <ext xmlns:x14="http://schemas.microsoft.com/office/spreadsheetml/2009/9/main" uri="{B025F937-C7B1-47D3-B67F-A62EFF666E3E}">
          <x14:id>{BEEB9CA5-1A7B-4CFC-ACFF-071BC43D2580}</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6A33A54-1692-4438-BBF1-7521E7C27720}">
            <x14:dataBar minLength="0" maxLength="100" gradient="0">
              <x14:cfvo type="autoMin"/>
              <x14:cfvo type="autoMax"/>
              <x14:negativeFillColor rgb="FFFF0000"/>
              <x14:axisColor rgb="FF000000"/>
            </x14:dataBar>
          </x14:cfRule>
          <xm:sqref>Y6:Y16</xm:sqref>
        </x14:conditionalFormatting>
        <x14:conditionalFormatting xmlns:xm="http://schemas.microsoft.com/office/excel/2006/main">
          <x14:cfRule type="dataBar" id="{BEEB9CA5-1A7B-4CFC-ACFF-071BC43D2580}">
            <x14:dataBar minLength="0" maxLength="100" gradient="0">
              <x14:cfvo type="autoMin"/>
              <x14:cfvo type="autoMax"/>
              <x14:negativeFillColor rgb="FFFF0000"/>
              <x14:axisColor rgb="FF000000"/>
            </x14:dataBar>
          </x14:cfRule>
          <xm:sqref>Z6:Z16</xm:sqref>
        </x14:conditionalFormatting>
      </x14:conditionalFormattings>
    </ext>
  </extLst>
</worksheet>
</file>

<file path=xl/worksheets/sheet5.xml><?xml version="1.0" encoding="utf-8"?>
<worksheet xmlns="http://schemas.openxmlformats.org/spreadsheetml/2006/main" xmlns:r="http://schemas.openxmlformats.org/officeDocument/2006/relationships">
  <dimension ref="A1:N30"/>
  <sheetViews>
    <sheetView workbookViewId="0">
      <selection activeCell="K6" sqref="K6"/>
    </sheetView>
  </sheetViews>
  <sheetFormatPr defaultRowHeight="14.4"/>
  <cols>
    <col min="1" max="1" width="12.33203125" bestFit="1" customWidth="1"/>
    <col min="2" max="2" width="12.44140625" customWidth="1"/>
    <col min="3" max="3" width="13" customWidth="1"/>
    <col min="4" max="5" width="11.6640625" customWidth="1"/>
    <col min="6" max="6" width="13.109375" customWidth="1"/>
    <col min="7" max="7" width="13.33203125" customWidth="1"/>
    <col min="8" max="8" width="12.5546875" customWidth="1"/>
    <col min="9" max="9" width="12.6640625" customWidth="1"/>
    <col min="10" max="10" width="12.33203125" customWidth="1"/>
    <col min="11" max="11" width="22" customWidth="1"/>
    <col min="16384" max="16384" width="9.109375" customWidth="1"/>
  </cols>
  <sheetData>
    <row r="1" spans="1:14" ht="21" customHeight="1">
      <c r="C1" s="32" t="s">
        <v>49</v>
      </c>
      <c r="D1" s="32"/>
      <c r="E1" s="32"/>
      <c r="F1" s="32"/>
      <c r="G1" s="32"/>
      <c r="H1" s="32"/>
      <c r="I1" s="32"/>
      <c r="J1" s="32"/>
      <c r="K1" s="32"/>
      <c r="L1" s="32"/>
      <c r="M1" s="19"/>
      <c r="N1" s="19"/>
    </row>
    <row r="2" spans="1:14" ht="21.75" customHeight="1">
      <c r="C2" s="32"/>
      <c r="D2" s="32"/>
      <c r="E2" s="32"/>
      <c r="F2" s="32"/>
      <c r="G2" s="32"/>
      <c r="H2" s="32"/>
      <c r="I2" s="32"/>
      <c r="J2" s="32"/>
      <c r="K2" s="32"/>
      <c r="L2" s="32"/>
      <c r="M2" s="19"/>
      <c r="N2" s="19"/>
    </row>
    <row r="3" spans="1:14">
      <c r="A3" s="33" t="s">
        <v>50</v>
      </c>
      <c r="B3" s="33"/>
      <c r="C3" s="33"/>
      <c r="D3" s="33"/>
      <c r="E3" s="33"/>
      <c r="F3" s="33"/>
      <c r="G3" s="33"/>
      <c r="H3" s="33"/>
      <c r="I3" s="33"/>
    </row>
    <row r="4" spans="1:14">
      <c r="A4" s="8" t="s">
        <v>1</v>
      </c>
      <c r="B4" s="9" t="s">
        <v>14</v>
      </c>
      <c r="C4" s="9" t="s">
        <v>15</v>
      </c>
      <c r="D4" s="9" t="s">
        <v>16</v>
      </c>
      <c r="E4" s="9" t="s">
        <v>17</v>
      </c>
      <c r="F4" s="9" t="s">
        <v>18</v>
      </c>
      <c r="G4" s="9" t="s">
        <v>19</v>
      </c>
      <c r="H4" s="9" t="s">
        <v>20</v>
      </c>
      <c r="I4" s="10" t="s">
        <v>34</v>
      </c>
    </row>
    <row r="5" spans="1:14">
      <c r="A5" s="6" t="s">
        <v>4</v>
      </c>
      <c r="B5" s="5">
        <v>18</v>
      </c>
      <c r="C5" s="5">
        <v>62</v>
      </c>
      <c r="D5" s="5">
        <v>72</v>
      </c>
      <c r="E5" s="5">
        <v>98</v>
      </c>
      <c r="F5" s="5">
        <v>27</v>
      </c>
      <c r="G5" s="5">
        <v>8</v>
      </c>
      <c r="H5" s="5">
        <v>52</v>
      </c>
      <c r="I5" s="7">
        <f t="shared" ref="I5:I15" si="0">_xlfn.STDEV.S(B5:H5)</f>
        <v>32.220224349666736</v>
      </c>
    </row>
    <row r="6" spans="1:14">
      <c r="A6" s="6" t="s">
        <v>6</v>
      </c>
      <c r="B6" s="5">
        <v>35</v>
      </c>
      <c r="C6" s="5">
        <v>89</v>
      </c>
      <c r="D6" s="5">
        <v>13</v>
      </c>
      <c r="E6" s="5">
        <v>97</v>
      </c>
      <c r="F6" s="5">
        <v>87</v>
      </c>
      <c r="G6" s="5">
        <v>75</v>
      </c>
      <c r="H6" s="5">
        <v>88</v>
      </c>
      <c r="I6" s="7">
        <f t="shared" si="0"/>
        <v>32.137354026265513</v>
      </c>
    </row>
    <row r="7" spans="1:14">
      <c r="A7" s="6" t="s">
        <v>3</v>
      </c>
      <c r="B7" s="5">
        <v>29</v>
      </c>
      <c r="C7" s="5">
        <v>96</v>
      </c>
      <c r="D7" s="5">
        <v>23</v>
      </c>
      <c r="E7" s="5">
        <v>88</v>
      </c>
      <c r="F7" s="5">
        <v>33</v>
      </c>
      <c r="G7" s="5">
        <v>58</v>
      </c>
      <c r="H7" s="5">
        <v>17</v>
      </c>
      <c r="I7" s="7">
        <f t="shared" si="0"/>
        <v>32.059468551576515</v>
      </c>
    </row>
    <row r="8" spans="1:14">
      <c r="A8" s="6" t="s">
        <v>5</v>
      </c>
      <c r="B8" s="5">
        <v>55</v>
      </c>
      <c r="C8" s="5">
        <v>40</v>
      </c>
      <c r="D8" s="5">
        <v>34</v>
      </c>
      <c r="E8" s="5">
        <v>30</v>
      </c>
      <c r="F8" s="5">
        <v>42</v>
      </c>
      <c r="G8" s="5">
        <v>1</v>
      </c>
      <c r="H8" s="5">
        <v>99</v>
      </c>
      <c r="I8" s="7">
        <f t="shared" si="0"/>
        <v>29.732137494637012</v>
      </c>
    </row>
    <row r="9" spans="1:14">
      <c r="A9" s="6" t="s">
        <v>7</v>
      </c>
      <c r="B9" s="5">
        <v>76</v>
      </c>
      <c r="C9" s="5">
        <v>28</v>
      </c>
      <c r="D9" s="5">
        <v>61</v>
      </c>
      <c r="E9" s="5">
        <v>42</v>
      </c>
      <c r="F9" s="5">
        <v>44</v>
      </c>
      <c r="G9" s="5">
        <v>90</v>
      </c>
      <c r="H9" s="5">
        <v>96</v>
      </c>
      <c r="I9" s="7">
        <f t="shared" si="0"/>
        <v>25.870556899412009</v>
      </c>
    </row>
    <row r="10" spans="1:14">
      <c r="A10" s="6" t="s">
        <v>12</v>
      </c>
      <c r="B10" s="5">
        <v>21</v>
      </c>
      <c r="C10" s="5">
        <v>18</v>
      </c>
      <c r="D10" s="5">
        <v>13</v>
      </c>
      <c r="E10" s="5">
        <v>9</v>
      </c>
      <c r="F10" s="5">
        <v>2</v>
      </c>
      <c r="G10" s="5">
        <v>58</v>
      </c>
      <c r="H10" s="5">
        <v>68</v>
      </c>
      <c r="I10" s="7">
        <f t="shared" si="0"/>
        <v>25.508168626278653</v>
      </c>
    </row>
    <row r="11" spans="1:14">
      <c r="A11" s="6" t="s">
        <v>8</v>
      </c>
      <c r="B11" s="5">
        <v>72</v>
      </c>
      <c r="C11" s="5">
        <v>11</v>
      </c>
      <c r="D11" s="5">
        <v>45</v>
      </c>
      <c r="E11" s="5">
        <v>67</v>
      </c>
      <c r="F11" s="5">
        <v>38</v>
      </c>
      <c r="G11" s="5">
        <v>19</v>
      </c>
      <c r="H11" s="5">
        <v>13</v>
      </c>
      <c r="I11" s="7">
        <f t="shared" si="0"/>
        <v>25.036164319031059</v>
      </c>
    </row>
    <row r="12" spans="1:14">
      <c r="A12" s="6" t="s">
        <v>11</v>
      </c>
      <c r="B12" s="5">
        <v>45</v>
      </c>
      <c r="C12" s="5">
        <v>67</v>
      </c>
      <c r="D12" s="5">
        <v>19</v>
      </c>
      <c r="E12" s="5">
        <v>1</v>
      </c>
      <c r="F12" s="5">
        <v>10</v>
      </c>
      <c r="G12" s="5">
        <v>24</v>
      </c>
      <c r="H12" s="5">
        <v>45</v>
      </c>
      <c r="I12" s="7">
        <f t="shared" si="0"/>
        <v>23.154758844411599</v>
      </c>
    </row>
    <row r="13" spans="1:14">
      <c r="A13" s="6" t="s">
        <v>10</v>
      </c>
      <c r="B13" s="5">
        <v>57</v>
      </c>
      <c r="C13" s="5">
        <v>81</v>
      </c>
      <c r="D13" s="5">
        <v>92</v>
      </c>
      <c r="E13" s="5">
        <v>42</v>
      </c>
      <c r="F13" s="5">
        <v>56</v>
      </c>
      <c r="G13" s="5">
        <v>90</v>
      </c>
      <c r="H13" s="5">
        <v>74</v>
      </c>
      <c r="I13" s="7">
        <f t="shared" si="0"/>
        <v>19.015031647920775</v>
      </c>
    </row>
    <row r="14" spans="1:14">
      <c r="A14" s="6" t="s">
        <v>9</v>
      </c>
      <c r="B14" s="5">
        <v>26</v>
      </c>
      <c r="C14" s="5">
        <v>44</v>
      </c>
      <c r="D14" s="5">
        <v>8</v>
      </c>
      <c r="E14" s="5">
        <v>6</v>
      </c>
      <c r="F14" s="5">
        <v>35</v>
      </c>
      <c r="G14" s="5">
        <v>14</v>
      </c>
      <c r="H14" s="5">
        <v>43</v>
      </c>
      <c r="I14" s="7">
        <f t="shared" si="0"/>
        <v>16.108264663711935</v>
      </c>
    </row>
    <row r="15" spans="1:14">
      <c r="A15" s="11" t="s">
        <v>2</v>
      </c>
      <c r="B15" s="12">
        <v>66</v>
      </c>
      <c r="C15" s="12">
        <v>84</v>
      </c>
      <c r="D15" s="12">
        <v>90</v>
      </c>
      <c r="E15" s="12">
        <v>71</v>
      </c>
      <c r="F15" s="12">
        <v>96</v>
      </c>
      <c r="G15" s="12">
        <v>76</v>
      </c>
      <c r="H15" s="12">
        <v>76</v>
      </c>
      <c r="I15" s="13">
        <f t="shared" si="0"/>
        <v>10.652520381402272</v>
      </c>
    </row>
    <row r="18" spans="1:11">
      <c r="A18" s="33" t="s">
        <v>38</v>
      </c>
      <c r="B18" s="33"/>
      <c r="C18" s="33"/>
      <c r="D18" s="33"/>
      <c r="E18" s="33"/>
      <c r="F18" s="33"/>
      <c r="G18" s="33"/>
      <c r="H18" s="33"/>
      <c r="I18" s="33"/>
      <c r="J18" s="33"/>
      <c r="K18" s="33"/>
    </row>
    <row r="19" spans="1:11">
      <c r="A19" s="8" t="s">
        <v>1</v>
      </c>
      <c r="B19" s="9" t="s">
        <v>23</v>
      </c>
      <c r="C19" s="9" t="s">
        <v>24</v>
      </c>
      <c r="D19" s="9" t="s">
        <v>25</v>
      </c>
      <c r="E19" s="9" t="s">
        <v>26</v>
      </c>
      <c r="F19" s="9" t="s">
        <v>27</v>
      </c>
      <c r="G19" s="9" t="s">
        <v>28</v>
      </c>
      <c r="H19" s="9" t="s">
        <v>29</v>
      </c>
      <c r="I19" s="9" t="s">
        <v>30</v>
      </c>
      <c r="J19" s="9" t="s">
        <v>31</v>
      </c>
      <c r="K19" s="10" t="s">
        <v>34</v>
      </c>
    </row>
    <row r="20" spans="1:11">
      <c r="A20" s="6" t="s">
        <v>7</v>
      </c>
      <c r="B20" s="5">
        <v>67</v>
      </c>
      <c r="C20" s="5">
        <v>63</v>
      </c>
      <c r="D20" s="5">
        <v>86</v>
      </c>
      <c r="E20" s="5">
        <v>25</v>
      </c>
      <c r="F20" s="5">
        <v>76</v>
      </c>
      <c r="G20" s="5">
        <v>33</v>
      </c>
      <c r="H20" s="5">
        <v>86</v>
      </c>
      <c r="I20" s="5">
        <v>44</v>
      </c>
      <c r="J20" s="5">
        <v>56</v>
      </c>
      <c r="K20" s="7">
        <f t="shared" ref="K20:K30" si="1">_xlfn.STDEV.S(B20:J20)</f>
        <v>22.051706913020993</v>
      </c>
    </row>
    <row r="21" spans="1:11">
      <c r="A21" s="6" t="s">
        <v>2</v>
      </c>
      <c r="B21" s="5">
        <v>64</v>
      </c>
      <c r="C21" s="5">
        <v>23</v>
      </c>
      <c r="D21" s="5">
        <v>43</v>
      </c>
      <c r="E21" s="5">
        <v>13</v>
      </c>
      <c r="F21" s="5">
        <v>87</v>
      </c>
      <c r="G21" s="5">
        <v>45</v>
      </c>
      <c r="H21" s="5">
        <v>55</v>
      </c>
      <c r="I21" s="5">
        <v>67</v>
      </c>
      <c r="J21" s="5">
        <v>62</v>
      </c>
      <c r="K21" s="7">
        <f t="shared" si="1"/>
        <v>22.874658467395747</v>
      </c>
    </row>
    <row r="22" spans="1:11">
      <c r="A22" s="6" t="s">
        <v>5</v>
      </c>
      <c r="B22" s="5">
        <v>56</v>
      </c>
      <c r="C22" s="5">
        <v>2</v>
      </c>
      <c r="D22" s="5">
        <v>73</v>
      </c>
      <c r="E22" s="5">
        <v>71</v>
      </c>
      <c r="F22" s="5">
        <v>36</v>
      </c>
      <c r="G22" s="5">
        <v>31</v>
      </c>
      <c r="H22" s="5">
        <v>61</v>
      </c>
      <c r="I22" s="5">
        <v>73</v>
      </c>
      <c r="J22" s="5">
        <v>28</v>
      </c>
      <c r="K22" s="7">
        <f t="shared" si="1"/>
        <v>24.902030260826351</v>
      </c>
    </row>
    <row r="23" spans="1:11">
      <c r="A23" s="6" t="s">
        <v>6</v>
      </c>
      <c r="B23" s="5">
        <v>81</v>
      </c>
      <c r="C23" s="5">
        <v>54</v>
      </c>
      <c r="D23" s="5">
        <v>55</v>
      </c>
      <c r="E23" s="5">
        <v>22</v>
      </c>
      <c r="F23" s="5">
        <v>93</v>
      </c>
      <c r="G23" s="5">
        <v>26</v>
      </c>
      <c r="H23" s="5">
        <v>63</v>
      </c>
      <c r="I23" s="5">
        <v>35</v>
      </c>
      <c r="J23" s="5">
        <v>29</v>
      </c>
      <c r="K23" s="7">
        <f t="shared" si="1"/>
        <v>25.097033910625999</v>
      </c>
    </row>
    <row r="24" spans="1:11">
      <c r="A24" s="6" t="s">
        <v>8</v>
      </c>
      <c r="B24" s="5">
        <v>48</v>
      </c>
      <c r="C24" s="5">
        <v>5</v>
      </c>
      <c r="D24" s="5">
        <v>60</v>
      </c>
      <c r="E24" s="5">
        <v>63</v>
      </c>
      <c r="F24" s="5">
        <v>70</v>
      </c>
      <c r="G24" s="5">
        <v>15</v>
      </c>
      <c r="H24" s="5">
        <v>3</v>
      </c>
      <c r="I24" s="5">
        <v>32</v>
      </c>
      <c r="J24" s="5">
        <v>59</v>
      </c>
      <c r="K24" s="7">
        <f t="shared" si="1"/>
        <v>26.301668726105152</v>
      </c>
    </row>
    <row r="25" spans="1:11">
      <c r="A25" s="6" t="s">
        <v>9</v>
      </c>
      <c r="B25" s="5">
        <v>33</v>
      </c>
      <c r="C25" s="5">
        <v>39</v>
      </c>
      <c r="D25" s="5">
        <v>66</v>
      </c>
      <c r="E25" s="5">
        <v>100</v>
      </c>
      <c r="F25" s="5">
        <v>57</v>
      </c>
      <c r="G25" s="5">
        <v>8</v>
      </c>
      <c r="H25" s="5">
        <v>31</v>
      </c>
      <c r="I25" s="5">
        <v>26</v>
      </c>
      <c r="J25" s="5">
        <v>48</v>
      </c>
      <c r="K25" s="7">
        <f t="shared" si="1"/>
        <v>26.748831750190512</v>
      </c>
    </row>
    <row r="26" spans="1:11">
      <c r="A26" s="6" t="s">
        <v>10</v>
      </c>
      <c r="B26" s="5">
        <v>58</v>
      </c>
      <c r="C26" s="5">
        <v>86</v>
      </c>
      <c r="D26" s="5">
        <v>30</v>
      </c>
      <c r="E26" s="5">
        <v>47</v>
      </c>
      <c r="F26" s="5">
        <v>27</v>
      </c>
      <c r="G26" s="5">
        <v>91</v>
      </c>
      <c r="H26" s="5">
        <v>93</v>
      </c>
      <c r="I26" s="5">
        <v>45</v>
      </c>
      <c r="J26" s="5">
        <v>23</v>
      </c>
      <c r="K26" s="7">
        <f t="shared" si="1"/>
        <v>28.071832462056655</v>
      </c>
    </row>
    <row r="27" spans="1:11">
      <c r="A27" s="6" t="s">
        <v>12</v>
      </c>
      <c r="B27" s="5">
        <v>84</v>
      </c>
      <c r="C27" s="5">
        <v>51</v>
      </c>
      <c r="D27" s="5">
        <v>82</v>
      </c>
      <c r="E27" s="5">
        <v>83</v>
      </c>
      <c r="F27" s="5">
        <v>38</v>
      </c>
      <c r="G27" s="5">
        <v>18</v>
      </c>
      <c r="H27" s="5">
        <v>20</v>
      </c>
      <c r="I27" s="5">
        <v>77</v>
      </c>
      <c r="J27" s="5">
        <v>96</v>
      </c>
      <c r="K27" s="7">
        <f t="shared" si="1"/>
        <v>29.778347838656195</v>
      </c>
    </row>
    <row r="28" spans="1:11">
      <c r="A28" s="6" t="s">
        <v>11</v>
      </c>
      <c r="B28" s="5">
        <v>36</v>
      </c>
      <c r="C28" s="5">
        <v>2</v>
      </c>
      <c r="D28" s="5">
        <v>87</v>
      </c>
      <c r="E28" s="5">
        <v>96</v>
      </c>
      <c r="F28" s="5">
        <v>25</v>
      </c>
      <c r="G28" s="5">
        <v>48</v>
      </c>
      <c r="H28" s="5">
        <v>18</v>
      </c>
      <c r="I28" s="5">
        <v>71</v>
      </c>
      <c r="J28" s="5">
        <v>33</v>
      </c>
      <c r="K28" s="7">
        <f t="shared" si="1"/>
        <v>32.092747536545453</v>
      </c>
    </row>
    <row r="29" spans="1:11">
      <c r="A29" s="6" t="s">
        <v>4</v>
      </c>
      <c r="B29" s="5">
        <v>26</v>
      </c>
      <c r="C29" s="5">
        <v>74</v>
      </c>
      <c r="D29" s="5">
        <v>19</v>
      </c>
      <c r="E29" s="5">
        <v>72</v>
      </c>
      <c r="F29" s="5">
        <v>83</v>
      </c>
      <c r="G29" s="5">
        <v>96</v>
      </c>
      <c r="H29" s="5">
        <v>81</v>
      </c>
      <c r="I29" s="5">
        <v>35</v>
      </c>
      <c r="J29" s="5">
        <v>11</v>
      </c>
      <c r="K29" s="7">
        <f t="shared" si="1"/>
        <v>32.139453082534622</v>
      </c>
    </row>
    <row r="30" spans="1:11">
      <c r="A30" s="11" t="s">
        <v>3</v>
      </c>
      <c r="B30" s="12">
        <v>81</v>
      </c>
      <c r="C30" s="12">
        <v>33</v>
      </c>
      <c r="D30" s="12">
        <v>90</v>
      </c>
      <c r="E30" s="12">
        <v>22</v>
      </c>
      <c r="F30" s="12">
        <v>97</v>
      </c>
      <c r="G30" s="12">
        <v>24</v>
      </c>
      <c r="H30" s="12">
        <v>89</v>
      </c>
      <c r="I30" s="12">
        <v>84</v>
      </c>
      <c r="J30" s="12">
        <v>20</v>
      </c>
      <c r="K30" s="13">
        <f t="shared" si="1"/>
        <v>33.904277016329374</v>
      </c>
    </row>
  </sheetData>
  <mergeCells count="3">
    <mergeCell ref="A18:K18"/>
    <mergeCell ref="A3:I3"/>
    <mergeCell ref="C1:L2"/>
  </mergeCells>
  <conditionalFormatting sqref="I5:I15">
    <cfRule type="dataBar" priority="2">
      <dataBar>
        <cfvo type="min" val="0"/>
        <cfvo type="max" val="0"/>
        <color rgb="FF638EC6"/>
      </dataBar>
      <extLst>
        <ext xmlns:x14="http://schemas.microsoft.com/office/spreadsheetml/2009/9/main" uri="{B025F937-C7B1-47D3-B67F-A62EFF666E3E}">
          <x14:id>{5DF36848-4139-4750-96B6-A3298514A54B}</x14:id>
        </ext>
      </extLst>
    </cfRule>
  </conditionalFormatting>
  <conditionalFormatting sqref="K20:K30">
    <cfRule type="dataBar" priority="1">
      <dataBar>
        <cfvo type="min" val="0"/>
        <cfvo type="max" val="0"/>
        <color rgb="FF638EC6"/>
      </dataBar>
      <extLst>
        <ext xmlns:x14="http://schemas.microsoft.com/office/spreadsheetml/2009/9/main" uri="{B025F937-C7B1-47D3-B67F-A62EFF666E3E}">
          <x14:id>{F9075D50-AF33-461A-A7D7-18EC12AC8D41}</x14:id>
        </ext>
      </extLst>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5DF36848-4139-4750-96B6-A3298514A54B}">
            <x14:dataBar minLength="0" maxLength="100" gradient="0">
              <x14:cfvo type="autoMin"/>
              <x14:cfvo type="autoMax"/>
              <x14:negativeFillColor rgb="FFFF0000"/>
              <x14:axisColor rgb="FF000000"/>
            </x14:dataBar>
          </x14:cfRule>
          <xm:sqref>I5:I15</xm:sqref>
        </x14:conditionalFormatting>
        <x14:conditionalFormatting xmlns:xm="http://schemas.microsoft.com/office/excel/2006/main">
          <x14:cfRule type="dataBar" id="{F9075D50-AF33-461A-A7D7-18EC12AC8D41}">
            <x14:dataBar minLength="0" maxLength="100" gradient="0">
              <x14:cfvo type="autoMin"/>
              <x14:cfvo type="autoMax"/>
              <x14:negativeFillColor rgb="FFFF0000"/>
              <x14:axisColor rgb="FF000000"/>
            </x14:dataBar>
          </x14:cfRule>
          <xm:sqref>K20:K30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5</vt:i4>
      </vt:variant>
    </vt:vector>
  </HeadingPairs>
  <TitlesOfParts>
    <vt:vector size="5" baseType="lpstr">
      <vt:lpstr>Sheet0 (1)</vt:lpstr>
      <vt:lpstr>Sheet0 (2)</vt:lpstr>
      <vt:lpstr>Sheet1</vt:lpstr>
      <vt:lpstr>Sheet2</vt:lpstr>
      <vt:lpstr>Sheet3</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2023-04-09T11:55:10Z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