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https://d.docs.live.net/66986bd22b0a0d7d/Desktop/IT/Learnings/Data^FScience^M/Hands-On/Excel/"/>
    </mc:Choice>
  </mc:AlternateContent>
  <xr:revisionPtr revIDLastSave="38" documentId="6_{098A61AD-CE98-4BE8-9AE7-0E04573FDF83}" xr6:coauthVersionLast="47" xr6:coauthVersionMax="47" xr10:uidLastSave="{888FD828-9885-49BF-8F73-22640295A866}"/>
  <bookViews>
    <workbookView xWindow="-108" yWindow="-108" windowWidth="23256" windowHeight="12456" tabRatio="792" xr2:uid="{57DB041C-1B89-4ED8-B71F-D1143AA0656F}"/>
  </bookViews>
  <sheets>
    <sheet name="Excel Topics" sheetId="2" r:id="rId1"/>
    <sheet name="Sample Data" sheetId="9" r:id="rId2"/>
    <sheet name="View and Worksheet UI" sheetId="40" r:id="rId3"/>
    <sheet name="Shortcuts Hot Keys" sheetId="41" r:id="rId4"/>
    <sheet name="Sort &amp; Filter" sheetId="44" r:id="rId5"/>
    <sheet name="Sheet8" sheetId="42" r:id="rId6"/>
    <sheet name="Sheet9" sheetId="43" r:id="rId7"/>
    <sheet name="Mark Status" sheetId="33" r:id="rId8"/>
    <sheet name="Conditional Statement 1" sheetId="1" r:id="rId9"/>
    <sheet name="Conditional Statement 2" sheetId="3" r:id="rId10"/>
    <sheet name="Transpose" sheetId="4" r:id="rId11"/>
    <sheet name="Transpose Result &lt;--" sheetId="5" r:id="rId12"/>
    <sheet name="Group and UnGroup" sheetId="6" r:id="rId13"/>
    <sheet name="Delete_Count_Filter" sheetId="7" r:id="rId14"/>
    <sheet name="Freeze" sheetId="8" r:id="rId15"/>
    <sheet name="Convert_Number to Character" sheetId="10" r:id="rId16"/>
    <sheet name="Combine" sheetId="25" r:id="rId17"/>
    <sheet name="Insert_Merge" sheetId="26" r:id="rId18"/>
    <sheet name="Date_Time_Age" sheetId="27" r:id="rId19"/>
    <sheet name="DAX" sheetId="29" r:id="rId20"/>
    <sheet name="DAX 2" sheetId="30" r:id="rId21"/>
    <sheet name="Check~Box" sheetId="31" r:id="rId22"/>
    <sheet name="PDF into EXCEL" sheetId="32" r:id="rId23"/>
    <sheet name="Pivot 4 DA" sheetId="34" r:id="rId24"/>
    <sheet name="Cell Refrence" sheetId="39" r:id="rId25"/>
    <sheet name="LOOKUP" sheetId="35" r:id="rId26"/>
    <sheet name="XLOOKUP" sheetId="36" r:id="rId27"/>
    <sheet name="H&amp;V LOOKUP" sheetId="37" r:id="rId28"/>
    <sheet name="INDEX" sheetId="38" r:id="rId29"/>
  </sheets>
  <definedNames>
    <definedName name="_xlnm._FilterDatabase" localSheetId="8" hidden="1">'Conditional Statement 1'!$A$1:$G$8</definedName>
    <definedName name="_xlnm._FilterDatabase" localSheetId="18" hidden="1">Date_Time_Age!$M$2:$M$68</definedName>
    <definedName name="_xlnm._FilterDatabase" localSheetId="13" hidden="1">Delete_Count_Filter!$K$1:$K$16</definedName>
    <definedName name="_xlnm._FilterDatabase" localSheetId="28" hidden="1">INDEX!$A$1:$I$58</definedName>
    <definedName name="_xlnm._FilterDatabase" localSheetId="1" hidden="1">'Sample Data'!$A$39:$J$51</definedName>
    <definedName name="_xlnm._FilterDatabase" localSheetId="4" hidden="1">'Sort &amp; Filter'!$A$1:$I$58</definedName>
    <definedName name="ExternalData_1" localSheetId="22" hidden="1">'PDF into EXCEL'!$A$1:$E$7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C13" i="27"/>
  <c r="C14" i="27"/>
  <c r="C15" i="27"/>
  <c r="C12" i="27"/>
  <c r="M3" i="27"/>
  <c r="M4" i="27"/>
  <c r="M5" i="27"/>
  <c r="M6" i="27"/>
  <c r="M7" i="27"/>
  <c r="M8" i="27"/>
  <c r="M9" i="27"/>
  <c r="M13" i="27"/>
  <c r="M14" i="27"/>
  <c r="M15" i="27"/>
  <c r="M16" i="27"/>
  <c r="M17" i="27"/>
  <c r="M21" i="27"/>
  <c r="M22" i="27"/>
  <c r="M23" i="27"/>
  <c r="M24" i="27"/>
  <c r="M25" i="27"/>
  <c r="M26" i="27"/>
  <c r="M27" i="27"/>
  <c r="M28" i="27"/>
  <c r="M29" i="27"/>
  <c r="M30" i="27"/>
  <c r="M31" i="27"/>
  <c r="M32" i="27"/>
  <c r="M33" i="27"/>
  <c r="M34" i="27"/>
  <c r="M35" i="27"/>
  <c r="M36" i="27"/>
  <c r="M37" i="27"/>
  <c r="M38" i="27"/>
  <c r="M39" i="27"/>
  <c r="M40" i="27"/>
  <c r="M41" i="27"/>
  <c r="M42" i="27"/>
  <c r="M43" i="27"/>
  <c r="M44" i="27"/>
  <c r="M45" i="27"/>
  <c r="M46" i="27"/>
  <c r="M47" i="27"/>
  <c r="M48" i="27"/>
  <c r="M49" i="27"/>
  <c r="M50" i="27"/>
  <c r="M51" i="27"/>
  <c r="M52" i="27"/>
  <c r="M53" i="27"/>
  <c r="M54" i="27"/>
  <c r="M55" i="27"/>
  <c r="M56" i="27"/>
  <c r="M57" i="27"/>
  <c r="M58" i="27"/>
  <c r="M59" i="27"/>
  <c r="M60" i="27"/>
  <c r="M61" i="27"/>
  <c r="M62" i="27"/>
  <c r="M63" i="27"/>
  <c r="M64" i="27"/>
  <c r="M65" i="27"/>
  <c r="M66" i="27"/>
  <c r="M67" i="27"/>
  <c r="M68" i="27"/>
  <c r="M2" i="27"/>
  <c r="C20" i="27"/>
  <c r="M20" i="27" s="1"/>
  <c r="C19" i="27"/>
  <c r="M19" i="27" s="1"/>
  <c r="C18" i="27"/>
  <c r="M18" i="27" s="1"/>
  <c r="H3" i="25"/>
  <c r="H4" i="25"/>
  <c r="H5" i="25"/>
  <c r="H6" i="25"/>
  <c r="H7" i="25"/>
  <c r="H2" i="25"/>
  <c r="A27" i="9" a="1"/>
  <c r="A27" i="9" s="1"/>
  <c r="K14" i="7"/>
  <c r="K15" i="7"/>
  <c r="K11" i="7"/>
  <c r="K5" i="7"/>
  <c r="K6" i="7"/>
  <c r="K3" i="7"/>
  <c r="K4" i="7"/>
  <c r="K12" i="7"/>
  <c r="K13" i="7"/>
  <c r="K16" i="7"/>
  <c r="K2" i="7"/>
  <c r="A7" i="7" a="1"/>
  <c r="A7" i="7" s="1"/>
  <c r="K7" i="7" s="1"/>
  <c r="A5" i="6" a="1"/>
  <c r="A5" i="6" s="1"/>
  <c r="A7" i="5" a="1"/>
  <c r="A7" i="5" s="1"/>
  <c r="I2" i="1"/>
  <c r="N7" i="3"/>
  <c r="N3" i="3"/>
  <c r="N4" i="3"/>
  <c r="N5" i="3"/>
  <c r="N6" i="3"/>
  <c r="N2" i="3"/>
  <c r="E3" i="3"/>
  <c r="E4" i="3"/>
  <c r="E5" i="3"/>
  <c r="E6" i="3"/>
  <c r="E7" i="3"/>
  <c r="E2" i="3"/>
  <c r="I3" i="1"/>
  <c r="C2" i="1"/>
  <c r="I4" i="1"/>
  <c r="I5" i="1"/>
  <c r="I7" i="1"/>
  <c r="I8" i="1"/>
  <c r="E8" i="1"/>
  <c r="D18" i="10" a="1"/>
  <c r="D4" i="10" a="1"/>
  <c r="D3" i="10" a="1"/>
  <c r="D7" i="10" a="1"/>
  <c r="D5" i="10" a="1"/>
  <c r="D6" i="10" a="1"/>
  <c r="D11" i="10" a="1"/>
  <c r="D10" i="10" a="1"/>
  <c r="D13" i="10" a="1"/>
  <c r="D8" i="10" a="1"/>
  <c r="D12" i="10" a="1"/>
  <c r="D9" i="10" a="1"/>
  <c r="D15" i="10" a="1"/>
  <c r="D19" i="10" a="1"/>
  <c r="D16" i="10" a="1"/>
  <c r="D14" i="10" a="1"/>
  <c r="D17" i="10" a="1"/>
  <c r="D2" i="10" a="1"/>
  <c r="D18" i="10" l="1"/>
  <c r="D6" i="10"/>
  <c r="D5" i="10"/>
  <c r="D7" i="10"/>
  <c r="D3" i="10"/>
  <c r="D4" i="10"/>
  <c r="D9" i="10"/>
  <c r="D12" i="10"/>
  <c r="D8" i="10"/>
  <c r="D13" i="10"/>
  <c r="D10" i="10"/>
  <c r="D11" i="10"/>
  <c r="D17" i="10"/>
  <c r="D14" i="10"/>
  <c r="D16" i="10"/>
  <c r="D19" i="10"/>
  <c r="D15" i="10"/>
  <c r="D2" i="10"/>
  <c r="K10" i="7"/>
  <c r="K9" i="7"/>
  <c r="K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6460B4-EBC4-4B72-9D79-357CF8F4901D}" keepAlive="1" name="Query - Page001" description="Connection to the 'Page001' query in the workbook." type="5" refreshedVersion="0" background="1">
    <dbPr connection="Provider=Microsoft.Mashup.OleDb.1;Data Source=$Workbook$;Location=Page001;Extended Properties=&quot;&quot;" command="SELECT * FROM [Page001]"/>
  </connection>
  <connection id="2" xr16:uid="{5ECA653E-9415-45CB-9693-4AEFE4E1EB61}" keepAlive="1" name="Query - Page003" description="Connection to the 'Page003' query in the workbook." type="5" refreshedVersion="0" background="1">
    <dbPr connection="Provider=Microsoft.Mashup.OleDb.1;Data Source=$Workbook$;Location=Page003;Extended Properties=&quot;&quot;" command="SELECT * FROM [Page003]"/>
  </connection>
  <connection id="3" xr16:uid="{D9D9D539-EA41-4F4A-9F30-F85B1DC66235}" keepAlive="1" name="Query - Table001 (Page 1)" description="Connection to the 'Table001 (Page 1)' query in the workbook." type="5" refreshedVersion="8" background="1" saveData="1">
    <dbPr connection="Provider=Microsoft.Mashup.OleDb.1;Data Source=$Workbook$;Location=&quot;Table001 (Page 1)&quot;;Extended Properties=&quot;&quot;" command="SELECT * FROM [Table001 (Page 1)]"/>
  </connection>
  <connection id="4" xr16:uid="{0F5F9972-4C71-4C8C-BBD5-30F4ABE1C235}" keepAlive="1" name="Query - Table003 (Page 2)" description="Connection to the 'Table003 (Page 2)' query in the workbook." type="5" refreshedVersion="0" background="1">
    <dbPr connection="Provider=Microsoft.Mashup.OleDb.1;Data Source=$Workbook$;Location=&quot;Table003 (Page 2)&quot;;Extended Properties=&quot;&quot;" command="SELECT * FROM [Table003 (Page 2)]"/>
  </connection>
  <connection id="5" xr16:uid="{39742FFA-062A-4F01-8F5B-A2773312987A}" keepAlive="1" name="Query - Table006 (Page 3)" description="Connection to the 'Table006 (Page 3)' query in the workbook." type="5" refreshedVersion="0" background="1">
    <dbPr connection="Provider=Microsoft.Mashup.OleDb.1;Data Source=$Workbook$;Location=&quot;Table006 (Page 3)&quot;;Extended Properties=&quot;&quot;" command="SELECT * FROM [Table006 (Page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<sst xmlns="http://schemas.openxmlformats.org/spreadsheetml/2006/main" count="1958" uniqueCount="536">
  <si>
    <t xml:space="preserve">S.No </t>
  </si>
  <si>
    <t>emp no</t>
  </si>
  <si>
    <t>emp Name</t>
  </si>
  <si>
    <t>role</t>
  </si>
  <si>
    <t xml:space="preserve">desgitination  </t>
  </si>
  <si>
    <t>salary</t>
  </si>
  <si>
    <t>blood group</t>
  </si>
  <si>
    <t>Arun</t>
  </si>
  <si>
    <t>Raga</t>
  </si>
  <si>
    <t>ram</t>
  </si>
  <si>
    <t>jhom</t>
  </si>
  <si>
    <t>Annad ananf ANNAND</t>
  </si>
  <si>
    <t>RESULT</t>
  </si>
  <si>
    <t>S</t>
  </si>
  <si>
    <t>A</t>
  </si>
  <si>
    <t>ARU</t>
  </si>
  <si>
    <t>ewde newyuewidbH HUJ</t>
  </si>
  <si>
    <t>Annad ananf ANNewlk ewkjAND</t>
  </si>
  <si>
    <t>raga</t>
  </si>
  <si>
    <t>Jow hjkdshakj raja</t>
  </si>
  <si>
    <t>Aru ffew FTFYGG</t>
  </si>
  <si>
    <t>Basics of Home Tab</t>
  </si>
  <si>
    <t>Formula</t>
  </si>
  <si>
    <t>Conditional Statement</t>
  </si>
  <si>
    <t>Purpose/Uses/Key</t>
  </si>
  <si>
    <t>Highlight with Color (Unique, Duplicate)</t>
  </si>
  <si>
    <t>= (Equal To)</t>
  </si>
  <si>
    <t>To Upper Case, LowerCase, Proper, Proper with ParaCase</t>
  </si>
  <si>
    <t>=(select to Compare cells) shown result dragged in another column</t>
  </si>
  <si>
    <t>Using Formula (=)</t>
  </si>
  <si>
    <t>Using Formula (=ifexist) =ifexist(select two cells,"True","False")</t>
  </si>
  <si>
    <t>Using formula, VLOOKUP(Fix Cell against drag multiple range (columns) and using F4 funtion key to fix the spills,2,0--&gt; to set the cell) )</t>
  </si>
  <si>
    <t>display with Error  eg., Ford , Ford India (Same brand with different title)</t>
  </si>
  <si>
    <t>Using formula, VLOOKUP(Fix Cell against drag multiple range (columns) and using F4 funtion key to fix the spills,2,0--&gt; to set the cell) )
=IFERROR(VLOOKUP(C2,$B$2:$B$8,1,0),"Not Found")d</t>
  </si>
  <si>
    <t>Topics</t>
  </si>
  <si>
    <t>col 1</t>
  </si>
  <si>
    <t>col2</t>
  </si>
  <si>
    <t>col 3</t>
  </si>
  <si>
    <t>result</t>
  </si>
  <si>
    <t>Ford</t>
  </si>
  <si>
    <t>FORD India</t>
  </si>
  <si>
    <t>Tesla</t>
  </si>
  <si>
    <t>Tesla Africa</t>
  </si>
  <si>
    <t>MS</t>
  </si>
  <si>
    <t>Microsoft</t>
  </si>
  <si>
    <t>Orcale</t>
  </si>
  <si>
    <t>Indian Citizen</t>
  </si>
  <si>
    <t>Indian People</t>
  </si>
  <si>
    <t>HONDA</t>
  </si>
  <si>
    <t>HONDA INDIA</t>
  </si>
  <si>
    <t>Indian</t>
  </si>
  <si>
    <t>Orcale Indua</t>
  </si>
  <si>
    <t>compare values using wildcard (*)
'=VLOOKUP(D3&amp;"*",$A$2:$A$7,1,0)</t>
  </si>
  <si>
    <t>Transpose</t>
  </si>
  <si>
    <t>Data changed to Row to coloum and vice versa</t>
  </si>
  <si>
    <t>S/no</t>
  </si>
  <si>
    <t>Country</t>
  </si>
  <si>
    <t>State</t>
  </si>
  <si>
    <t>District</t>
  </si>
  <si>
    <t>India</t>
  </si>
  <si>
    <t>America</t>
  </si>
  <si>
    <t>Africa</t>
  </si>
  <si>
    <t>Antartica</t>
  </si>
  <si>
    <t>Newzland</t>
  </si>
  <si>
    <t>Australia</t>
  </si>
  <si>
    <t>France</t>
  </si>
  <si>
    <t>Canaada</t>
  </si>
  <si>
    <t>TN</t>
  </si>
  <si>
    <t>HJ</t>
  </si>
  <si>
    <t>AAS</t>
  </si>
  <si>
    <t>SS</t>
  </si>
  <si>
    <t>SA</t>
  </si>
  <si>
    <t>IK</t>
  </si>
  <si>
    <t>JJ</t>
  </si>
  <si>
    <t>BC</t>
  </si>
  <si>
    <t>Erode</t>
  </si>
  <si>
    <t>Helbonk</t>
  </si>
  <si>
    <t>jellhdsb</t>
  </si>
  <si>
    <t>Sntah</t>
  </si>
  <si>
    <t>gydg</t>
  </si>
  <si>
    <t>ganguaro</t>
  </si>
  <si>
    <t>sjlskk</t>
  </si>
  <si>
    <t>Britsich colombia</t>
  </si>
  <si>
    <t>Home--&gt; COPY data --&gt; Paste (Dropdown) select special paste and enable Transpose --&gt; OK</t>
  </si>
  <si>
    <r>
      <t xml:space="preserve">using Formula --&gt; Transpose (select cell or select New sheet)
=TRANSPOSE(Transpose!A1:D9)
</t>
    </r>
    <r>
      <rPr>
        <b/>
        <sz val="11"/>
        <color theme="1"/>
        <rFont val="Aptos Narrow"/>
        <family val="2"/>
        <scheme val="minor"/>
      </rPr>
      <t>Note:</t>
    </r>
    <r>
      <rPr>
        <sz val="11"/>
        <color theme="1"/>
        <rFont val="Aptos Narrow"/>
        <family val="2"/>
        <scheme val="minor"/>
      </rPr>
      <t xml:space="preserve"> Transpose forumula works on ARRAY method
Also using formula it wont make text alignment, BOLD or Font color, Table alignment, it just copy paste with defalut alignment
</t>
    </r>
  </si>
  <si>
    <t>Using Formula</t>
  </si>
  <si>
    <t>Using Paste</t>
  </si>
  <si>
    <t xml:space="preserve">Group and Ungroup </t>
  </si>
  <si>
    <t xml:space="preserve">Just select the rows and coloumns to group or ungroup without hidden to the enduser
</t>
  </si>
  <si>
    <t>Select set of row and coloumns --&gt; Click on Data , click on group and Ungroup</t>
  </si>
  <si>
    <t>DeleteEMPTY cell with using Count</t>
  </si>
  <si>
    <t>Right Click delete (entire row or data)</t>
  </si>
  <si>
    <t xml:space="preserve">DeleteEMPTY cell </t>
  </si>
  <si>
    <t>Count</t>
  </si>
  <si>
    <t xml:space="preserve">Example instead deleting entire data beware  some cell have data.
</t>
  </si>
  <si>
    <r>
      <t xml:space="preserve">Uisng Count Formula
=COUNTA(A5:I5)
</t>
    </r>
    <r>
      <rPr>
        <b/>
        <sz val="11"/>
        <color theme="1"/>
        <rFont val="Aptos Narrow"/>
        <family val="2"/>
        <scheme val="minor"/>
      </rPr>
      <t>Note:</t>
    </r>
    <r>
      <rPr>
        <sz val="11"/>
        <color theme="1"/>
        <rFont val="Aptos Narrow"/>
        <family val="2"/>
        <scheme val="minor"/>
      </rPr>
      <t xml:space="preserve"> Using sort and Filter , to Zero records, delete the zero records cells without lossing other cell's data using shortcut key (Cntrl + - (Minus key))</t>
    </r>
  </si>
  <si>
    <t>Output</t>
  </si>
  <si>
    <t>Name</t>
  </si>
  <si>
    <t>Description</t>
  </si>
  <si>
    <t>Unit price</t>
  </si>
  <si>
    <t>Quantity 
in stock</t>
  </si>
  <si>
    <t>Reorder level</t>
  </si>
  <si>
    <t>Reorder time in days</t>
  </si>
  <si>
    <t>Quantity 
in reorder</t>
  </si>
  <si>
    <t>IN0001</t>
  </si>
  <si>
    <t>Item 1</t>
  </si>
  <si>
    <t>Desc 1</t>
  </si>
  <si>
    <t>IN0002</t>
  </si>
  <si>
    <t>Item 2</t>
  </si>
  <si>
    <t>Desc 2</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</si>
  <si>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</si>
  <si>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</si>
  <si>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</si>
  <si>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</si>
  <si>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</si>
  <si>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</si>
  <si>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</si>
  <si>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</si>
  <si>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</si>
  <si>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</si>
  <si>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</si>
  <si>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</si>
  <si>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</si>
  <si>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</si>
  <si>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</si>
  <si>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</si>
  <si>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</si>
  <si>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</si>
  <si>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</si>
  <si>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</si>
  <si>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</si>
  <si>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</si>
  <si>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</si>
  <si>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</si>
  <si>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</si>
  <si>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</si>
  <si>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</si>
  <si>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</si>
  <si>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</si>
  <si>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</si>
  <si>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</si>
  <si>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</si>
  <si>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</si>
  <si>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</si>
  <si>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</si>
  <si>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</si>
  <si>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</si>
  <si>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</si>
  <si>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</si>
  <si>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</si>
  <si>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</si>
  <si>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</si>
  <si>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</si>
  <si>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</si>
  <si>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</si>
  <si>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</si>
  <si>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</si>
  <si>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</si>
  <si>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Inventoy ID</t>
  </si>
  <si>
    <t>Here Freezing both Rows and col 
Top Row
Top Coloumn</t>
  </si>
  <si>
    <t>View Tab --&gt; Freeze</t>
  </si>
  <si>
    <t>Freeze</t>
  </si>
  <si>
    <t>View --&gt; Feeze UnFreeze</t>
  </si>
  <si>
    <t>Convert_Number to Character</t>
  </si>
  <si>
    <t>In Words</t>
  </si>
  <si>
    <t>Function NumberToWords(ByVal MyNumber As Double) As String
    Dim Units As Variant, Tens As Variant
    Dim Temp As String, DecimalPart As String
    Dim IntegerPart As Double
    Dim DecimalValue As Integer
    Units = Array("", "One", "Two", "Three", "Four", "Five", "Six", "Seven", "Eight", "Nine", "Ten", _
                  "Eleven", "Twelve", "Thirteen", "Fourteen", "Fifteen", "Sixteen", "Seventeen", "Eighteen", "Nineteen")
    Tens = Array("", "", "Twenty", "Thirty", "Forty", "Fifty", "Sixty", "Seventy", "Eighty", "Ninety")
    IntegerPart = Int(MyNumber)
    DecimalValue = Round((MyNumber - IntegerPart) * 100, 0)
    If IntegerPart &gt; 0 Then
        Temp = ConvertNumber(IntegerPart, Units, Tens)
    Else
        Temp = "Zero"
    End If
    If DecimalValue &gt; 0 Then
        DecimalPart = " Point " &amp; ConvertNumber(DecimalValue, Units, Tens)
    End If
    NumberToWords = Temp &amp; DecimalPart
End Function
Function ConvertNumber(ByVal Num As Double, Units As Variant, Tens As Variant) As String
    Dim Result As String
    If Num &lt; 20 Then
        Result = Units(Num)
    ElseIf Num &lt; 100 Then
        Result = Tens(Int(Num / 10)) &amp; " " &amp; Units(Num Mod 10)
    ElseIf Num &lt; 1000 Then
        Result = Units(Int(Num / 100)) &amp; " Hundred " &amp; ConvertNumber(Num Mod 100, Units, Tens)
    ElseIf Num &lt; 1000000 Then
        Result = ConvertNumber(Int(Num / 1000), Units, Tens) &amp; " Thousand " &amp; ConvertNumber(Num Mod 1000, Units, Tens)
    ElseIf Num &lt; 1000000000 Then
        Result = ConvertNumber(Int(Num / 1000000), Units, Tens) &amp; " Million " &amp; ConvertNumber(Num Mod 1000000, Units, Tens)
    Else
        Result = ConvertNumber(Int(Num / 1000000000), Units, Tens) &amp; " Billion " &amp; ConvertNumber(Num Mod 1000000000, Units, Tens)
    End If
    ConvertNumber = Trim(Result)
End Function
Function CurrencyToWords(ByVal MyNumber As Double) As String
    CurrencyToWords = NumberToWords(MyNumber) &amp; " Dollars"
End Function
Function PercentageToWords(ByVal MyNumber As Double) As String
    PercentageToWords = NumberToWords(MyNumber * 100) &amp; " Percent"
End Function</t>
  </si>
  <si>
    <r>
      <t xml:space="preserve">Step 1: Enable Developer Option --&gt; File--&gt; Option --&gt; Customize Ribbon --&gt; Developer --&gt; ok
Step 2: Macros --&gt; Copy the content provided by Microsoft --&gt; D col
Step 3: Copy VBA code and paste into Developer--&gt;Visual Basics--&gt;Inset --&gt; Module--&gt; Paste the code and save and close the window
Step 4: Use the below Formulas 
</t>
    </r>
    <r>
      <rPr>
        <b/>
        <sz val="11"/>
        <color theme="1"/>
        <rFont val="Aptos Narrow"/>
        <family val="2"/>
        <scheme val="minor"/>
      </rPr>
      <t>Convert Number to Words:</t>
    </r>
    <r>
      <rPr>
        <sz val="11"/>
        <color theme="1"/>
        <rFont val="Aptos Narrow"/>
        <family val="2"/>
        <scheme val="minor"/>
      </rPr>
      <t xml:space="preserve">
=NumberToWords(A1)
</t>
    </r>
    <r>
      <rPr>
        <b/>
        <sz val="11"/>
        <color theme="1"/>
        <rFont val="Aptos Narrow"/>
        <family val="2"/>
        <scheme val="minor"/>
      </rPr>
      <t>Convert Currency to Words:</t>
    </r>
    <r>
      <rPr>
        <sz val="11"/>
        <color theme="1"/>
        <rFont val="Aptos Narrow"/>
        <family val="2"/>
        <scheme val="minor"/>
      </rPr>
      <t xml:space="preserve">
=CurrencyToWords(A1)
(e.g., 123.45 → "One Hundred Twenty-Three Dollars Point Forty-Five")
</t>
    </r>
    <r>
      <rPr>
        <b/>
        <sz val="11"/>
        <color theme="1"/>
        <rFont val="Aptos Narrow"/>
        <family val="2"/>
        <scheme val="minor"/>
      </rPr>
      <t>Convert Percentage to Words:</t>
    </r>
    <r>
      <rPr>
        <sz val="11"/>
        <color theme="1"/>
        <rFont val="Aptos Narrow"/>
        <family val="2"/>
        <scheme val="minor"/>
      </rPr>
      <t xml:space="preserve">
=PercentageToWords(A1)
(e.g., 0.25 → "Twenty-Five Percent")  
</t>
    </r>
  </si>
  <si>
    <t>OK</t>
  </si>
  <si>
    <t>First Name</t>
  </si>
  <si>
    <t>Last Name</t>
  </si>
  <si>
    <t>Phone Number</t>
  </si>
  <si>
    <t>Email ID</t>
  </si>
  <si>
    <t>Address</t>
  </si>
  <si>
    <t>Pincode</t>
  </si>
  <si>
    <t>Ananda Ranganthan</t>
  </si>
  <si>
    <t>Harikrishnan</t>
  </si>
  <si>
    <t>ahkhdka@hksdhj</t>
  </si>
  <si>
    <t>sdkla 0230osm</t>
  </si>
  <si>
    <t xml:space="preserve">sdhkah </t>
  </si>
  <si>
    <t>mkdal</t>
  </si>
  <si>
    <t>amdkwjewkw@sjkakdndkja</t>
  </si>
  <si>
    <t>dsakjdka</t>
  </si>
  <si>
    <t>Tom</t>
  </si>
  <si>
    <t>Jhon</t>
  </si>
  <si>
    <t>kjshjkxhkjsxjskani</t>
  </si>
  <si>
    <t>ejoisjox</t>
  </si>
  <si>
    <t>kcdnkj</t>
  </si>
  <si>
    <t>dlkcnxklw</t>
  </si>
  <si>
    <t>ldkxwsma</t>
  </si>
  <si>
    <t>xlsmkla</t>
  </si>
  <si>
    <t>xlswmls</t>
  </si>
  <si>
    <t>oiedjoi</t>
  </si>
  <si>
    <t>yusxfyazgxk</t>
  </si>
  <si>
    <t>aewaerghjkls</t>
  </si>
  <si>
    <t>owioxjo</t>
  </si>
  <si>
    <t>wepodwox</t>
  </si>
  <si>
    <t>Combine</t>
  </si>
  <si>
    <t>=A2&amp;" " &amp;B2" :"D2
To combine cells (Firsttname last name and email) with help of an ampersand symbol where ("  " " :" ) used for punctuation</t>
  </si>
  <si>
    <t>Insert / Merge</t>
  </si>
  <si>
    <t>Merge Cell</t>
  </si>
  <si>
    <t>Merge and Center</t>
  </si>
  <si>
    <t>Merge Accorss</t>
  </si>
  <si>
    <t>Dropdowns</t>
  </si>
  <si>
    <t>Merge Dropdown
Merge Cell
Merge and Center
Merge Cell
Unmerge Cell</t>
  </si>
  <si>
    <t>Date of Joining</t>
  </si>
  <si>
    <t>Entry Time</t>
  </si>
  <si>
    <t>Today</t>
  </si>
  <si>
    <t>Tomarrow</t>
  </si>
  <si>
    <t>Date/Time</t>
  </si>
  <si>
    <t>=TODAY (this wont be updated in real time)
in order to update in real time or tomarrow the date of joining wont get changed use this shortcut key - CTRL+ ; (CTRL plus semicolon)
For Time - CRTL+Shift + ; (control  plus shift plus semicolon)</t>
  </si>
  <si>
    <t>ctrl+;</t>
  </si>
  <si>
    <t>Ctrl+shift+;</t>
  </si>
  <si>
    <t xml:space="preserve"> </t>
  </si>
  <si>
    <t xml:space="preserve">will remain constant </t>
  </si>
  <si>
    <t xml:space="preserve">Date Format --&gt; Right click --&gt; format cell , chooose different date of region styles and ddyymm </t>
  </si>
  <si>
    <t>Calc Date and Age</t>
  </si>
  <si>
    <t>Calculate Age by Present Date</t>
  </si>
  <si>
    <t>Age</t>
  </si>
  <si>
    <t>Date of Birth</t>
  </si>
  <si>
    <t>Function (Cell and Parameters)</t>
  </si>
  <si>
    <t>Cases</t>
  </si>
  <si>
    <t>DATEDIF function</t>
  </si>
  <si>
    <t>Calculates the number of days, months, or years between two dates.</t>
  </si>
  <si>
    <t>Warning: Excel provides the DATEDIF function in order to support older workbooks from Lotus 1-2-3. The DATEDIF function may calculate incorrect results under certain scenarios. Please see the known issues section of this article for further details.</t>
  </si>
  <si>
    <t>Syntax</t>
  </si>
  <si>
    <r>
      <t>DATEDIF</t>
    </r>
    <r>
      <rPr>
        <sz val="8"/>
        <color rgb="FF323130"/>
        <rFont val="Segoe UI"/>
        <family val="2"/>
      </rPr>
      <t>(</t>
    </r>
    <r>
      <rPr>
        <sz val="8"/>
        <color rgb="FF323130"/>
        <rFont val="Segoe UI"/>
        <family val="2"/>
      </rPr>
      <t>start_date</t>
    </r>
    <r>
      <rPr>
        <sz val="8"/>
        <color rgb="FF323130"/>
        <rFont val="Segoe UI"/>
        <family val="2"/>
      </rPr>
      <t>,</t>
    </r>
    <r>
      <rPr>
        <sz val="8"/>
        <color rgb="FF323130"/>
        <rFont val="Segoe UI"/>
        <family val="2"/>
      </rPr>
      <t>end_date</t>
    </r>
    <r>
      <rPr>
        <sz val="8"/>
        <color rgb="FF323130"/>
        <rFont val="Segoe UI"/>
        <family val="2"/>
      </rPr>
      <t>,</t>
    </r>
    <r>
      <rPr>
        <sz val="8"/>
        <color rgb="FF323130"/>
        <rFont val="Segoe UI"/>
        <family val="2"/>
      </rPr>
      <t>unit</t>
    </r>
    <r>
      <rPr>
        <sz val="8"/>
        <color rgb="FF323130"/>
        <rFont val="Segoe UI"/>
        <family val="2"/>
      </rPr>
      <t>)</t>
    </r>
  </si>
  <si>
    <t>Argument</t>
  </si>
  <si>
    <t>start_date   </t>
  </si>
  <si>
    <t>A date that represents the first, or starting date of a given period. Dates may be entered as text strings within quotation marks (for example, "2001/1/30"), as serial numbers (for example, 36921, which represents January 30, 2001, if you're using the 1900 date system), or as the results of other formulas or functions (for example, DATEVALUE("2001/1/30")).</t>
  </si>
  <si>
    <t>end_date   </t>
  </si>
  <si>
    <t>A date that represents the last, or ending, date of the period.</t>
  </si>
  <si>
    <t>Unit   </t>
  </si>
  <si>
    <t>The type of information that you want returned, where:</t>
  </si>
  <si>
    <t>Unit</t>
  </si>
  <si>
    <t>Returns</t>
  </si>
  <si>
    <r>
      <t>"</t>
    </r>
    <r>
      <rPr>
        <sz val="8"/>
        <color rgb="FF323130"/>
        <rFont val="Segoe UI"/>
        <family val="2"/>
      </rPr>
      <t>Y</t>
    </r>
    <r>
      <rPr>
        <sz val="8"/>
        <color rgb="FF323130"/>
        <rFont val="Segoe UI"/>
        <family val="2"/>
      </rPr>
      <t>"</t>
    </r>
  </si>
  <si>
    <t>The number of complete years in the period.</t>
  </si>
  <si>
    <r>
      <t>"</t>
    </r>
    <r>
      <rPr>
        <sz val="8"/>
        <color rgb="FF323130"/>
        <rFont val="Segoe UI"/>
        <family val="2"/>
      </rPr>
      <t>M</t>
    </r>
    <r>
      <rPr>
        <sz val="8"/>
        <color rgb="FF323130"/>
        <rFont val="Segoe UI"/>
        <family val="2"/>
      </rPr>
      <t>"</t>
    </r>
  </si>
  <si>
    <t>The number of complete months in the period.</t>
  </si>
  <si>
    <r>
      <t>"</t>
    </r>
    <r>
      <rPr>
        <sz val="8"/>
        <color rgb="FF323130"/>
        <rFont val="Segoe UI"/>
        <family val="2"/>
      </rPr>
      <t>D</t>
    </r>
    <r>
      <rPr>
        <sz val="8"/>
        <color rgb="FF323130"/>
        <rFont val="Segoe UI"/>
        <family val="2"/>
      </rPr>
      <t>"</t>
    </r>
  </si>
  <si>
    <t>The number of days in the period.</t>
  </si>
  <si>
    <r>
      <t>"</t>
    </r>
    <r>
      <rPr>
        <sz val="8"/>
        <color rgb="FF323130"/>
        <rFont val="Segoe UI"/>
        <family val="2"/>
      </rPr>
      <t>MD</t>
    </r>
    <r>
      <rPr>
        <sz val="8"/>
        <color rgb="FF323130"/>
        <rFont val="Segoe UI"/>
        <family val="2"/>
      </rPr>
      <t>"</t>
    </r>
  </si>
  <si>
    <t>The difference between the days in start_date and end_date. The months and years of the dates are ignored.</t>
  </si>
  <si>
    <t>Important: We don't recommend using the "MD" argument, as there are known limitations with it. See the known issues section below.</t>
  </si>
  <si>
    <r>
      <t>"</t>
    </r>
    <r>
      <rPr>
        <sz val="8"/>
        <color rgb="FF323130"/>
        <rFont val="Segoe UI"/>
        <family val="2"/>
      </rPr>
      <t>YM</t>
    </r>
    <r>
      <rPr>
        <sz val="8"/>
        <color rgb="FF323130"/>
        <rFont val="Segoe UI"/>
        <family val="2"/>
      </rPr>
      <t>"</t>
    </r>
  </si>
  <si>
    <t>The difference between the months in start_date and end_date. The days and years of the dates are ignored</t>
  </si>
  <si>
    <r>
      <t>"</t>
    </r>
    <r>
      <rPr>
        <sz val="8"/>
        <color rgb="FF323130"/>
        <rFont val="Segoe UI"/>
        <family val="2"/>
      </rPr>
      <t>YD</t>
    </r>
    <r>
      <rPr>
        <sz val="8"/>
        <color rgb="FF323130"/>
        <rFont val="Segoe UI"/>
        <family val="2"/>
      </rPr>
      <t>"</t>
    </r>
  </si>
  <si>
    <t>The difference between the days of start_date and end_date. The years of the dates are ignored.</t>
  </si>
  <si>
    <t>Remarks</t>
  </si>
  <si>
    <t>Dates are stored as sequential serial numbers so they can be used in calculations. By default, January 1, 1900 is serial number 1, and January 1, 2008 is serial number 39448 because it is 39,447 days after January 1, 1900.</t>
  </si>
  <si>
    <t>The DATEDIF function is useful in formulas where you need to calculate an age.</t>
  </si>
  <si>
    <t>I﻿f the start_date is greater than the end_date, the result will be #NUM!.</t>
  </si>
  <si>
    <t>Examples</t>
  </si>
  <si>
    <t>Start_date</t>
  </si>
  <si>
    <t>End_date</t>
  </si>
  <si>
    <t>Description (Result)</t>
  </si>
  <si>
    <t>Two complete years in the period (2)</t>
  </si>
  <si>
    <t>8/15/2002</t>
  </si>
  <si>
    <t>440 days between June 1, 2001, and August 15, 2002 (440)</t>
  </si>
  <si>
    <t>75 days between June 1 and August 15, ignoring the years of the dates (75)</t>
  </si>
  <si>
    <t>Known issues</t>
  </si>
  <si>
    <t>The "MD" argument may result in a negative number, a zero, or an inaccurate result. If you are trying to calculate the remaining days after the last completed month, here is a workaround:</t>
  </si>
  <si>
    <r>
      <t xml:space="preserve">This formula subtracts the first day of the ending month (5/1/2016) from the original end date in cell E17 (5/6/2016). Here's how it does this: First the DATE function creates the date, 5/1/2016. It creates it using the year in cell E17, and the month in cell E17. Then the </t>
    </r>
    <r>
      <rPr>
        <sz val="8"/>
        <color rgb="FF323130"/>
        <rFont val="Segoe UI"/>
        <family val="2"/>
      </rPr>
      <t>1</t>
    </r>
    <r>
      <rPr>
        <sz val="8"/>
        <color rgb="FF323130"/>
        <rFont val="Segoe UI"/>
        <family val="2"/>
      </rPr>
      <t xml:space="preserve"> represents the first day of that month. The result for the DATE function is 5/1/2016. Then, we subtract that from the original end date in cell E17, which is 5/6/2016. 5/6/2016 minus 5/1/2016 is 5 days.</t>
    </r>
  </si>
  <si>
    <t>=DATEDIF(Start_date,End_date,"Y")</t>
  </si>
  <si>
    <t>=DATEDIF(Start_date,End_date,"D")</t>
  </si>
  <si>
    <t>=DATEDIF(Start_date,End_date,"YD")</t>
  </si>
  <si>
    <t>=DATEDIF(B19,TODAY(),"Y")</t>
  </si>
  <si>
    <t>Age - '=DATEDIF(B19,TODAY(),"Y")</t>
  </si>
  <si>
    <t>Refer more on Date time age sheet</t>
  </si>
  <si>
    <t>=DATEDIF(B20,TODAY(),"D")</t>
  </si>
  <si>
    <t>=DATEDIF(B21,TODAY(),"M")</t>
  </si>
  <si>
    <t>Year</t>
  </si>
  <si>
    <t>Days</t>
  </si>
  <si>
    <t>Months</t>
  </si>
  <si>
    <t xml:space="preserve">                                       </t>
  </si>
  <si>
    <t>Calculate time difference</t>
  </si>
  <si>
    <t>calculate Today date</t>
  </si>
  <si>
    <t>Time In</t>
  </si>
  <si>
    <t>Time Out</t>
  </si>
  <si>
    <t>in (Hours)</t>
  </si>
  <si>
    <t>Total Time have been Logged</t>
  </si>
  <si>
    <t xml:space="preserve">End time - Start time </t>
  </si>
  <si>
    <t>Click on Data Tool Bar --&gt; Power Pivot window</t>
  </si>
  <si>
    <t>swa</t>
  </si>
  <si>
    <t>anan</t>
  </si>
  <si>
    <t>rudra</t>
  </si>
  <si>
    <t>madan</t>
  </si>
  <si>
    <t>cat</t>
  </si>
  <si>
    <t>herry</t>
  </si>
  <si>
    <t>tom</t>
  </si>
  <si>
    <t>jerry</t>
  </si>
  <si>
    <t>timma</t>
  </si>
  <si>
    <t>pumba</t>
  </si>
  <si>
    <t>shehiu</t>
  </si>
  <si>
    <t>gyudg</t>
  </si>
  <si>
    <t xml:space="preserve">Step 1 - Inorder to enable checkbox feature , goto customize ribbon --&gt; Enable Developer --&gt; </t>
  </si>
  <si>
    <t>Step 2 - Navigate to developer Tab --&gt; Insert --&gt; draw checkbox</t>
  </si>
  <si>
    <t>Checkbox</t>
  </si>
  <si>
    <t>Click on Insert ---&gt; Under Text Tab/box --&gt; Click on the Object 
Under Object Popup window ---&gt;under Create from File --&gt; click on browse to choose the file in local system --&gt;change Icon and click ok</t>
  </si>
  <si>
    <t xml:space="preserve">Attachment in Sample Data ,, but there is no attachmenta as its disabling the auto save feature </t>
  </si>
  <si>
    <t>Attach/insert an Image  into Excel sheet</t>
  </si>
  <si>
    <t xml:space="preserve">Sample data </t>
  </si>
  <si>
    <t>Anime Doll</t>
  </si>
  <si>
    <t>Insert inside Cell</t>
  </si>
  <si>
    <t>Insert Over Cell</t>
  </si>
  <si>
    <t xml:space="preserve">Sample Document Attached here </t>
  </si>
  <si>
    <t>Go to Insert --&gt; Picture tab --&gt; Insert in Cell or insert over cell or copying the Image and pasting directly its also will works. Eg., Screenshots</t>
  </si>
  <si>
    <t>Attach/insert PDF into Excel sheet</t>
  </si>
  <si>
    <t>Attach/insert New Excel Document into Existing Excel sheet</t>
  </si>
  <si>
    <t xml:space="preserve">Method 1 : Follow Method 2 but just directly insert the file without changing the icon image option
Method 2 : Click on Insert ---&gt; Under Text Tab/box --&gt; Click on the Object --&gt;Under Object Popup window ---&gt;under Create from File --&gt; click on browse to choose the file in local system --&gt;change Icon and click ok
Method 3 : Click on Picture --&gt; Insert Picture and right click on the image --&gt; click on Link --&gt; link the PDF File from local system </t>
  </si>
  <si>
    <t>Covert PDF into Excel</t>
  </si>
  <si>
    <t>Column1</t>
  </si>
  <si>
    <t>Column2</t>
  </si>
  <si>
    <t>Column3</t>
  </si>
  <si>
    <t>Column4</t>
  </si>
  <si>
    <t>Column5</t>
  </si>
  <si>
    <t>2(f). Break up for 'Amount of any other exemption under section 10'</t>
  </si>
  <si>
    <t>to be filled in the table below</t>
  </si>
  <si>
    <t>Particular's of Amount of any other exemption under section 10'</t>
  </si>
  <si>
    <t>INR</t>
  </si>
  <si>
    <t>10(k). Break up for 'Amount deductible under any other provision(s) of Chapter VI-A ' to be filled in the table below</t>
  </si>
  <si>
    <t>Particular's of amount deductible under any other provision(s) of Chapter VI-A</t>
  </si>
  <si>
    <t>Gross Amount</t>
  </si>
  <si>
    <t>Qualifying Amount</t>
  </si>
  <si>
    <t>Deductible Amount</t>
  </si>
  <si>
    <t>Place</t>
  </si>
  <si>
    <t>NEW DELHI</t>
  </si>
  <si>
    <t>(Signature of person responsible for deduction of tax)</t>
  </si>
  <si>
    <t>Date</t>
  </si>
  <si>
    <t>30.05.2023</t>
  </si>
  <si>
    <t>Full Name:</t>
  </si>
  <si>
    <t>MR.SUNIL IDNANI</t>
  </si>
  <si>
    <t>Refer PDF into Excel worksheet</t>
  </si>
  <si>
    <t xml:space="preserve">Navigate to Data --&gt; Click on Get Data --&gt; From File --&gt; From PDF--&gt;Select the PDF from local--&gt;click import--&gt; Select the pages that neeeded in EXCEL data--&gt; Click on Transform --&gt; Wait few sec for connection to load the coverstion data --&gt; under queries tab --&gt; right click on table or loaded pages --&gt; click on load data --&gt; select Table or whicch format needed --&gt; select on new worksheet or existing worksheet 
Click on Data --&gt; click on Queries and Connections to view/refer or refresh all tables and pages </t>
  </si>
  <si>
    <t>CheckBOX</t>
  </si>
  <si>
    <t xml:space="preserve">Click on insert--&gt; Enable Checkbox --&gt; Draw the checkbox </t>
  </si>
  <si>
    <t xml:space="preserve">Mark Status </t>
  </si>
  <si>
    <t>Status</t>
  </si>
  <si>
    <t>MARK Status</t>
  </si>
  <si>
    <t>Checkbox Status</t>
  </si>
  <si>
    <t>MARK Status by C Coloumn</t>
  </si>
  <si>
    <t>Done</t>
  </si>
  <si>
    <t>Not Done</t>
  </si>
  <si>
    <t>Method 1 : Mark Status by mentioned Done or Not done --&gt; Formula
Method 2: Mark Status Directly through Coloumn --&gt; Fromula
Method 3 (Checkbox Status) : Enabling Developer Setting --&gt;</t>
  </si>
  <si>
    <t>Table name</t>
  </si>
  <si>
    <t>B</t>
  </si>
  <si>
    <t>Data Analyst Related Topics</t>
  </si>
  <si>
    <t>Xlookup result</t>
  </si>
  <si>
    <t>NEED</t>
  </si>
  <si>
    <t>Emp ID</t>
  </si>
  <si>
    <t>Gender</t>
  </si>
  <si>
    <t>Department</t>
  </si>
  <si>
    <t>Salary</t>
  </si>
  <si>
    <t>Start Date</t>
  </si>
  <si>
    <t>FTE</t>
  </si>
  <si>
    <t>Employee type</t>
  </si>
  <si>
    <t>Work location</t>
  </si>
  <si>
    <t>PR00007</t>
  </si>
  <si>
    <t>Torrance  Collier</t>
  </si>
  <si>
    <t>Female</t>
  </si>
  <si>
    <t>Training</t>
  </si>
  <si>
    <t>Permanent</t>
  </si>
  <si>
    <t>Wellington, New Zealand</t>
  </si>
  <si>
    <t>PR00095</t>
  </si>
  <si>
    <t>Devrat Damarsingh</t>
  </si>
  <si>
    <t>Business Development</t>
  </si>
  <si>
    <t>Hyderabad, India</t>
  </si>
  <si>
    <t>PR00113</t>
  </si>
  <si>
    <t>Van Tuxwell</t>
  </si>
  <si>
    <t>Columbus, USA</t>
  </si>
  <si>
    <t>PR00147</t>
  </si>
  <si>
    <t>Minerva Ricardot</t>
  </si>
  <si>
    <t>Male</t>
  </si>
  <si>
    <t>???</t>
  </si>
  <si>
    <t>Remote</t>
  </si>
  <si>
    <t>PR00246</t>
  </si>
  <si>
    <t>Husein Augar</t>
  </si>
  <si>
    <t>Marketing</t>
  </si>
  <si>
    <t>PR00419</t>
  </si>
  <si>
    <t>Billi Fellgate</t>
  </si>
  <si>
    <t>PR00576</t>
  </si>
  <si>
    <t>Lalitchandra Vadali</t>
  </si>
  <si>
    <t>Legal</t>
  </si>
  <si>
    <t>PR00746</t>
  </si>
  <si>
    <t>Hogan Iles</t>
  </si>
  <si>
    <t>Accounting</t>
  </si>
  <si>
    <t>PR00770</t>
  </si>
  <si>
    <t>Beryl Burnsyde</t>
  </si>
  <si>
    <t>PR00882</t>
  </si>
  <si>
    <t xml:space="preserve"> Jill Shipsey</t>
  </si>
  <si>
    <t>PR00893</t>
  </si>
  <si>
    <t>Vasavi Veeravasarapu</t>
  </si>
  <si>
    <t>Human Resources</t>
  </si>
  <si>
    <t>PR00916</t>
  </si>
  <si>
    <t>Inger Chapelhow</t>
  </si>
  <si>
    <t>Research and Development</t>
  </si>
  <si>
    <t>PR01055</t>
  </si>
  <si>
    <t>Devasree Fullara Saurin</t>
  </si>
  <si>
    <t>Chennai, India</t>
  </si>
  <si>
    <t>PR01159</t>
  </si>
  <si>
    <t>Mollie  Hanway</t>
  </si>
  <si>
    <t>Seattle, USA</t>
  </si>
  <si>
    <t>PR01211</t>
  </si>
  <si>
    <t>Enoch Dowrey</t>
  </si>
  <si>
    <t>Auckland, New Zealand</t>
  </si>
  <si>
    <t>PR01269</t>
  </si>
  <si>
    <t>Eleonore Airdrie</t>
  </si>
  <si>
    <t>Engineering</t>
  </si>
  <si>
    <t>PR01306</t>
  </si>
  <si>
    <t>Patti Dradey</t>
  </si>
  <si>
    <t>Services</t>
  </si>
  <si>
    <t>PR01346</t>
  </si>
  <si>
    <t>Adolph McNalley</t>
  </si>
  <si>
    <t>PR01383</t>
  </si>
  <si>
    <t>Addi Studdeard</t>
  </si>
  <si>
    <t>Product Management</t>
  </si>
  <si>
    <t>PR01476</t>
  </si>
  <si>
    <t>Jaishree Atasi Yavatkar</t>
  </si>
  <si>
    <t>PR01662</t>
  </si>
  <si>
    <t>Genevra Friday</t>
  </si>
  <si>
    <t>PR01943</t>
  </si>
  <si>
    <t>Rameshwari Chikodi</t>
  </si>
  <si>
    <t>PR01956</t>
  </si>
  <si>
    <t xml:space="preserve"> Jamesy O'Ferris</t>
  </si>
  <si>
    <t>PR02010</t>
  </si>
  <si>
    <t>Prerana Nishita</t>
  </si>
  <si>
    <t>PR02016</t>
  </si>
  <si>
    <t>Iris  Wagg</t>
  </si>
  <si>
    <t>PR02113</t>
  </si>
  <si>
    <t>Beverie Moffet</t>
  </si>
  <si>
    <t>Support</t>
  </si>
  <si>
    <t>PR02140</t>
  </si>
  <si>
    <t>Anjushri Chandiramani</t>
  </si>
  <si>
    <t>PR02208</t>
  </si>
  <si>
    <t>Gowri Sankar Chakrala</t>
  </si>
  <si>
    <t>PR02275</t>
  </si>
  <si>
    <t>Louise Lamming</t>
  </si>
  <si>
    <t>Sales</t>
  </si>
  <si>
    <t>PR02288</t>
  </si>
  <si>
    <t>Althea  Bronger</t>
  </si>
  <si>
    <t>PR02321</t>
  </si>
  <si>
    <t>Evanne  Sheryn</t>
  </si>
  <si>
    <t>PR02436</t>
  </si>
  <si>
    <t>Marmaduke Worssam</t>
  </si>
  <si>
    <t>PR02603</t>
  </si>
  <si>
    <t>Dinanath Simhambhatla</t>
  </si>
  <si>
    <t>PR02782</t>
  </si>
  <si>
    <t>Isaak Rawne</t>
  </si>
  <si>
    <t>PR02957</t>
  </si>
  <si>
    <t>Vaughn Carvill</t>
  </si>
  <si>
    <t>PR03034</t>
  </si>
  <si>
    <t>Sreenivasa Naik Gudiwada</t>
  </si>
  <si>
    <t>PR03137</t>
  </si>
  <si>
    <t>Jagajeet Viraj</t>
  </si>
  <si>
    <t>PR03158</t>
  </si>
  <si>
    <t>Danica Nayshe</t>
  </si>
  <si>
    <t>PR03271</t>
  </si>
  <si>
    <t>Stan  Tolliday</t>
  </si>
  <si>
    <t>PR03445</t>
  </si>
  <si>
    <t>Myrle Prandoni</t>
  </si>
  <si>
    <t>PR03532</t>
  </si>
  <si>
    <t>Crawford Scad</t>
  </si>
  <si>
    <t>PR03804</t>
  </si>
  <si>
    <t>Pratigya Rema</t>
  </si>
  <si>
    <t>Sartaj Probal</t>
  </si>
  <si>
    <t>PR03844</t>
  </si>
  <si>
    <t>Brose MacCorkell</t>
  </si>
  <si>
    <t>PR03886</t>
  </si>
  <si>
    <t>Edd  MacKnockiter</t>
  </si>
  <si>
    <t>PR03980</t>
  </si>
  <si>
    <t xml:space="preserve"> Kath Bletsoe</t>
  </si>
  <si>
    <t>PR04366</t>
  </si>
  <si>
    <t>Carry Loblie</t>
  </si>
  <si>
    <t>PR04380</t>
  </si>
  <si>
    <t>PR04446</t>
  </si>
  <si>
    <t>Sameer Shashank Sapra</t>
  </si>
  <si>
    <t>PR04473</t>
  </si>
  <si>
    <t xml:space="preserve"> Wyn Treadger</t>
  </si>
  <si>
    <t>PR04601</t>
  </si>
  <si>
    <t>Yedukondalu Panditula</t>
  </si>
  <si>
    <t>PR04686</t>
  </si>
  <si>
    <t>Oona Donan</t>
  </si>
  <si>
    <t>PR04851</t>
  </si>
  <si>
    <t>Rodina Drinan</t>
  </si>
  <si>
    <t>SQ00022</t>
  </si>
  <si>
    <t>Carlin Demke</t>
  </si>
  <si>
    <t>SQ00070</t>
  </si>
  <si>
    <t>Larissa Ingledow</t>
  </si>
  <si>
    <t xml:space="preserve">select all cell data row </t>
  </si>
  <si>
    <t>Ctrl+shift+L</t>
  </si>
  <si>
    <t>to apply all /clear all filter</t>
  </si>
  <si>
    <t>Hot Keys</t>
  </si>
  <si>
    <t>Functions</t>
  </si>
  <si>
    <t>Filters</t>
  </si>
  <si>
    <t xml:space="preserve">Inorder to use elegantly, press ALT button briefly, and access the Letter to screw up the all other shortcut cut keys which is not inbuilt </t>
  </si>
  <si>
    <t>Sub Functions</t>
  </si>
  <si>
    <t>To Select</t>
  </si>
  <si>
    <t>By Row</t>
  </si>
  <si>
    <t>select all cell data Column</t>
  </si>
  <si>
    <t xml:space="preserve">Ctrl+shift+down/up key </t>
  </si>
  <si>
    <t xml:space="preserve">Ctrl+shift+Right /left key </t>
  </si>
  <si>
    <t>By Column</t>
  </si>
  <si>
    <t>Clear All</t>
  </si>
  <si>
    <t xml:space="preserve">Eg., To apply shortcut key for Clear specific column filter, there is no inbuilt short cut key, inorder to access the clear filter, Press ALT and access Home Shortcut key H and access to sort and filter tab shortcut lettr and finally acess to clear specific filter Shortcut Letter
Note: need to keep the tab active where inbuilt keys works </t>
  </si>
  <si>
    <t>Press C</t>
  </si>
  <si>
    <t>Access</t>
  </si>
  <si>
    <t>Narrow down ALT key to access the shortcut</t>
  </si>
  <si>
    <t>to clear specfic column filter</t>
  </si>
  <si>
    <t>Clear</t>
  </si>
  <si>
    <t>Sorting</t>
  </si>
  <si>
    <t>Filter</t>
  </si>
  <si>
    <t>A to Z</t>
  </si>
  <si>
    <t>Z to A</t>
  </si>
  <si>
    <t>Two Way Sorting</t>
  </si>
  <si>
    <t xml:space="preserve">First by Gender followed by Salary </t>
  </si>
  <si>
    <t>Steps</t>
  </si>
  <si>
    <t>Find Duplicate</t>
  </si>
  <si>
    <t xml:space="preserve">Filter </t>
  </si>
  <si>
    <t>Multiple Filtering</t>
  </si>
  <si>
    <t>Find Duplicates</t>
  </si>
  <si>
    <t>Select column which to be select and Home Ribbon--&gt; Conditional Formatting --&gt; access duplicates functions</t>
  </si>
  <si>
    <t>Re-Apply</t>
  </si>
  <si>
    <t xml:space="preserve">Reapply </t>
  </si>
  <si>
    <t>Ctrl+ALT+L</t>
  </si>
  <si>
    <t xml:space="preserve">Reapply all sort and filter that changed </t>
  </si>
  <si>
    <t>Uses</t>
  </si>
  <si>
    <t>duplicated and repeated with same data with Unique Emp ID which tells about DATA QUALITY ISSUE</t>
  </si>
  <si>
    <t xml:space="preserve">To Find improper values </t>
  </si>
  <si>
    <t xml:space="preserve">Department values such as "???" which is not correctly filled and leads to data quality issue </t>
  </si>
  <si>
    <t>To find by using Power Method directly right click on the cell--&gt; Filter --&gt; Filter Cell's Values</t>
  </si>
  <si>
    <t>To find Highest/above/below/Top 10/between/less or greater than</t>
  </si>
  <si>
    <t>Click on Filter Icon on Column left side dropdown  --&gt; Number Filter</t>
  </si>
  <si>
    <t>hhh</t>
  </si>
  <si>
    <t>f</t>
  </si>
  <si>
    <t>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</si>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</sst>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4009]\ * #,##0.00_ ;_ [$₹-4009]\ * \-#,##0.00_ ;_ [$₹-4009]\ * &quot;-&quot;??_ ;_ @_ "/>
    <numFmt numFmtId="165" formatCode="&quot;$&quot;#,##0.00"/>
    <numFmt numFmtId="166" formatCode="[$-F800]dddd\,\ mmmm\ dd\,\ yyyy"/>
    <numFmt numFmtId="167" formatCode="[$-F400]h:mm:ss\ AM/PM"/>
    <numFmt numFmtId="168" formatCode="[$-10409]hh:mm:ss\ AM/PM;@"/>
    <numFmt numFmtId="169" formatCode="[$-14009]hh:mm;@"/>
    <numFmt numFmtId="170" formatCode="&quot;$&quot;#,##0.00_);[Red]\(&quot;$&quot;#,##0.00\)"/>
  </numFmts>
  <fonts count="15">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2"/>
      <color theme="1"/>
      <name val="Aptos Narrow"/>
      <family val="2"/>
      <scheme val="minor"/>
    </font>
    <font>
      <sz val="11"/>
      <color theme="1"/>
      <name val="Sen"/>
    </font>
    <font>
      <b/>
      <i/>
      <u/>
      <sz val="11"/>
      <color theme="1"/>
      <name val="Aptos Narrow"/>
      <family val="2"/>
      <scheme val="minor"/>
    </font>
    <font>
      <sz val="11"/>
      <color rgb="FFC00000"/>
      <name val="Aptos Narrow"/>
      <family val="2"/>
      <scheme val="minor"/>
    </font>
    <font>
      <sz val="11"/>
      <color rgb="FF7030A0"/>
      <name val="Aptos Narrow"/>
      <family val="2"/>
      <scheme val="minor"/>
    </font>
    <font>
      <b/>
      <sz val="12"/>
      <color theme="4" tint="-0.749961851863155"/>
      <name val="Aptos Narrow"/>
      <family val="2"/>
      <scheme val="minor"/>
    </font>
    <font>
      <sz val="11"/>
      <name val="Aptos Narrow"/>
      <family val="2"/>
      <scheme val="minor"/>
    </font>
    <font>
      <u/>
      <sz val="11"/>
      <color theme="10"/>
      <name val="Aptos Narrow"/>
      <family val="2"/>
      <scheme val="minor"/>
    </font>
    <font>
      <sz val="8"/>
      <color rgb="FF323130"/>
      <name val="Segoe UI"/>
      <family val="2"/>
    </font>
    <font>
      <sz val="8"/>
      <color rgb="FF323130"/>
      <name val="Segoe UI"/>
      <family val="2"/>
    </font>
    <font>
      <b/>
      <sz val="11"/>
      <color theme="0"/>
      <name val="Aptos Narrow"/>
      <family val="2"/>
      <scheme val="minor"/>
    </font>
  </fonts>
  <fills count="19">
    <fill>
      <patternFill patternType="none"/>
    </fill>
    <fill>
      <patternFill patternType="gray125"/>
    </fill>
    <fill>
      <patternFill patternType="solid">
        <fgColor theme="4" tint="0.39997558519241921"/>
        <bgColor indexed="64"/>
      </patternFill>
    </fill>
    <fill>
      <patternFill patternType="solid">
        <fgColor theme="1" tint="0.499984740745262"/>
        <bgColor indexed="64"/>
      </patternFill>
    </fill>
    <fill>
      <patternFill patternType="solid">
        <fgColor theme="5"/>
        <bgColor indexed="64"/>
      </patternFill>
    </fill>
    <fill>
      <patternFill patternType="solid">
        <fgColor rgb="FFC00000"/>
        <bgColor indexed="64"/>
      </patternFill>
    </fill>
    <fill>
      <patternFill patternType="solid">
        <fgColor rgb="FFFFFF00"/>
        <bgColor indexed="64"/>
      </patternFill>
    </fill>
    <fill>
      <patternFill patternType="solid">
        <fgColor theme="3" tint="0.59996337778862885"/>
        <bgColor theme="4" tint="0.79998168889431442"/>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2"/>
        <bgColor theme="4" tint="0.59999389629810485"/>
      </patternFill>
    </fill>
    <fill>
      <patternFill patternType="solid">
        <fgColor theme="2"/>
        <bgColor theme="4" tint="0.79998168889431442"/>
      </patternFill>
    </fill>
    <fill>
      <patternFill patternType="solid">
        <fgColor rgb="FF00B050"/>
        <bgColor indexed="64"/>
      </patternFill>
    </fill>
    <fill>
      <patternFill patternType="solid">
        <fgColor rgb="FFFFC000"/>
        <bgColor indexed="64"/>
      </patternFill>
    </fill>
    <fill>
      <patternFill patternType="solid">
        <fgColor rgb="FFFFFFFF"/>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theme="7"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3" tint="0.79998168889431442"/>
      </left>
      <right style="thin">
        <color theme="3" tint="0.79998168889431442"/>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3" tint="0.79998168889431442"/>
      </left>
      <right/>
      <top/>
      <bottom/>
      <diagonal/>
    </border>
  </borders>
  <cellStyleXfs count="3">
    <xf numFmtId="0" fontId="0" fillId="0" borderId="0"/>
    <xf numFmtId="0" fontId="1" fillId="0" borderId="1">
      <alignment horizontal="center" vertical="center"/>
    </xf>
    <xf numFmtId="0" fontId="11" fillId="0" borderId="0" applyNumberFormat="0" applyFill="0" applyBorder="0" applyAlignment="0" applyProtection="0"/>
  </cellStyleXfs>
  <cellXfs count="95">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164" fontId="5" fillId="0" borderId="1" xfId="1" applyNumberFormat="1" applyFont="1">
      <alignment horizontal="center" vertical="center"/>
    </xf>
    <xf numFmtId="0" fontId="0" fillId="0" borderId="0" xfId="0" quotePrefix="1"/>
    <xf numFmtId="0" fontId="0" fillId="0" borderId="0" xfId="0" applyAlignment="1">
      <alignment wrapText="1"/>
    </xf>
    <xf numFmtId="0" fontId="0" fillId="0" borderId="0" xfId="0" quotePrefix="1" applyAlignment="1">
      <alignment horizontal="center" vertical="center"/>
    </xf>
    <xf numFmtId="0" fontId="6" fillId="2" borderId="1" xfId="0" applyFont="1" applyFill="1" applyBorder="1"/>
    <xf numFmtId="0" fontId="0" fillId="0" borderId="1" xfId="0" applyBorder="1" applyAlignment="1">
      <alignment horizontal="center"/>
    </xf>
    <xf numFmtId="0" fontId="2" fillId="0" borderId="1" xfId="0" applyFont="1" applyBorder="1" applyAlignment="1">
      <alignment horizontal="center"/>
    </xf>
    <xf numFmtId="0" fontId="7" fillId="0" borderId="1" xfId="0" applyFont="1" applyBorder="1"/>
    <xf numFmtId="0" fontId="8" fillId="0" borderId="1" xfId="0" applyFont="1" applyBorder="1"/>
    <xf numFmtId="0" fontId="6" fillId="2" borderId="0" xfId="0" applyFont="1" applyFill="1"/>
    <xf numFmtId="0" fontId="0" fillId="0" borderId="0" xfId="0" applyAlignment="1">
      <alignment horizontal="left" vertical="top" wrapText="1"/>
    </xf>
    <xf numFmtId="0" fontId="0" fillId="0" borderId="0" xfId="0" quotePrefix="1" applyAlignment="1">
      <alignment horizontal="left" vertical="top" wrapText="1"/>
    </xf>
    <xf numFmtId="0" fontId="6" fillId="3" borderId="1" xfId="0" applyFont="1" applyFill="1" applyBorder="1"/>
    <xf numFmtId="0" fontId="0" fillId="4" borderId="1" xfId="0" applyFill="1" applyBorder="1" applyAlignment="1">
      <alignment horizontal="center"/>
    </xf>
    <xf numFmtId="0" fontId="6" fillId="5" borderId="1" xfId="0" applyFont="1" applyFill="1" applyBorder="1"/>
    <xf numFmtId="0" fontId="0" fillId="6" borderId="1" xfId="0" applyFill="1" applyBorder="1" applyAlignment="1">
      <alignment horizontal="center"/>
    </xf>
    <xf numFmtId="0" fontId="9" fillId="7" borderId="2" xfId="0" applyFont="1" applyFill="1" applyBorder="1" applyAlignment="1">
      <alignment horizontal="left" vertical="center"/>
    </xf>
    <xf numFmtId="0" fontId="4" fillId="8" borderId="0" xfId="0" applyFont="1" applyFill="1" applyAlignment="1">
      <alignment horizontal="left" vertical="center"/>
    </xf>
    <xf numFmtId="165" fontId="4" fillId="8" borderId="0" xfId="0" applyNumberFormat="1" applyFont="1" applyFill="1" applyAlignment="1">
      <alignment horizontal="left" vertical="center"/>
    </xf>
    <xf numFmtId="0" fontId="4" fillId="9" borderId="0" xfId="0" applyFont="1" applyFill="1" applyAlignment="1">
      <alignment horizontal="left" vertical="center"/>
    </xf>
    <xf numFmtId="165" fontId="4" fillId="9" borderId="0" xfId="0" applyNumberFormat="1" applyFont="1" applyFill="1" applyAlignment="1">
      <alignment horizontal="left" vertical="center"/>
    </xf>
    <xf numFmtId="0" fontId="4" fillId="10" borderId="1" xfId="0" applyFont="1" applyFill="1" applyBorder="1" applyAlignment="1">
      <alignment horizontal="left" vertical="center"/>
    </xf>
    <xf numFmtId="165" fontId="4" fillId="10" borderId="1" xfId="0" applyNumberFormat="1" applyFont="1" applyFill="1" applyBorder="1" applyAlignment="1">
      <alignment horizontal="left" vertical="center"/>
    </xf>
    <xf numFmtId="0" fontId="4" fillId="11" borderId="1" xfId="0" applyFont="1" applyFill="1" applyBorder="1" applyAlignment="1">
      <alignment horizontal="left" vertical="center"/>
    </xf>
    <xf numFmtId="165" fontId="4" fillId="11" borderId="1" xfId="0" applyNumberFormat="1" applyFont="1" applyFill="1" applyBorder="1" applyAlignment="1">
      <alignment horizontal="left" vertical="center"/>
    </xf>
    <xf numFmtId="0" fontId="10" fillId="12" borderId="0" xfId="0" applyFont="1" applyFill="1"/>
    <xf numFmtId="0" fontId="0" fillId="13" borderId="1" xfId="0" applyFill="1" applyBorder="1"/>
    <xf numFmtId="0" fontId="0" fillId="13" borderId="3" xfId="0" applyFill="1" applyBorder="1"/>
    <xf numFmtId="14" fontId="0" fillId="0" borderId="0" xfId="0" applyNumberFormat="1" applyAlignment="1">
      <alignment horizontal="left" vertical="top"/>
    </xf>
    <xf numFmtId="0" fontId="13" fillId="14" borderId="1" xfId="0" applyFont="1" applyFill="1" applyBorder="1" applyAlignment="1">
      <alignment horizontal="left" vertical="top" wrapText="1"/>
    </xf>
    <xf numFmtId="14" fontId="12" fillId="14" borderId="1" xfId="0" applyNumberFormat="1" applyFont="1" applyFill="1" applyBorder="1" applyAlignment="1">
      <alignment horizontal="left" vertical="top" wrapText="1"/>
    </xf>
    <xf numFmtId="0" fontId="12" fillId="14" borderId="1" xfId="0" quotePrefix="1" applyFont="1" applyFill="1" applyBorder="1" applyAlignment="1">
      <alignment horizontal="left" vertical="top" wrapText="1"/>
    </xf>
    <xf numFmtId="0" fontId="12" fillId="14" borderId="1" xfId="0" applyFont="1" applyFill="1" applyBorder="1" applyAlignment="1">
      <alignment horizontal="left" vertical="top" wrapText="1"/>
    </xf>
    <xf numFmtId="0" fontId="0" fillId="0" borderId="0" xfId="0" applyAlignment="1">
      <alignment horizontal="left" vertical="top"/>
    </xf>
    <xf numFmtId="0" fontId="12" fillId="0" borderId="0" xfId="0" applyFont="1" applyAlignment="1">
      <alignment horizontal="left" vertical="top"/>
    </xf>
    <xf numFmtId="0" fontId="11" fillId="0" borderId="0" xfId="2" applyAlignment="1">
      <alignment horizontal="left" vertical="top"/>
    </xf>
    <xf numFmtId="0" fontId="0" fillId="13" borderId="1" xfId="0" applyFill="1" applyBorder="1" applyAlignment="1">
      <alignment horizontal="left" vertical="top"/>
    </xf>
    <xf numFmtId="0" fontId="0" fillId="0" borderId="1" xfId="0" applyBorder="1" applyAlignment="1">
      <alignment horizontal="lef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15" borderId="0" xfId="0" applyFill="1" applyAlignment="1">
      <alignment horizontal="left" vertical="top"/>
    </xf>
    <xf numFmtId="14" fontId="0" fillId="15" borderId="0" xfId="0" applyNumberFormat="1" applyFill="1" applyAlignment="1">
      <alignment horizontal="left" vertical="top"/>
    </xf>
    <xf numFmtId="0" fontId="0" fillId="0" borderId="0" xfId="0" quotePrefix="1" applyAlignment="1">
      <alignment horizontal="left" vertical="top"/>
    </xf>
    <xf numFmtId="0" fontId="0" fillId="14" borderId="1" xfId="0" applyFill="1" applyBorder="1" applyAlignment="1">
      <alignment horizontal="left" vertical="top" wrapText="1"/>
    </xf>
    <xf numFmtId="0" fontId="0" fillId="16" borderId="0" xfId="0" applyFill="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0" fontId="13" fillId="0" borderId="1" xfId="0" applyFont="1" applyBorder="1" applyAlignment="1">
      <alignment horizontal="left" vertical="top" wrapText="1"/>
    </xf>
    <xf numFmtId="169" fontId="0" fillId="0" borderId="0" xfId="0" applyNumberFormat="1" applyAlignment="1">
      <alignment horizontal="left" vertical="top"/>
    </xf>
    <xf numFmtId="0" fontId="0" fillId="0" borderId="0" xfId="0">
      <extLst>
        <ext xmlns:xfpb="http://schemas.microsoft.com/office/spreadsheetml/2022/featurepropertybag" uri="{C7286773-470A-42A8-94C5-96B5CB345126}">
          <xfpb:xfComplement i="0"/>
        </ext>
      </extLst>
    </xf>
    <xf numFmtId="0" fontId="0" fillId="6" borderId="0" xfId="0" applyFill="1" applyAlignment="1">
      <alignment horizontal="left" vertical="top" wrapText="1"/>
    </xf>
    <xf numFmtId="0" fontId="0" fillId="13" borderId="5" xfId="0" applyFill="1" applyBorder="1"/>
    <xf numFmtId="0" fontId="0" fillId="17" borderId="0" xfId="0" applyFill="1" applyAlignment="1">
      <alignment horizontal="left" vertical="top" wrapText="1"/>
    </xf>
    <xf numFmtId="0" fontId="9" fillId="7" borderId="16" xfId="0" applyFont="1" applyFill="1" applyBorder="1" applyAlignment="1">
      <alignment horizontal="left" vertical="center"/>
    </xf>
    <xf numFmtId="0" fontId="3" fillId="18" borderId="0" xfId="0" applyFont="1" applyFill="1"/>
    <xf numFmtId="0" fontId="3" fillId="18" borderId="0" xfId="0" applyFont="1" applyFill="1" applyAlignment="1">
      <alignment horizontal="right"/>
    </xf>
    <xf numFmtId="0" fontId="3" fillId="18" borderId="0" xfId="0" applyFont="1" applyFill="1" applyAlignment="1">
      <alignment horizontal="center"/>
    </xf>
    <xf numFmtId="170" fontId="0" fillId="0" borderId="0" xfId="0" applyNumberFormat="1"/>
    <xf numFmtId="14" fontId="0" fillId="0" borderId="0" xfId="0" applyNumberFormat="1" applyAlignment="1">
      <alignment horizontal="right"/>
    </xf>
    <xf numFmtId="0" fontId="0" fillId="0" borderId="0" xfId="0" applyAlignment="1">
      <alignment horizontal="center"/>
    </xf>
    <xf numFmtId="0" fontId="0" fillId="0" borderId="0" xfId="0" applyAlignment="1">
      <alignment vertical="center"/>
    </xf>
    <xf numFmtId="0" fontId="14" fillId="17" borderId="0" xfId="0" applyFont="1" applyFill="1" applyAlignment="1">
      <alignment horizontal="center" vertical="center"/>
    </xf>
    <xf numFmtId="0" fontId="3" fillId="18" borderId="0" xfId="0" applyFont="1" applyFill="1" applyAlignment="1">
      <alignment horizontal="center" vertical="center"/>
    </xf>
    <xf numFmtId="170" fontId="0" fillId="0" borderId="0" xfId="0" applyNumberFormat="1" applyAlignment="1">
      <alignment horizontal="center" vertical="center"/>
    </xf>
    <xf numFmtId="14" fontId="0" fillId="0" borderId="0" xfId="0" applyNumberFormat="1" applyAlignment="1">
      <alignment horizontal="center" vertical="center"/>
    </xf>
    <xf numFmtId="0" fontId="14" fillId="17"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0" borderId="1" xfId="0" quotePrefix="1" applyBorder="1" applyAlignment="1">
      <alignment horizontal="left" vertical="top" wrapText="1"/>
    </xf>
    <xf numFmtId="14" fontId="0" fillId="0" borderId="1" xfId="0" applyNumberFormat="1" applyBorder="1"/>
    <xf numFmtId="18" fontId="0" fillId="0" borderId="1" xfId="0" applyNumberFormat="1" applyBorder="1"/>
    <xf numFmtId="0" fontId="0" fillId="0" borderId="0" xfId="0" applyAlignment="1">
      <alignment horizontal="left" vertical="top" wrapText="1"/>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xf numFmtId="0" fontId="0" fillId="0" borderId="8" xfId="0" applyBorder="1"/>
    <xf numFmtId="0" fontId="0" fillId="0" borderId="9" xfId="0" applyBorder="1"/>
    <xf numFmtId="0" fontId="0" fillId="0" borderId="3" xfId="0" applyBorder="1"/>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2" fillId="14" borderId="1" xfId="0" applyFont="1" applyFill="1" applyBorder="1" applyAlignment="1">
      <alignment horizontal="left" vertical="top" wrapText="1"/>
    </xf>
    <xf numFmtId="0" fontId="12" fillId="14" borderId="1" xfId="0" applyFont="1" applyFill="1" applyBorder="1" applyAlignment="1">
      <alignment horizontal="left" vertical="top"/>
    </xf>
    <xf numFmtId="0" fontId="0" fillId="14" borderId="1" xfId="0" applyFill="1" applyBorder="1" applyAlignment="1">
      <alignment horizontal="left" vertical="top" wrapText="1"/>
    </xf>
  </cellXfs>
  <cellStyles count="3">
    <cellStyle name="Hyperlink" xfId="2" builtinId="8"/>
    <cellStyle name="Normal" xfId="0" builtinId="0"/>
    <cellStyle name="Style 1" xfId="1" xr:uid="{BF635E57-BBE9-4B00-942F-9A6AC3791485}"/>
  </cellStyles>
  <dxfs count="17">
    <dxf>
      <fill>
        <patternFill>
          <bgColor theme="4"/>
        </patternFill>
      </fill>
    </dxf>
    <dxf>
      <font>
        <strike/>
        <color theme="1" tint="0.34998626667073579"/>
      </font>
    </dxf>
    <dxf>
      <fill>
        <patternFill>
          <bgColor theme="4"/>
        </patternFill>
      </fill>
    </dxf>
    <dxf>
      <font>
        <strike/>
        <color theme="1" tint="0.34998626667073579"/>
      </font>
    </dxf>
    <dxf>
      <font>
        <strike/>
        <color theme="1" tint="0.34998626667073579"/>
      </font>
    </dxf>
    <dxf>
      <fill>
        <patternFill>
          <bgColor theme="4"/>
        </patternFill>
      </fill>
    </dxf>
    <dxf>
      <font>
        <strike/>
        <color theme="1" tint="0.34998626667073579"/>
      </font>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theme="4"/>
        </patternFill>
      </fill>
    </dxf>
    <dxf>
      <font>
        <strike/>
        <color theme="1" tint="0.34998626667073579"/>
      </font>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sheetMetadata" Target="metadata.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54</xdr:row>
      <xdr:rowOff>1</xdr:rowOff>
    </xdr:from>
    <xdr:to>
      <xdr:col>4</xdr:col>
      <xdr:colOff>0</xdr:colOff>
      <xdr:row>62</xdr:row>
      <xdr:rowOff>108813</xdr:rowOff>
    </xdr:to>
    <xdr:pic>
      <xdr:nvPicPr>
        <xdr:cNvPr id="4" name="Picture 3">
          <a:extLst>
            <a:ext uri="{FF2B5EF4-FFF2-40B4-BE49-F238E27FC236}">
              <a16:creationId xmlns:a16="http://schemas.microsoft.com/office/drawing/2014/main" id="{3EF17380-3F3A-FA5C-3697-DD6B05304E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0780" y="10165081"/>
          <a:ext cx="2788920" cy="1571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510540</xdr:colOff>
      <xdr:row>27</xdr:row>
      <xdr:rowOff>143826</xdr:rowOff>
    </xdr:to>
    <xdr:pic>
      <xdr:nvPicPr>
        <xdr:cNvPr id="2" name="Picture 1">
          <a:extLst>
            <a:ext uri="{FF2B5EF4-FFF2-40B4-BE49-F238E27FC236}">
              <a16:creationId xmlns:a16="http://schemas.microsoft.com/office/drawing/2014/main" id="{B4B591DA-020E-9ACA-1950-6DEDDBF84A2A}"/>
            </a:ext>
          </a:extLst>
        </xdr:cNvPr>
        <xdr:cNvPicPr>
          <a:picLocks noChangeAspect="1"/>
        </xdr:cNvPicPr>
      </xdr:nvPicPr>
      <xdr:blipFill>
        <a:blip xmlns:r="http://schemas.openxmlformats.org/officeDocument/2006/relationships" r:embed="rId1"/>
        <a:stretch>
          <a:fillRect/>
        </a:stretch>
      </xdr:blipFill>
      <xdr:spPr>
        <a:xfrm>
          <a:off x="0" y="0"/>
          <a:ext cx="9044940" cy="50815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52</xdr:row>
      <xdr:rowOff>0</xdr:rowOff>
    </xdr:from>
    <xdr:to>
      <xdr:col>0</xdr:col>
      <xdr:colOff>304800</xdr:colOff>
      <xdr:row>53</xdr:row>
      <xdr:rowOff>121920</xdr:rowOff>
    </xdr:to>
    <xdr:sp macro="" textlink="">
      <xdr:nvSpPr>
        <xdr:cNvPr id="13313" name="AutoShape 1">
          <a:extLst>
            <a:ext uri="{FF2B5EF4-FFF2-40B4-BE49-F238E27FC236}">
              <a16:creationId xmlns:a16="http://schemas.microsoft.com/office/drawing/2014/main" id="{A3924EAE-5B5D-334B-E8FF-D020B7690D94}"/>
            </a:ext>
          </a:extLst>
        </xdr:cNvPr>
        <xdr:cNvSpPr>
          <a:spLocks noChangeAspect="1" noChangeArrowheads="1"/>
        </xdr:cNvSpPr>
      </xdr:nvSpPr>
      <xdr:spPr bwMode="auto">
        <a:xfrm>
          <a:off x="0" y="19408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xdr:row>
      <xdr:rowOff>114300</xdr:rowOff>
    </xdr:from>
    <xdr:to>
      <xdr:col>2</xdr:col>
      <xdr:colOff>1699260</xdr:colOff>
      <xdr:row>63</xdr:row>
      <xdr:rowOff>60960</xdr:rowOff>
    </xdr:to>
    <xdr:pic>
      <xdr:nvPicPr>
        <xdr:cNvPr id="2" name="Picture 1" descr="=DATEDIF(D17,E17,&quot;md&quot;) and result: 5">
          <a:extLst>
            <a:ext uri="{FF2B5EF4-FFF2-40B4-BE49-F238E27FC236}">
              <a16:creationId xmlns:a16="http://schemas.microsoft.com/office/drawing/2014/main" id="{8E0FA625-6645-DCB5-FC74-9758C74BE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493240"/>
          <a:ext cx="4000500" cy="177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505576</xdr:colOff>
      <xdr:row>7</xdr:row>
      <xdr:rowOff>110684</xdr:rowOff>
    </xdr:to>
    <xdr:pic>
      <xdr:nvPicPr>
        <xdr:cNvPr id="2" name="Picture 1">
          <a:extLst>
            <a:ext uri="{FF2B5EF4-FFF2-40B4-BE49-F238E27FC236}">
              <a16:creationId xmlns:a16="http://schemas.microsoft.com/office/drawing/2014/main" id="{8A22EC06-F033-DA48-02E9-A19E2859F6E9}"/>
            </a:ext>
          </a:extLst>
        </xdr:cNvPr>
        <xdr:cNvPicPr>
          <a:picLocks noChangeAspect="1"/>
        </xdr:cNvPicPr>
      </xdr:nvPicPr>
      <xdr:blipFill>
        <a:blip xmlns:r="http://schemas.openxmlformats.org/officeDocument/2006/relationships" r:embed="rId1"/>
        <a:stretch>
          <a:fillRect/>
        </a:stretch>
      </xdr:blipFill>
      <xdr:spPr>
        <a:xfrm>
          <a:off x="0" y="0"/>
          <a:ext cx="5382376" cy="1390844"/>
        </a:xfrm>
        <a:prstGeom prst="rect">
          <a:avLst/>
        </a:prstGeom>
      </xdr:spPr>
    </xdr:pic>
    <xdr:clientData/>
  </xdr:twoCellAnchor>
  <xdr:twoCellAnchor editAs="oneCell">
    <xdr:from>
      <xdr:col>0</xdr:col>
      <xdr:colOff>0</xdr:colOff>
      <xdr:row>6</xdr:row>
      <xdr:rowOff>152400</xdr:rowOff>
    </xdr:from>
    <xdr:to>
      <xdr:col>5</xdr:col>
      <xdr:colOff>600584</xdr:colOff>
      <xdr:row>21</xdr:row>
      <xdr:rowOff>143257</xdr:rowOff>
    </xdr:to>
    <xdr:pic>
      <xdr:nvPicPr>
        <xdr:cNvPr id="3" name="Picture 2">
          <a:extLst>
            <a:ext uri="{FF2B5EF4-FFF2-40B4-BE49-F238E27FC236}">
              <a16:creationId xmlns:a16="http://schemas.microsoft.com/office/drawing/2014/main" id="{6B10C67A-1A70-3C9E-DC6C-9EE36BF8DD90}"/>
            </a:ext>
          </a:extLst>
        </xdr:cNvPr>
        <xdr:cNvPicPr>
          <a:picLocks noChangeAspect="1"/>
        </xdr:cNvPicPr>
      </xdr:nvPicPr>
      <xdr:blipFill>
        <a:blip xmlns:r="http://schemas.openxmlformats.org/officeDocument/2006/relationships" r:embed="rId2"/>
        <a:stretch>
          <a:fillRect/>
        </a:stretch>
      </xdr:blipFill>
      <xdr:spPr>
        <a:xfrm>
          <a:off x="0" y="1249680"/>
          <a:ext cx="3648584" cy="27340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12</xdr:row>
      <xdr:rowOff>1</xdr:rowOff>
    </xdr:from>
    <xdr:to>
      <xdr:col>0</xdr:col>
      <xdr:colOff>4770359</xdr:colOff>
      <xdr:row>26</xdr:row>
      <xdr:rowOff>121920</xdr:rowOff>
    </xdr:to>
    <xdr:pic>
      <xdr:nvPicPr>
        <xdr:cNvPr id="2" name="Picture 1">
          <a:extLst>
            <a:ext uri="{FF2B5EF4-FFF2-40B4-BE49-F238E27FC236}">
              <a16:creationId xmlns:a16="http://schemas.microsoft.com/office/drawing/2014/main" id="{CCDE0F6E-F1A7-1F25-E8A2-E24485E71F10}"/>
            </a:ext>
          </a:extLst>
        </xdr:cNvPr>
        <xdr:cNvPicPr>
          <a:picLocks noChangeAspect="1"/>
        </xdr:cNvPicPr>
      </xdr:nvPicPr>
      <xdr:blipFill>
        <a:blip xmlns:r="http://schemas.openxmlformats.org/officeDocument/2006/relationships" r:embed="rId1"/>
        <a:stretch>
          <a:fillRect/>
        </a:stretch>
      </xdr:blipFill>
      <xdr:spPr>
        <a:xfrm>
          <a:off x="1" y="2194561"/>
          <a:ext cx="4770358" cy="2682239"/>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EDF0940-19A1-4426-8C28-610E8F76E01C}"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78E101-2827-4212-A071-19994FE5281B}" name="Table001__Page_1" displayName="Table001__Page_1" ref="A1:E7" tableType="queryTable" totalsRowShown="0">
  <autoFilter ref="A1:E7" xr:uid="{4D78E101-2827-4212-A071-19994FE5281B}"/>
  <tableColumns count="5">
    <tableColumn id="1" xr3:uid="{2935B953-DE6F-40B8-944B-78B6B907A457}" uniqueName="1" name="Column1" queryTableFieldId="1" dataDxfId="16"/>
    <tableColumn id="2" xr3:uid="{DE3F0F95-8662-4054-A84F-5D8E037C0BA3}" uniqueName="2" name="Column2" queryTableFieldId="2" dataDxfId="15"/>
    <tableColumn id="3" xr3:uid="{807BFC75-DE86-4C92-B86A-C4FD23B935CE}" uniqueName="3" name="Column3" queryTableFieldId="3" dataDxfId="14"/>
    <tableColumn id="4" xr3:uid="{FBEDF605-73C6-4E3E-A507-ABACED4689A7}" uniqueName="4" name="Column4" queryTableFieldId="4" dataDxfId="13"/>
    <tableColumn id="5" xr3:uid="{84C63363-AE92-482B-B887-7EEB3454B891}" uniqueName="5" name="Column5" queryTableFieldId="5"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30327A7-F7DC-4063-A6F4-5F287C6B3E84}">
  <we:reference id="wa200006067" version="1.0.0.9" store="en-US" storeType="OMEX"/>
  <we:alternateReferences>
    <we:reference id="wa200006067" version="1.0.0.9" store="WA200006067" storeType="OMEX"/>
  </we:alternateReferences>
  <we:properties/>
  <we:bindings/>
  <we:snapshot xmlns:r="http://schemas.openxmlformats.org/officeDocument/2006/relationships"/>
  <we:extLst>
    <a:ext xmlns:a="http://schemas.openxmlformats.org/drawingml/2006/main" uri="{0858819E-0033-43BF-8937-05EC82904868}">
      <we:backgroundApp state="1" runtimeId=""/>
    </a:ext>
  </we:extLst>
</we:webextension>
</file>

<file path=xl/webextensions/webextension2.xml><?xml version="1.0" encoding="utf-8"?>
<we:webextension xmlns:we="http://schemas.microsoft.com/office/webextensions/webextension/2010/11" id="{DDC21D8A-3219-49EB-A4E2-514781E5CB2B}">
  <we:reference id="wa200006811" version="1.0.0.0" store="en-US" storeType="OMEX"/>
  <we:alternateReferences>
    <we:reference id="wa200006811" version="1.0.0.0" store="wa20000681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_xldudf_NUMBER_MONEYTEXT</we:customFunctionIds>
        <we:customFunctionIds>_xldudf_NUMBER_NUMBERTOTEXT</we:customFunctionIds>
        <we:customFunctionIds>_xldudf_NUMBER_NUMBERTEXT</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upport.office.com/f1/article/F5193BFC-4400-43F4-88C4-8E1DCCA0428B?appstate=32&amp;appversionbuild=18623&amp;appversionmajor=16&amp;appversionupdate=20156&amp;audience=Production&amp;authdataboundary=US&amp;authtype=msa&amp;channel=CC&amp;commandtype=0&amp;isassistedhelpenabled=1&amp;isdeeplinkingenabled=1&amp;isentrypoint=false&amp;lcid=1033&amp;locale=en-us&amp;microsoftapplicationstelemetrydeviceid=480ef6e2-2d26-46f9-8d1d-09bc52352ab4&amp;ns=EXCEL&amp;officeversionbuild=18623&amp;officeversionupdate=20116&amp;osbuildnumber=26100&amp;osmajorver=10&amp;sessionid=A443C46C-2827-469B-9FC8-B7E643C943C6&amp;syslcid=16393&amp;themeid=10&amp;uilcid=1033&amp;userid=00000000-0000-0000-6698-6bd22b0a0d7d&amp;usertenantid=9188040d-6c67-4c5b-b112-36a304b66dad&amp;version=24"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D37B-7132-4E0B-B681-B1F9569A8124}">
  <sheetPr codeName="Sheet11">
    <tabColor theme="9" tint="-0.499984740745262"/>
  </sheetPr>
  <dimension ref="A1:D32"/>
  <sheetViews>
    <sheetView tabSelected="1" zoomScale="115" zoomScaleNormal="115" workbookViewId="0">
      <selection activeCell="B5" sqref="B5"/>
    </sheetView>
  </sheetViews>
  <sheetFormatPr defaultColWidth="8.88671875" defaultRowHeight="14.4"/>
  <cols>
    <col min="1" max="1" width="18.88671875" style="15" bestFit="1" customWidth="1"/>
    <col min="2" max="2" width="80.88671875" style="15" customWidth="1"/>
    <col min="3" max="3" width="60.88671875" style="15" customWidth="1"/>
    <col min="4" max="4" width="54.33203125" style="15" customWidth="1"/>
    <col min="5" max="16384" width="8.88671875" style="15"/>
  </cols>
  <sheetData>
    <row r="1" spans="1:3">
      <c r="A1" s="15" t="s">
        <v>34</v>
      </c>
      <c r="B1" s="15" t="s">
        <v>24</v>
      </c>
      <c r="C1" s="15" t="s">
        <v>96</v>
      </c>
    </row>
    <row r="2" spans="1:3">
      <c r="A2" s="15" t="s">
        <v>21</v>
      </c>
    </row>
    <row r="3" spans="1:3">
      <c r="A3" s="15" t="s">
        <v>22</v>
      </c>
      <c r="B3" s="15" t="s">
        <v>219</v>
      </c>
    </row>
    <row r="4" spans="1:3">
      <c r="A4" s="15" t="s">
        <v>220</v>
      </c>
      <c r="B4" s="16" t="s">
        <v>26</v>
      </c>
      <c r="C4" s="15" t="s">
        <v>27</v>
      </c>
    </row>
    <row r="5" spans="1:3">
      <c r="A5" s="76" t="s">
        <v>23</v>
      </c>
      <c r="B5" s="15" t="s">
        <v>25</v>
      </c>
    </row>
    <row r="6" spans="1:3">
      <c r="A6" s="76"/>
      <c r="B6" s="15" t="s">
        <v>29</v>
      </c>
      <c r="C6" s="16" t="s">
        <v>28</v>
      </c>
    </row>
    <row r="7" spans="1:3">
      <c r="A7" s="76"/>
      <c r="B7" s="15" t="s">
        <v>30</v>
      </c>
    </row>
    <row r="8" spans="1:3" ht="28.8">
      <c r="A8" s="76"/>
      <c r="B8" s="15" t="s">
        <v>31</v>
      </c>
    </row>
    <row r="9" spans="1:3" ht="57.6">
      <c r="A9" s="76"/>
      <c r="B9" s="16" t="s">
        <v>33</v>
      </c>
      <c r="C9" s="15" t="s">
        <v>32</v>
      </c>
    </row>
    <row r="10" spans="1:3" ht="28.8">
      <c r="B10" s="15" t="s">
        <v>52</v>
      </c>
    </row>
    <row r="11" spans="1:3" ht="28.8">
      <c r="A11" s="15" t="s">
        <v>53</v>
      </c>
      <c r="B11" s="15" t="s">
        <v>54</v>
      </c>
      <c r="C11" s="15" t="s">
        <v>83</v>
      </c>
    </row>
    <row r="12" spans="1:3" ht="86.4">
      <c r="B12" s="15" t="s">
        <v>84</v>
      </c>
    </row>
    <row r="13" spans="1:3" ht="28.8">
      <c r="A13" s="15" t="s">
        <v>87</v>
      </c>
      <c r="B13" s="15" t="s">
        <v>88</v>
      </c>
      <c r="C13" s="15" t="s">
        <v>89</v>
      </c>
    </row>
    <row r="14" spans="1:3">
      <c r="A14" s="15" t="s">
        <v>92</v>
      </c>
      <c r="B14" s="15" t="s">
        <v>91</v>
      </c>
    </row>
    <row r="15" spans="1:3" ht="57.6">
      <c r="A15" s="15" t="s">
        <v>90</v>
      </c>
      <c r="B15" s="15" t="s">
        <v>95</v>
      </c>
      <c r="C15" s="15" t="s">
        <v>94</v>
      </c>
    </row>
    <row r="16" spans="1:3">
      <c r="A16" s="15" t="s">
        <v>161</v>
      </c>
      <c r="B16" s="15" t="s">
        <v>162</v>
      </c>
    </row>
    <row r="17" spans="1:4" ht="226.8" customHeight="1">
      <c r="A17" s="15" t="s">
        <v>163</v>
      </c>
      <c r="B17" s="15" t="s">
        <v>166</v>
      </c>
      <c r="D17" s="16" t="s">
        <v>165</v>
      </c>
    </row>
    <row r="18" spans="1:4" ht="43.2">
      <c r="A18" s="15" t="s">
        <v>196</v>
      </c>
      <c r="B18" s="16" t="s">
        <v>197</v>
      </c>
    </row>
    <row r="19" spans="1:4" ht="72">
      <c r="A19" s="15" t="s">
        <v>198</v>
      </c>
      <c r="B19" s="15" t="s">
        <v>203</v>
      </c>
    </row>
    <row r="20" spans="1:4" ht="57.6">
      <c r="A20" s="15" t="s">
        <v>208</v>
      </c>
      <c r="B20" s="16" t="s">
        <v>209</v>
      </c>
      <c r="C20" s="15" t="s">
        <v>214</v>
      </c>
    </row>
    <row r="21" spans="1:4">
      <c r="A21" s="15" t="s">
        <v>215</v>
      </c>
      <c r="B21" s="15" t="s">
        <v>267</v>
      </c>
      <c r="C21" s="15" t="s">
        <v>268</v>
      </c>
    </row>
    <row r="22" spans="1:4">
      <c r="A22" s="15" t="s">
        <v>334</v>
      </c>
      <c r="B22" s="15" t="s">
        <v>335</v>
      </c>
    </row>
    <row r="23" spans="1:4" ht="43.2">
      <c r="A23" s="15" t="s">
        <v>308</v>
      </c>
      <c r="B23" s="15" t="s">
        <v>298</v>
      </c>
      <c r="C23" s="55" t="s">
        <v>299</v>
      </c>
    </row>
    <row r="24" spans="1:4" ht="43.2">
      <c r="A24" s="15" t="s">
        <v>300</v>
      </c>
      <c r="B24" s="15" t="s">
        <v>306</v>
      </c>
      <c r="C24" s="15" t="s">
        <v>301</v>
      </c>
    </row>
    <row r="25" spans="1:4" ht="86.4">
      <c r="A25" s="15" t="s">
        <v>307</v>
      </c>
      <c r="B25" s="15" t="s">
        <v>309</v>
      </c>
      <c r="C25" s="55" t="s">
        <v>299</v>
      </c>
    </row>
    <row r="26" spans="1:4" ht="132" customHeight="1">
      <c r="A26" s="15" t="s">
        <v>310</v>
      </c>
      <c r="B26" s="15" t="s">
        <v>333</v>
      </c>
      <c r="C26" s="15" t="s">
        <v>332</v>
      </c>
    </row>
    <row r="27" spans="1:4" ht="43.2">
      <c r="A27" s="15" t="s">
        <v>336</v>
      </c>
      <c r="B27" s="15" t="s">
        <v>343</v>
      </c>
    </row>
    <row r="30" spans="1:4" s="57" customFormat="1"/>
    <row r="32" spans="1:4">
      <c r="B32" s="15" t="s">
        <v>346</v>
      </c>
    </row>
  </sheetData>
  <mergeCells count="1">
    <mergeCell ref="A5:A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50A1-4792-4ACC-B223-4E29053A5A3B}">
  <sheetPr codeName="Sheet2"/>
  <dimension ref="A1:J124"/>
  <sheetViews>
    <sheetView topLeftCell="A23" workbookViewId="0">
      <selection activeCell="D44" sqref="D44"/>
    </sheetView>
  </sheetViews>
  <sheetFormatPr defaultRowHeight="14.4"/>
  <cols>
    <col min="1" max="1" width="21.21875" customWidth="1"/>
    <col min="2" max="2" width="14.21875" bestFit="1" customWidth="1"/>
    <col min="3" max="3" width="13.44140625" customWidth="1"/>
    <col min="4" max="4" width="27.21875" customWidth="1"/>
    <col min="5" max="5" width="17.6640625" bestFit="1" customWidth="1"/>
    <col min="6" max="6" width="13.21875" bestFit="1" customWidth="1"/>
    <col min="7" max="7" width="20.109375" bestFit="1" customWidth="1"/>
    <col min="8" max="8" width="19.5546875" bestFit="1" customWidth="1"/>
  </cols>
  <sheetData>
    <row r="1" spans="1:8" ht="15.6">
      <c r="A1" s="21" t="s">
        <v>158</v>
      </c>
      <c r="B1" s="21" t="s">
        <v>97</v>
      </c>
      <c r="C1" s="21" t="s">
        <v>98</v>
      </c>
      <c r="D1" s="21" t="s">
        <v>99</v>
      </c>
      <c r="E1" s="21" t="s">
        <v>100</v>
      </c>
      <c r="F1" s="21" t="s">
        <v>101</v>
      </c>
      <c r="G1" s="21" t="s">
        <v>102</v>
      </c>
      <c r="H1" s="21" t="s">
        <v>103</v>
      </c>
    </row>
    <row r="2" spans="1:8" ht="15.6">
      <c r="A2" s="22" t="s">
        <v>104</v>
      </c>
      <c r="B2" s="22" t="s">
        <v>105</v>
      </c>
      <c r="C2" s="22" t="s">
        <v>106</v>
      </c>
      <c r="D2" s="23">
        <v>51</v>
      </c>
      <c r="E2" s="22">
        <v>25</v>
      </c>
      <c r="F2" s="22">
        <v>29</v>
      </c>
      <c r="G2" s="22">
        <v>13</v>
      </c>
      <c r="H2" s="22">
        <v>50</v>
      </c>
    </row>
    <row r="3" spans="1:8" ht="15.6">
      <c r="A3" s="24" t="s">
        <v>107</v>
      </c>
      <c r="B3" s="24" t="s">
        <v>108</v>
      </c>
      <c r="C3" s="24" t="s">
        <v>109</v>
      </c>
      <c r="D3" s="25">
        <v>93</v>
      </c>
      <c r="E3" s="24">
        <v>132</v>
      </c>
      <c r="F3" s="24">
        <v>231</v>
      </c>
      <c r="G3" s="24">
        <v>4</v>
      </c>
      <c r="H3" s="24">
        <v>50</v>
      </c>
    </row>
    <row r="4" spans="1:8" ht="15.6">
      <c r="A4" s="22" t="s">
        <v>110</v>
      </c>
      <c r="B4" s="22" t="s">
        <v>111</v>
      </c>
      <c r="C4" s="22" t="s">
        <v>112</v>
      </c>
      <c r="D4" s="23">
        <v>57</v>
      </c>
      <c r="E4" s="22">
        <v>151</v>
      </c>
      <c r="F4" s="22">
        <v>114</v>
      </c>
      <c r="G4" s="22">
        <v>11</v>
      </c>
      <c r="H4" s="22">
        <v>150</v>
      </c>
    </row>
    <row r="5" spans="1:8" ht="15.6">
      <c r="A5" s="24" t="s">
        <v>113</v>
      </c>
      <c r="B5" s="24" t="s">
        <v>114</v>
      </c>
      <c r="C5" s="24" t="s">
        <v>115</v>
      </c>
      <c r="D5" s="25">
        <v>19</v>
      </c>
      <c r="E5" s="24">
        <v>186</v>
      </c>
      <c r="F5" s="24">
        <v>158</v>
      </c>
      <c r="G5" s="24">
        <v>6</v>
      </c>
      <c r="H5" s="24">
        <v>50</v>
      </c>
    </row>
    <row r="6" spans="1:8" ht="15.6">
      <c r="A6" s="22" t="s">
        <v>116</v>
      </c>
      <c r="B6" s="22" t="s">
        <v>117</v>
      </c>
      <c r="C6" s="22" t="s">
        <v>118</v>
      </c>
      <c r="D6" s="23">
        <v>75</v>
      </c>
      <c r="E6" s="22">
        <v>62</v>
      </c>
      <c r="F6" s="22">
        <v>39</v>
      </c>
      <c r="G6" s="22">
        <v>12</v>
      </c>
      <c r="H6" s="22">
        <v>50</v>
      </c>
    </row>
    <row r="7" spans="1:8" ht="15.6">
      <c r="A7" s="24" t="s">
        <v>119</v>
      </c>
      <c r="B7" s="24" t="s">
        <v>120</v>
      </c>
      <c r="C7" s="24" t="s">
        <v>121</v>
      </c>
      <c r="D7" s="25">
        <v>11</v>
      </c>
      <c r="E7" s="24">
        <v>5</v>
      </c>
      <c r="F7" s="24">
        <v>9</v>
      </c>
      <c r="G7" s="24">
        <v>13</v>
      </c>
      <c r="H7" s="24">
        <v>150</v>
      </c>
    </row>
    <row r="8" spans="1:8" ht="15.6">
      <c r="A8" s="22" t="s">
        <v>122</v>
      </c>
      <c r="B8" s="22" t="s">
        <v>123</v>
      </c>
      <c r="C8" s="22" t="s">
        <v>124</v>
      </c>
      <c r="D8" s="23">
        <v>56</v>
      </c>
      <c r="E8" s="22">
        <v>58</v>
      </c>
      <c r="F8" s="22">
        <v>109</v>
      </c>
      <c r="G8" s="22">
        <v>7</v>
      </c>
      <c r="H8" s="22">
        <v>100</v>
      </c>
    </row>
    <row r="9" spans="1:8" ht="15.6">
      <c r="A9" s="24" t="s">
        <v>125</v>
      </c>
      <c r="B9" s="24" t="s">
        <v>126</v>
      </c>
      <c r="C9" s="24" t="s">
        <v>127</v>
      </c>
      <c r="D9" s="25">
        <v>38</v>
      </c>
      <c r="E9" s="24">
        <v>101</v>
      </c>
      <c r="F9" s="24">
        <v>162</v>
      </c>
      <c r="G9" s="24">
        <v>3</v>
      </c>
      <c r="H9" s="24">
        <v>100</v>
      </c>
    </row>
    <row r="10" spans="1:8" ht="15.6">
      <c r="A10" s="22" t="s">
        <v>128</v>
      </c>
      <c r="B10" s="22" t="s">
        <v>129</v>
      </c>
      <c r="C10" s="22" t="s">
        <v>130</v>
      </c>
      <c r="D10" s="23">
        <v>59</v>
      </c>
      <c r="E10" s="22">
        <v>122</v>
      </c>
      <c r="F10" s="22">
        <v>82</v>
      </c>
      <c r="G10" s="22">
        <v>3</v>
      </c>
      <c r="H10" s="22">
        <v>150</v>
      </c>
    </row>
    <row r="11" spans="1:8" ht="15.6">
      <c r="A11" s="24" t="s">
        <v>131</v>
      </c>
      <c r="B11" s="24" t="s">
        <v>132</v>
      </c>
      <c r="C11" s="24" t="s">
        <v>133</v>
      </c>
      <c r="D11" s="25">
        <v>50</v>
      </c>
      <c r="E11" s="24">
        <v>175</v>
      </c>
      <c r="F11" s="24">
        <v>283</v>
      </c>
      <c r="G11" s="24">
        <v>8</v>
      </c>
      <c r="H11" s="24">
        <v>150</v>
      </c>
    </row>
    <row r="12" spans="1:8" ht="15.6">
      <c r="A12" s="22" t="s">
        <v>134</v>
      </c>
      <c r="B12" s="22" t="s">
        <v>135</v>
      </c>
      <c r="C12" s="22" t="s">
        <v>136</v>
      </c>
      <c r="D12" s="23">
        <v>59</v>
      </c>
      <c r="E12" s="22">
        <v>176</v>
      </c>
      <c r="F12" s="22">
        <v>229</v>
      </c>
      <c r="G12" s="22">
        <v>1</v>
      </c>
      <c r="H12" s="22">
        <v>100</v>
      </c>
    </row>
    <row r="13" spans="1:8" ht="15.6">
      <c r="A13" s="24" t="s">
        <v>137</v>
      </c>
      <c r="B13" s="24" t="s">
        <v>138</v>
      </c>
      <c r="C13" s="24" t="s">
        <v>139</v>
      </c>
      <c r="D13" s="25">
        <v>18</v>
      </c>
      <c r="E13" s="24">
        <v>22</v>
      </c>
      <c r="F13" s="24">
        <v>36</v>
      </c>
      <c r="G13" s="24">
        <v>12</v>
      </c>
      <c r="H13" s="24">
        <v>50</v>
      </c>
    </row>
    <row r="14" spans="1:8" ht="15.6">
      <c r="A14" s="22" t="s">
        <v>140</v>
      </c>
      <c r="B14" s="22" t="s">
        <v>141</v>
      </c>
      <c r="C14" s="22" t="s">
        <v>142</v>
      </c>
      <c r="D14" s="23">
        <v>26</v>
      </c>
      <c r="E14" s="22">
        <v>72</v>
      </c>
      <c r="F14" s="22">
        <v>102</v>
      </c>
      <c r="G14" s="22">
        <v>9</v>
      </c>
      <c r="H14" s="22">
        <v>100</v>
      </c>
    </row>
    <row r="15" spans="1:8" ht="15.6">
      <c r="A15" s="24" t="s">
        <v>143</v>
      </c>
      <c r="B15" s="24" t="s">
        <v>144</v>
      </c>
      <c r="C15" s="24" t="s">
        <v>145</v>
      </c>
      <c r="D15" s="25">
        <v>42</v>
      </c>
      <c r="E15" s="24">
        <v>62</v>
      </c>
      <c r="F15" s="24">
        <v>83</v>
      </c>
      <c r="G15" s="24">
        <v>2</v>
      </c>
      <c r="H15" s="24">
        <v>100</v>
      </c>
    </row>
    <row r="16" spans="1:8" ht="15.6">
      <c r="A16" s="22" t="s">
        <v>146</v>
      </c>
      <c r="B16" s="22" t="s">
        <v>147</v>
      </c>
      <c r="C16" s="22" t="s">
        <v>148</v>
      </c>
      <c r="D16" s="23">
        <v>32</v>
      </c>
      <c r="E16" s="22">
        <v>46</v>
      </c>
      <c r="F16" s="22">
        <v>23</v>
      </c>
      <c r="G16" s="22">
        <v>15</v>
      </c>
      <c r="H16" s="22">
        <v>50</v>
      </c>
    </row>
    <row r="17" spans="1:9" ht="15.6">
      <c r="A17" s="24" t="s">
        <v>149</v>
      </c>
      <c r="B17" s="24" t="s">
        <v>150</v>
      </c>
      <c r="C17" s="24" t="s">
        <v>151</v>
      </c>
      <c r="D17" s="25">
        <v>90</v>
      </c>
      <c r="E17" s="24">
        <v>96</v>
      </c>
      <c r="F17" s="24">
        <v>180</v>
      </c>
      <c r="G17" s="24">
        <v>3</v>
      </c>
      <c r="H17" s="24">
        <v>50</v>
      </c>
    </row>
    <row r="18" spans="1:9" ht="15.6">
      <c r="A18" s="22" t="s">
        <v>152</v>
      </c>
      <c r="B18" s="22" t="s">
        <v>153</v>
      </c>
      <c r="C18" s="22" t="s">
        <v>154</v>
      </c>
      <c r="D18" s="23">
        <v>97</v>
      </c>
      <c r="E18" s="22">
        <v>57</v>
      </c>
      <c r="F18" s="22">
        <v>98</v>
      </c>
      <c r="G18" s="22">
        <v>12</v>
      </c>
      <c r="H18" s="22">
        <v>50</v>
      </c>
    </row>
    <row r="19" spans="1:9" ht="15.6">
      <c r="A19" s="24" t="s">
        <v>155</v>
      </c>
      <c r="B19" s="24" t="s">
        <v>156</v>
      </c>
      <c r="C19" s="24" t="s">
        <v>157</v>
      </c>
      <c r="D19" s="25">
        <v>12</v>
      </c>
      <c r="E19" s="24">
        <v>6</v>
      </c>
      <c r="F19" s="24">
        <v>7</v>
      </c>
      <c r="G19" s="24">
        <v>13</v>
      </c>
      <c r="H19" s="24">
        <v>50</v>
      </c>
    </row>
    <row r="21" spans="1:9">
      <c r="A21" s="9"/>
      <c r="B21" s="10"/>
      <c r="C21" s="10"/>
      <c r="D21" s="10"/>
      <c r="E21" s="10"/>
      <c r="F21" s="10"/>
      <c r="G21" s="10"/>
      <c r="H21" s="10"/>
      <c r="I21" s="10"/>
    </row>
    <row r="22" spans="1:9">
      <c r="A22" s="9" t="s">
        <v>56</v>
      </c>
      <c r="B22" s="1" t="s">
        <v>59</v>
      </c>
      <c r="C22" s="1"/>
      <c r="D22" s="1"/>
      <c r="E22" s="1"/>
      <c r="F22" s="1" t="s">
        <v>63</v>
      </c>
      <c r="G22" s="1" t="s">
        <v>64</v>
      </c>
      <c r="H22" s="1" t="s">
        <v>65</v>
      </c>
      <c r="I22" s="1" t="s">
        <v>66</v>
      </c>
    </row>
    <row r="23" spans="1:9">
      <c r="A23" s="9" t="s">
        <v>57</v>
      </c>
      <c r="B23" s="1" t="s">
        <v>67</v>
      </c>
      <c r="C23" s="1" t="s">
        <v>68</v>
      </c>
      <c r="D23" s="1" t="s">
        <v>69</v>
      </c>
      <c r="E23" s="1" t="s">
        <v>70</v>
      </c>
      <c r="F23" s="1" t="s">
        <v>71</v>
      </c>
      <c r="G23" s="1" t="s">
        <v>72</v>
      </c>
      <c r="H23" s="1" t="s">
        <v>73</v>
      </c>
      <c r="I23" s="1" t="s">
        <v>74</v>
      </c>
    </row>
    <row r="24" spans="1:9">
      <c r="A24" s="9" t="s">
        <v>58</v>
      </c>
      <c r="B24" s="1" t="s">
        <v>75</v>
      </c>
      <c r="C24" s="1" t="s">
        <v>76</v>
      </c>
      <c r="D24" s="1" t="s">
        <v>77</v>
      </c>
      <c r="E24" s="1" t="s">
        <v>78</v>
      </c>
      <c r="F24" s="1" t="s">
        <v>79</v>
      </c>
      <c r="G24" s="1" t="s">
        <v>80</v>
      </c>
      <c r="H24" s="1" t="s">
        <v>81</v>
      </c>
      <c r="I24" s="1" t="s">
        <v>82</v>
      </c>
    </row>
    <row r="26" spans="1:9">
      <c r="A26" s="14" t="s">
        <v>85</v>
      </c>
    </row>
    <row r="27" spans="1:9">
      <c r="A27" cm="1">
        <f t="array" ref="A27:I30">TRANSPOSE(Transpose!A21:D29)</f>
        <v>0</v>
      </c>
      <c r="B27">
        <v>0</v>
      </c>
      <c r="C27">
        <v>0</v>
      </c>
      <c r="D27">
        <v>0</v>
      </c>
      <c r="E27">
        <v>0</v>
      </c>
      <c r="F27">
        <v>0</v>
      </c>
      <c r="G27">
        <v>0</v>
      </c>
      <c r="H27">
        <v>0</v>
      </c>
      <c r="I27">
        <v>0</v>
      </c>
    </row>
    <row r="28" spans="1:9">
      <c r="A28">
        <v>0</v>
      </c>
      <c r="B28">
        <v>0</v>
      </c>
      <c r="C28">
        <v>0</v>
      </c>
      <c r="D28">
        <v>0</v>
      </c>
      <c r="E28">
        <v>0</v>
      </c>
      <c r="F28">
        <v>0</v>
      </c>
      <c r="G28">
        <v>0</v>
      </c>
      <c r="H28">
        <v>0</v>
      </c>
      <c r="I28">
        <v>0</v>
      </c>
    </row>
    <row r="29" spans="1:9">
      <c r="A29">
        <v>0</v>
      </c>
      <c r="B29">
        <v>0</v>
      </c>
      <c r="C29">
        <v>0</v>
      </c>
      <c r="D29">
        <v>0</v>
      </c>
      <c r="E29">
        <v>0</v>
      </c>
      <c r="F29">
        <v>0</v>
      </c>
      <c r="G29">
        <v>0</v>
      </c>
      <c r="H29">
        <v>0</v>
      </c>
      <c r="I29">
        <v>0</v>
      </c>
    </row>
    <row r="30" spans="1:9">
      <c r="A30">
        <v>0</v>
      </c>
      <c r="B30">
        <v>0</v>
      </c>
      <c r="C30">
        <v>0</v>
      </c>
      <c r="D30">
        <v>0</v>
      </c>
      <c r="E30">
        <v>0</v>
      </c>
      <c r="F30">
        <v>0</v>
      </c>
      <c r="G30">
        <v>0</v>
      </c>
      <c r="H30">
        <v>0</v>
      </c>
      <c r="I30">
        <v>0</v>
      </c>
    </row>
    <row r="32" spans="1:9">
      <c r="A32" t="s">
        <v>86</v>
      </c>
      <c r="E32" t="s">
        <v>86</v>
      </c>
    </row>
    <row r="33" spans="1:10">
      <c r="A33" s="9" t="s">
        <v>55</v>
      </c>
      <c r="B33" s="11">
        <v>1</v>
      </c>
      <c r="C33" s="11">
        <v>2</v>
      </c>
      <c r="D33" s="11">
        <v>3</v>
      </c>
      <c r="E33" s="10">
        <v>4</v>
      </c>
      <c r="F33" s="10">
        <v>5</v>
      </c>
      <c r="G33" s="10">
        <v>6</v>
      </c>
      <c r="H33" s="10">
        <v>7</v>
      </c>
      <c r="I33" s="10">
        <v>8</v>
      </c>
    </row>
    <row r="34" spans="1:10">
      <c r="A34" s="9"/>
      <c r="B34" s="1"/>
      <c r="C34" s="1"/>
      <c r="D34" s="1"/>
      <c r="E34" s="1"/>
      <c r="F34" s="1"/>
      <c r="G34" s="12"/>
      <c r="H34" s="12"/>
      <c r="I34" s="12"/>
    </row>
    <row r="35" spans="1:10">
      <c r="A35" s="9"/>
      <c r="B35" s="1"/>
      <c r="C35" s="1"/>
      <c r="D35" s="1"/>
      <c r="E35" s="1"/>
      <c r="F35" s="1"/>
      <c r="G35" s="1"/>
      <c r="H35" s="1"/>
      <c r="I35" s="1"/>
    </row>
    <row r="36" spans="1:10">
      <c r="A36" s="9" t="s">
        <v>58</v>
      </c>
      <c r="B36" s="1" t="s">
        <v>75</v>
      </c>
      <c r="C36" s="1"/>
      <c r="D36" s="13"/>
      <c r="E36" s="13"/>
      <c r="F36" s="13"/>
      <c r="G36" s="1"/>
      <c r="H36" s="1" t="s">
        <v>81</v>
      </c>
      <c r="I36" s="1" t="s">
        <v>82</v>
      </c>
    </row>
    <row r="39" spans="1:10">
      <c r="A39" s="31" t="s">
        <v>168</v>
      </c>
      <c r="B39" s="31" t="s">
        <v>169</v>
      </c>
      <c r="C39" s="31" t="s">
        <v>170</v>
      </c>
      <c r="D39" s="31" t="s">
        <v>171</v>
      </c>
      <c r="E39" s="31" t="s">
        <v>172</v>
      </c>
      <c r="F39" s="31" t="s">
        <v>173</v>
      </c>
      <c r="G39" s="31" t="s">
        <v>204</v>
      </c>
      <c r="H39" s="31" t="s">
        <v>205</v>
      </c>
      <c r="I39" s="31" t="s">
        <v>206</v>
      </c>
      <c r="J39" s="31" t="s">
        <v>207</v>
      </c>
    </row>
    <row r="40" spans="1:10">
      <c r="A40" s="1" t="s">
        <v>174</v>
      </c>
      <c r="B40" s="1" t="s">
        <v>175</v>
      </c>
      <c r="C40" s="1">
        <v>9306768783</v>
      </c>
      <c r="D40" s="1" t="s">
        <v>176</v>
      </c>
      <c r="E40" s="1" t="s">
        <v>177</v>
      </c>
      <c r="F40" s="1">
        <v>9293223</v>
      </c>
      <c r="G40" s="74">
        <v>45942</v>
      </c>
      <c r="H40" s="75">
        <v>2.0833333333333332E-2</v>
      </c>
      <c r="I40" s="1"/>
      <c r="J40" s="1"/>
    </row>
    <row r="41" spans="1:10">
      <c r="A41" s="1" t="s">
        <v>178</v>
      </c>
      <c r="B41" s="1" t="s">
        <v>179</v>
      </c>
      <c r="C41" s="1">
        <v>98327987233</v>
      </c>
      <c r="D41" s="1" t="s">
        <v>180</v>
      </c>
      <c r="E41" s="1" t="s">
        <v>181</v>
      </c>
      <c r="F41" s="1">
        <v>7893423</v>
      </c>
      <c r="G41" s="74">
        <v>45943</v>
      </c>
      <c r="H41" s="75">
        <v>6.25E-2</v>
      </c>
      <c r="I41" s="1"/>
      <c r="J41" s="1"/>
    </row>
    <row r="42" spans="1:10">
      <c r="A42" s="1" t="s">
        <v>182</v>
      </c>
      <c r="B42" s="1" t="s">
        <v>183</v>
      </c>
      <c r="C42" s="1">
        <v>98327987233</v>
      </c>
      <c r="D42" s="1" t="s">
        <v>184</v>
      </c>
      <c r="E42" s="1" t="s">
        <v>185</v>
      </c>
      <c r="F42" s="1">
        <v>98037892</v>
      </c>
      <c r="G42" s="74">
        <v>45944</v>
      </c>
      <c r="H42" s="75">
        <v>0.104166666666667</v>
      </c>
      <c r="I42" s="1"/>
      <c r="J42" s="1"/>
    </row>
    <row r="43" spans="1:10">
      <c r="A43" s="1" t="s">
        <v>186</v>
      </c>
      <c r="B43" s="1" t="s">
        <v>187</v>
      </c>
      <c r="C43" s="1">
        <v>9306768783</v>
      </c>
      <c r="D43" s="1" t="s">
        <v>176</v>
      </c>
      <c r="E43" s="1" t="s">
        <v>177</v>
      </c>
      <c r="F43" s="1">
        <v>9293223</v>
      </c>
      <c r="G43" s="74">
        <v>45945</v>
      </c>
      <c r="H43" s="75">
        <v>0.14583333333333301</v>
      </c>
      <c r="I43" s="1"/>
      <c r="J43" s="1"/>
    </row>
    <row r="44" spans="1:10">
      <c r="A44" s="1" t="s">
        <v>188</v>
      </c>
      <c r="B44" s="1" t="s">
        <v>189</v>
      </c>
      <c r="C44" s="1">
        <v>9832642222</v>
      </c>
      <c r="D44" s="1" t="s">
        <v>192</v>
      </c>
      <c r="E44" s="1" t="s">
        <v>195</v>
      </c>
      <c r="F44" s="1">
        <v>982783</v>
      </c>
      <c r="G44" s="74">
        <v>45946</v>
      </c>
      <c r="H44" s="75">
        <v>0.1875</v>
      </c>
      <c r="I44" s="1"/>
      <c r="J44" s="1"/>
    </row>
    <row r="45" spans="1:10">
      <c r="A45" s="1" t="s">
        <v>190</v>
      </c>
      <c r="B45" s="1" t="s">
        <v>191</v>
      </c>
      <c r="C45" s="1">
        <v>8998262787</v>
      </c>
      <c r="D45" s="1" t="s">
        <v>193</v>
      </c>
      <c r="E45" s="1" t="s">
        <v>194</v>
      </c>
      <c r="F45" s="1">
        <v>97678</v>
      </c>
      <c r="G45" s="74">
        <v>45947</v>
      </c>
      <c r="H45" s="75">
        <v>0.22916666666666699</v>
      </c>
      <c r="I45" s="1"/>
      <c r="J45" s="1"/>
    </row>
    <row r="46" spans="1:10">
      <c r="A46" s="1" t="s">
        <v>283</v>
      </c>
      <c r="B46" s="1" t="s">
        <v>284</v>
      </c>
      <c r="C46" s="1">
        <v>7493734343</v>
      </c>
    </row>
    <row r="47" spans="1:10">
      <c r="A47" s="1" t="s">
        <v>285</v>
      </c>
      <c r="B47" s="1" t="s">
        <v>286</v>
      </c>
      <c r="C47" s="1">
        <v>873864832</v>
      </c>
    </row>
    <row r="48" spans="1:10">
      <c r="A48" s="1" t="s">
        <v>287</v>
      </c>
      <c r="B48" s="1" t="s">
        <v>288</v>
      </c>
      <c r="C48" s="1">
        <v>8797654654</v>
      </c>
      <c r="E48" t="s">
        <v>305</v>
      </c>
    </row>
    <row r="49" spans="1:3">
      <c r="A49" s="1" t="s">
        <v>289</v>
      </c>
      <c r="B49" s="1" t="s">
        <v>290</v>
      </c>
      <c r="C49" s="1">
        <v>8932774623</v>
      </c>
    </row>
    <row r="50" spans="1:3">
      <c r="A50" s="1" t="s">
        <v>291</v>
      </c>
      <c r="B50" s="1" t="s">
        <v>292</v>
      </c>
      <c r="C50" s="1">
        <v>9374483674</v>
      </c>
    </row>
    <row r="51" spans="1:3">
      <c r="A51" s="1" t="s">
        <v>293</v>
      </c>
      <c r="B51" s="1" t="s">
        <v>294</v>
      </c>
      <c r="C51" s="1">
        <v>3254678933</v>
      </c>
    </row>
    <row r="54" spans="1:3">
      <c r="B54" t="s">
        <v>303</v>
      </c>
      <c r="C54" t="s">
        <v>304</v>
      </c>
    </row>
    <row r="55" spans="1:3">
      <c r="A55" t="s">
        <v>302</v>
      </c>
      <c r="B55" t="e" vm="1">
        <v>#VALUE!</v>
      </c>
    </row>
    <row r="67" spans="1:9">
      <c r="A67" s="59" t="s">
        <v>349</v>
      </c>
      <c r="B67" s="59" t="s">
        <v>97</v>
      </c>
      <c r="C67" s="59" t="s">
        <v>350</v>
      </c>
      <c r="D67" s="59" t="s">
        <v>351</v>
      </c>
      <c r="E67" s="60" t="s">
        <v>352</v>
      </c>
      <c r="F67" s="60" t="s">
        <v>353</v>
      </c>
      <c r="G67" s="61" t="s">
        <v>354</v>
      </c>
      <c r="H67" s="59" t="s">
        <v>355</v>
      </c>
      <c r="I67" s="59" t="s">
        <v>356</v>
      </c>
    </row>
    <row r="68" spans="1:9">
      <c r="A68" t="s">
        <v>357</v>
      </c>
      <c r="B68" t="s">
        <v>358</v>
      </c>
      <c r="C68" t="s">
        <v>359</v>
      </c>
      <c r="D68" t="s">
        <v>360</v>
      </c>
      <c r="E68" s="62">
        <v>96135.75</v>
      </c>
      <c r="F68" s="63">
        <v>44025</v>
      </c>
      <c r="G68" s="64">
        <v>0.3</v>
      </c>
      <c r="H68" t="s">
        <v>361</v>
      </c>
      <c r="I68" t="s">
        <v>362</v>
      </c>
    </row>
    <row r="69" spans="1:9">
      <c r="A69" t="s">
        <v>363</v>
      </c>
      <c r="B69" t="s">
        <v>364</v>
      </c>
      <c r="C69" t="s">
        <v>359</v>
      </c>
      <c r="D69" t="s">
        <v>365</v>
      </c>
      <c r="E69" s="62">
        <v>70649.460000000006</v>
      </c>
      <c r="F69" s="63">
        <v>43843</v>
      </c>
      <c r="G69" s="64">
        <v>1</v>
      </c>
      <c r="H69" t="s">
        <v>361</v>
      </c>
      <c r="I69" t="s">
        <v>366</v>
      </c>
    </row>
    <row r="70" spans="1:9">
      <c r="A70" t="s">
        <v>367</v>
      </c>
      <c r="B70" t="s">
        <v>368</v>
      </c>
      <c r="C70" t="s">
        <v>359</v>
      </c>
      <c r="D70" t="s">
        <v>365</v>
      </c>
      <c r="E70" s="62">
        <v>80695.740000000005</v>
      </c>
      <c r="F70" s="63">
        <v>43360</v>
      </c>
      <c r="G70" s="64">
        <v>1</v>
      </c>
      <c r="H70" t="s">
        <v>361</v>
      </c>
      <c r="I70" t="s">
        <v>369</v>
      </c>
    </row>
    <row r="71" spans="1:9">
      <c r="A71" t="s">
        <v>367</v>
      </c>
      <c r="B71" t="s">
        <v>368</v>
      </c>
      <c r="C71" t="s">
        <v>359</v>
      </c>
      <c r="D71" t="s">
        <v>365</v>
      </c>
      <c r="E71" s="62">
        <v>80695.740000000005</v>
      </c>
      <c r="F71" s="63">
        <v>43360</v>
      </c>
      <c r="G71" s="64">
        <v>1</v>
      </c>
      <c r="H71" t="s">
        <v>361</v>
      </c>
      <c r="I71" t="s">
        <v>369</v>
      </c>
    </row>
    <row r="72" spans="1:9">
      <c r="A72" t="s">
        <v>370</v>
      </c>
      <c r="B72" t="s">
        <v>371</v>
      </c>
      <c r="C72" t="s">
        <v>372</v>
      </c>
      <c r="D72" t="s">
        <v>373</v>
      </c>
      <c r="E72" s="62">
        <v>120000</v>
      </c>
      <c r="F72" s="63">
        <v>43416</v>
      </c>
      <c r="G72" s="64">
        <v>1</v>
      </c>
      <c r="H72" t="s">
        <v>361</v>
      </c>
      <c r="I72" t="s">
        <v>374</v>
      </c>
    </row>
    <row r="73" spans="1:9">
      <c r="A73" t="s">
        <v>375</v>
      </c>
      <c r="B73" t="s">
        <v>376</v>
      </c>
      <c r="C73" t="s">
        <v>359</v>
      </c>
      <c r="D73" t="s">
        <v>377</v>
      </c>
      <c r="E73" s="62">
        <v>67905.8</v>
      </c>
      <c r="F73" s="63">
        <v>44194</v>
      </c>
      <c r="G73" s="64">
        <v>1</v>
      </c>
      <c r="H73" t="s">
        <v>361</v>
      </c>
      <c r="I73" t="s">
        <v>374</v>
      </c>
    </row>
    <row r="74" spans="1:9">
      <c r="A74" t="s">
        <v>378</v>
      </c>
      <c r="B74" t="s">
        <v>379</v>
      </c>
      <c r="C74" t="s">
        <v>359</v>
      </c>
      <c r="D74" t="s">
        <v>365</v>
      </c>
      <c r="E74" s="62">
        <v>68980.52</v>
      </c>
      <c r="F74" s="63">
        <v>43494</v>
      </c>
      <c r="G74" s="64">
        <v>0.8</v>
      </c>
      <c r="H74" t="s">
        <v>361</v>
      </c>
      <c r="I74" t="s">
        <v>374</v>
      </c>
    </row>
    <row r="75" spans="1:9">
      <c r="A75" t="s">
        <v>380</v>
      </c>
      <c r="B75" t="s">
        <v>381</v>
      </c>
      <c r="C75" t="s">
        <v>359</v>
      </c>
      <c r="D75" t="s">
        <v>382</v>
      </c>
      <c r="E75" s="62">
        <v>63705.4</v>
      </c>
      <c r="F75" s="63">
        <v>43682</v>
      </c>
      <c r="G75" s="64">
        <v>1</v>
      </c>
      <c r="H75" t="s">
        <v>361</v>
      </c>
      <c r="I75" t="s">
        <v>366</v>
      </c>
    </row>
    <row r="76" spans="1:9">
      <c r="A76" t="s">
        <v>383</v>
      </c>
      <c r="B76" t="s">
        <v>384</v>
      </c>
      <c r="C76" t="s">
        <v>359</v>
      </c>
      <c r="D76" t="s">
        <v>385</v>
      </c>
      <c r="E76" s="62">
        <v>114177.23</v>
      </c>
      <c r="F76" s="63">
        <v>43908</v>
      </c>
      <c r="G76" s="64">
        <v>1</v>
      </c>
      <c r="H76" t="s">
        <v>361</v>
      </c>
      <c r="I76" t="s">
        <v>362</v>
      </c>
    </row>
    <row r="77" spans="1:9">
      <c r="A77" t="s">
        <v>386</v>
      </c>
      <c r="B77" t="s">
        <v>387</v>
      </c>
      <c r="C77" t="s">
        <v>372</v>
      </c>
      <c r="D77" t="s">
        <v>382</v>
      </c>
      <c r="E77" s="62">
        <v>29774.76</v>
      </c>
      <c r="F77" s="63">
        <v>44105</v>
      </c>
      <c r="G77" s="64">
        <v>1</v>
      </c>
      <c r="H77" t="s">
        <v>361</v>
      </c>
      <c r="I77" t="s">
        <v>362</v>
      </c>
    </row>
    <row r="78" spans="1:9">
      <c r="A78" t="s">
        <v>388</v>
      </c>
      <c r="B78" t="s">
        <v>389</v>
      </c>
      <c r="C78" t="s">
        <v>372</v>
      </c>
      <c r="D78" t="s">
        <v>385</v>
      </c>
      <c r="E78" s="62">
        <v>52963.65</v>
      </c>
      <c r="F78" s="63">
        <v>44288</v>
      </c>
      <c r="G78" s="64">
        <v>0.3</v>
      </c>
      <c r="H78" t="s">
        <v>361</v>
      </c>
      <c r="I78" t="s">
        <v>369</v>
      </c>
    </row>
    <row r="79" spans="1:9">
      <c r="A79" t="s">
        <v>390</v>
      </c>
      <c r="B79" t="s">
        <v>391</v>
      </c>
      <c r="C79" t="s">
        <v>372</v>
      </c>
      <c r="D79" t="s">
        <v>392</v>
      </c>
      <c r="E79" s="62">
        <v>50310.09</v>
      </c>
      <c r="F79" s="63">
        <v>44285</v>
      </c>
      <c r="G79" s="64">
        <v>0.4</v>
      </c>
      <c r="H79" t="s">
        <v>361</v>
      </c>
      <c r="I79" t="s">
        <v>366</v>
      </c>
    </row>
    <row r="80" spans="1:9">
      <c r="A80" t="s">
        <v>393</v>
      </c>
      <c r="B80" t="s">
        <v>394</v>
      </c>
      <c r="C80" t="s">
        <v>359</v>
      </c>
      <c r="D80" t="s">
        <v>395</v>
      </c>
      <c r="E80" s="62">
        <v>84309.95</v>
      </c>
      <c r="F80" s="63">
        <v>44501</v>
      </c>
      <c r="G80" s="64">
        <v>1</v>
      </c>
      <c r="H80" t="s">
        <v>361</v>
      </c>
      <c r="I80" t="s">
        <v>374</v>
      </c>
    </row>
    <row r="81" spans="1:9">
      <c r="A81" t="s">
        <v>396</v>
      </c>
      <c r="B81" t="s">
        <v>397</v>
      </c>
      <c r="C81" t="s">
        <v>372</v>
      </c>
      <c r="D81" t="s">
        <v>385</v>
      </c>
      <c r="E81" s="62">
        <v>35936.31</v>
      </c>
      <c r="F81" s="63">
        <v>43241</v>
      </c>
      <c r="G81" s="64">
        <v>1</v>
      </c>
      <c r="H81" t="s">
        <v>361</v>
      </c>
      <c r="I81" t="s">
        <v>398</v>
      </c>
    </row>
    <row r="82" spans="1:9">
      <c r="A82" t="s">
        <v>399</v>
      </c>
      <c r="B82" t="s">
        <v>400</v>
      </c>
      <c r="C82" t="s">
        <v>372</v>
      </c>
      <c r="D82" t="s">
        <v>373</v>
      </c>
      <c r="E82" s="62">
        <v>112645.99</v>
      </c>
      <c r="F82" s="63">
        <v>43759</v>
      </c>
      <c r="G82" s="64">
        <v>0.6</v>
      </c>
      <c r="H82" t="s">
        <v>361</v>
      </c>
      <c r="I82" t="s">
        <v>401</v>
      </c>
    </row>
    <row r="83" spans="1:9">
      <c r="A83" t="s">
        <v>402</v>
      </c>
      <c r="B83" t="s">
        <v>403</v>
      </c>
      <c r="C83" t="s">
        <v>372</v>
      </c>
      <c r="D83" t="s">
        <v>385</v>
      </c>
      <c r="E83" s="62">
        <v>91645.04</v>
      </c>
      <c r="F83" s="63">
        <v>44223</v>
      </c>
      <c r="G83" s="64">
        <v>1</v>
      </c>
      <c r="H83" t="s">
        <v>361</v>
      </c>
      <c r="I83" t="s">
        <v>404</v>
      </c>
    </row>
    <row r="84" spans="1:9">
      <c r="A84" t="s">
        <v>405</v>
      </c>
      <c r="B84" t="s">
        <v>406</v>
      </c>
      <c r="C84" t="s">
        <v>359</v>
      </c>
      <c r="D84" t="s">
        <v>407</v>
      </c>
      <c r="E84" s="62">
        <v>97105.19</v>
      </c>
      <c r="F84" s="63">
        <v>44425</v>
      </c>
      <c r="G84" s="64">
        <v>1</v>
      </c>
      <c r="H84" t="s">
        <v>361</v>
      </c>
      <c r="I84" t="s">
        <v>369</v>
      </c>
    </row>
    <row r="85" spans="1:9">
      <c r="A85" t="s">
        <v>408</v>
      </c>
      <c r="B85" t="s">
        <v>409</v>
      </c>
      <c r="C85" t="s">
        <v>372</v>
      </c>
      <c r="D85" t="s">
        <v>410</v>
      </c>
      <c r="E85" s="62">
        <v>84742.86</v>
      </c>
      <c r="F85" s="63">
        <v>44098</v>
      </c>
      <c r="G85" s="64">
        <v>1</v>
      </c>
      <c r="H85" t="s">
        <v>361</v>
      </c>
      <c r="I85" t="s">
        <v>404</v>
      </c>
    </row>
    <row r="86" spans="1:9">
      <c r="A86" t="s">
        <v>411</v>
      </c>
      <c r="B86" t="s">
        <v>412</v>
      </c>
      <c r="C86" t="s">
        <v>372</v>
      </c>
      <c r="D86" t="s">
        <v>365</v>
      </c>
      <c r="E86" s="62">
        <v>85918.61</v>
      </c>
      <c r="F86" s="63">
        <v>43136</v>
      </c>
      <c r="G86" s="64">
        <v>1</v>
      </c>
      <c r="H86" t="s">
        <v>361</v>
      </c>
      <c r="I86" t="s">
        <v>369</v>
      </c>
    </row>
    <row r="87" spans="1:9">
      <c r="A87" t="s">
        <v>413</v>
      </c>
      <c r="B87" t="s">
        <v>414</v>
      </c>
      <c r="C87" t="s">
        <v>359</v>
      </c>
      <c r="D87" t="s">
        <v>415</v>
      </c>
      <c r="E87" s="62">
        <v>72502.61</v>
      </c>
      <c r="F87" s="63">
        <v>44235</v>
      </c>
      <c r="G87" s="64">
        <v>1</v>
      </c>
      <c r="H87" t="s">
        <v>361</v>
      </c>
      <c r="I87" t="s">
        <v>362</v>
      </c>
    </row>
    <row r="88" spans="1:9">
      <c r="A88" t="s">
        <v>416</v>
      </c>
      <c r="B88" t="s">
        <v>417</v>
      </c>
      <c r="C88" t="s">
        <v>372</v>
      </c>
      <c r="D88" t="s">
        <v>410</v>
      </c>
      <c r="E88" s="62">
        <v>77096.05</v>
      </c>
      <c r="F88" s="63">
        <v>43217</v>
      </c>
      <c r="G88" s="64">
        <v>1</v>
      </c>
      <c r="H88" t="s">
        <v>361</v>
      </c>
      <c r="I88" t="s">
        <v>398</v>
      </c>
    </row>
    <row r="89" spans="1:9">
      <c r="A89" t="s">
        <v>418</v>
      </c>
      <c r="B89" t="s">
        <v>419</v>
      </c>
      <c r="C89" t="s">
        <v>359</v>
      </c>
      <c r="D89" t="s">
        <v>395</v>
      </c>
      <c r="E89" s="62">
        <v>50449.46</v>
      </c>
      <c r="F89" s="63">
        <v>43418</v>
      </c>
      <c r="G89" s="64">
        <v>0.8</v>
      </c>
      <c r="H89" t="s">
        <v>361</v>
      </c>
      <c r="I89" t="s">
        <v>404</v>
      </c>
    </row>
    <row r="90" spans="1:9">
      <c r="A90" t="s">
        <v>420</v>
      </c>
      <c r="B90" t="s">
        <v>421</v>
      </c>
      <c r="C90" t="s">
        <v>372</v>
      </c>
      <c r="D90" t="s">
        <v>392</v>
      </c>
      <c r="E90" s="62">
        <v>48525.71</v>
      </c>
      <c r="F90" s="63">
        <v>43264</v>
      </c>
      <c r="G90" s="64">
        <v>1</v>
      </c>
      <c r="H90" t="s">
        <v>361</v>
      </c>
      <c r="I90" t="s">
        <v>366</v>
      </c>
    </row>
    <row r="91" spans="1:9">
      <c r="A91" t="s">
        <v>422</v>
      </c>
      <c r="B91" t="s">
        <v>423</v>
      </c>
      <c r="C91" t="s">
        <v>372</v>
      </c>
      <c r="D91" t="s">
        <v>385</v>
      </c>
      <c r="E91" s="62">
        <v>36547.58</v>
      </c>
      <c r="F91" s="63">
        <v>43416</v>
      </c>
      <c r="G91" s="64">
        <v>1</v>
      </c>
      <c r="H91" t="s">
        <v>361</v>
      </c>
      <c r="I91" t="s">
        <v>374</v>
      </c>
    </row>
    <row r="92" spans="1:9">
      <c r="A92" t="s">
        <v>422</v>
      </c>
      <c r="B92" t="s">
        <v>423</v>
      </c>
      <c r="C92" t="s">
        <v>372</v>
      </c>
      <c r="D92" t="s">
        <v>385</v>
      </c>
      <c r="E92" s="62">
        <v>36547.58</v>
      </c>
      <c r="F92" s="63">
        <v>43416</v>
      </c>
      <c r="G92" s="64">
        <v>1</v>
      </c>
      <c r="H92" t="s">
        <v>361</v>
      </c>
      <c r="I92" t="s">
        <v>374</v>
      </c>
    </row>
    <row r="93" spans="1:9">
      <c r="A93" t="s">
        <v>424</v>
      </c>
      <c r="B93" t="s">
        <v>425</v>
      </c>
      <c r="C93" t="s">
        <v>372</v>
      </c>
      <c r="D93" t="s">
        <v>415</v>
      </c>
      <c r="E93" s="62">
        <v>115191.38</v>
      </c>
      <c r="F93" s="63">
        <v>44004</v>
      </c>
      <c r="G93" s="64">
        <v>1</v>
      </c>
      <c r="H93" t="s">
        <v>361</v>
      </c>
      <c r="I93" t="s">
        <v>366</v>
      </c>
    </row>
    <row r="94" spans="1:9">
      <c r="A94" t="s">
        <v>426</v>
      </c>
      <c r="B94" t="s">
        <v>427</v>
      </c>
      <c r="C94" t="s">
        <v>359</v>
      </c>
      <c r="D94" t="s">
        <v>373</v>
      </c>
      <c r="E94" s="62">
        <v>58861.19</v>
      </c>
      <c r="F94" s="63">
        <v>43654</v>
      </c>
      <c r="G94" s="64">
        <v>1</v>
      </c>
      <c r="H94" t="s">
        <v>361</v>
      </c>
      <c r="I94" t="s">
        <v>369</v>
      </c>
    </row>
    <row r="95" spans="1:9">
      <c r="A95" t="s">
        <v>428</v>
      </c>
      <c r="B95" t="s">
        <v>429</v>
      </c>
      <c r="C95" t="s">
        <v>359</v>
      </c>
      <c r="D95" t="s">
        <v>430</v>
      </c>
      <c r="E95" s="62">
        <v>75974.990000000005</v>
      </c>
      <c r="F95" s="63">
        <v>44172</v>
      </c>
      <c r="G95" s="64">
        <v>1</v>
      </c>
      <c r="H95" t="s">
        <v>361</v>
      </c>
      <c r="I95" t="s">
        <v>374</v>
      </c>
    </row>
    <row r="96" spans="1:9">
      <c r="A96" t="s">
        <v>431</v>
      </c>
      <c r="B96" t="s">
        <v>432</v>
      </c>
      <c r="C96" t="s">
        <v>372</v>
      </c>
      <c r="D96" t="s">
        <v>385</v>
      </c>
      <c r="E96" s="62">
        <v>95954.02</v>
      </c>
      <c r="F96" s="63">
        <v>43567</v>
      </c>
      <c r="G96" s="64">
        <v>0.3</v>
      </c>
      <c r="H96" t="s">
        <v>361</v>
      </c>
      <c r="I96" t="s">
        <v>366</v>
      </c>
    </row>
    <row r="97" spans="1:9">
      <c r="A97" t="s">
        <v>433</v>
      </c>
      <c r="B97" t="s">
        <v>434</v>
      </c>
      <c r="C97" t="s">
        <v>359</v>
      </c>
      <c r="D97" t="s">
        <v>360</v>
      </c>
      <c r="E97" s="62">
        <v>102934.09</v>
      </c>
      <c r="F97" s="63">
        <v>44315</v>
      </c>
      <c r="G97" s="64">
        <v>1</v>
      </c>
      <c r="H97" t="s">
        <v>361</v>
      </c>
      <c r="I97" t="s">
        <v>366</v>
      </c>
    </row>
    <row r="98" spans="1:9">
      <c r="A98" t="s">
        <v>435</v>
      </c>
      <c r="B98" t="s">
        <v>436</v>
      </c>
      <c r="C98" t="s">
        <v>359</v>
      </c>
      <c r="D98" t="s">
        <v>437</v>
      </c>
      <c r="E98" s="62">
        <v>41934.71</v>
      </c>
      <c r="F98" s="63">
        <v>43780</v>
      </c>
      <c r="G98" s="64">
        <v>1</v>
      </c>
      <c r="H98" t="s">
        <v>361</v>
      </c>
      <c r="I98" t="s">
        <v>374</v>
      </c>
    </row>
    <row r="99" spans="1:9">
      <c r="A99" t="s">
        <v>438</v>
      </c>
      <c r="B99" t="s">
        <v>439</v>
      </c>
      <c r="C99" t="s">
        <v>372</v>
      </c>
      <c r="D99" t="s">
        <v>415</v>
      </c>
      <c r="E99" s="62">
        <v>104335.03999999999</v>
      </c>
      <c r="F99" s="63">
        <v>43874</v>
      </c>
      <c r="G99" s="64">
        <v>1</v>
      </c>
      <c r="H99" t="s">
        <v>361</v>
      </c>
      <c r="I99" t="s">
        <v>369</v>
      </c>
    </row>
    <row r="100" spans="1:9">
      <c r="A100" t="s">
        <v>440</v>
      </c>
      <c r="B100" t="s">
        <v>441</v>
      </c>
      <c r="C100" t="s">
        <v>359</v>
      </c>
      <c r="D100" t="s">
        <v>410</v>
      </c>
      <c r="E100" s="62">
        <v>81897.789999999994</v>
      </c>
      <c r="F100" s="63">
        <v>43146</v>
      </c>
      <c r="G100" s="64">
        <v>1</v>
      </c>
      <c r="H100" t="s">
        <v>361</v>
      </c>
      <c r="I100" t="s">
        <v>404</v>
      </c>
    </row>
    <row r="101" spans="1:9">
      <c r="A101" t="s">
        <v>442</v>
      </c>
      <c r="B101" t="s">
        <v>443</v>
      </c>
      <c r="C101" t="s">
        <v>359</v>
      </c>
      <c r="D101" t="s">
        <v>407</v>
      </c>
      <c r="E101" s="62">
        <v>78378.2</v>
      </c>
      <c r="F101" s="63">
        <v>43465</v>
      </c>
      <c r="G101" s="64">
        <v>0.4</v>
      </c>
      <c r="H101" t="s">
        <v>361</v>
      </c>
      <c r="I101" t="s">
        <v>374</v>
      </c>
    </row>
    <row r="102" spans="1:9">
      <c r="A102" t="s">
        <v>444</v>
      </c>
      <c r="B102" t="s">
        <v>445</v>
      </c>
      <c r="C102" t="s">
        <v>359</v>
      </c>
      <c r="D102" t="s">
        <v>392</v>
      </c>
      <c r="E102" s="62">
        <v>61994.76</v>
      </c>
      <c r="F102" s="63">
        <v>43794</v>
      </c>
      <c r="G102" s="64">
        <v>0.3</v>
      </c>
      <c r="H102" t="s">
        <v>361</v>
      </c>
      <c r="I102" t="s">
        <v>366</v>
      </c>
    </row>
    <row r="103" spans="1:9">
      <c r="A103" t="s">
        <v>446</v>
      </c>
      <c r="B103" t="s">
        <v>447</v>
      </c>
      <c r="C103" t="s">
        <v>372</v>
      </c>
      <c r="D103" t="s">
        <v>377</v>
      </c>
      <c r="E103" s="62">
        <v>37362.300000000003</v>
      </c>
      <c r="F103" s="63">
        <v>43642</v>
      </c>
      <c r="G103" s="64">
        <v>1</v>
      </c>
      <c r="H103" t="s">
        <v>361</v>
      </c>
      <c r="I103" t="s">
        <v>404</v>
      </c>
    </row>
    <row r="104" spans="1:9">
      <c r="A104" t="s">
        <v>448</v>
      </c>
      <c r="B104" t="s">
        <v>449</v>
      </c>
      <c r="C104" t="s">
        <v>359</v>
      </c>
      <c r="D104" t="s">
        <v>360</v>
      </c>
      <c r="E104" s="62">
        <v>84745.93</v>
      </c>
      <c r="F104" s="63">
        <v>43707</v>
      </c>
      <c r="G104" s="64">
        <v>1</v>
      </c>
      <c r="H104" t="s">
        <v>361</v>
      </c>
      <c r="I104" t="s">
        <v>362</v>
      </c>
    </row>
    <row r="105" spans="1:9">
      <c r="A105" t="s">
        <v>450</v>
      </c>
      <c r="B105" t="s">
        <v>451</v>
      </c>
      <c r="C105" t="s">
        <v>372</v>
      </c>
      <c r="D105" t="s">
        <v>437</v>
      </c>
      <c r="E105" s="62">
        <v>32192.15</v>
      </c>
      <c r="F105" s="63">
        <v>44473</v>
      </c>
      <c r="G105" s="64">
        <v>1</v>
      </c>
      <c r="H105" t="s">
        <v>361</v>
      </c>
      <c r="I105" t="s">
        <v>366</v>
      </c>
    </row>
    <row r="106" spans="1:9">
      <c r="A106" t="s">
        <v>452</v>
      </c>
      <c r="B106" t="s">
        <v>453</v>
      </c>
      <c r="C106" t="s">
        <v>372</v>
      </c>
      <c r="D106" t="s">
        <v>430</v>
      </c>
      <c r="E106" s="62">
        <v>36714.379999999997</v>
      </c>
      <c r="F106" s="63">
        <v>44175</v>
      </c>
      <c r="G106" s="64">
        <v>1</v>
      </c>
      <c r="H106" t="s">
        <v>361</v>
      </c>
      <c r="I106" t="s">
        <v>398</v>
      </c>
    </row>
    <row r="107" spans="1:9">
      <c r="A107" t="s">
        <v>454</v>
      </c>
      <c r="B107" t="s">
        <v>455</v>
      </c>
      <c r="C107" t="s">
        <v>359</v>
      </c>
      <c r="D107" t="s">
        <v>410</v>
      </c>
      <c r="E107" s="62">
        <v>89690.38</v>
      </c>
      <c r="F107" s="63">
        <v>43206</v>
      </c>
      <c r="G107" s="64">
        <v>1</v>
      </c>
      <c r="H107" t="s">
        <v>361</v>
      </c>
      <c r="I107" t="s">
        <v>362</v>
      </c>
    </row>
    <row r="108" spans="1:9">
      <c r="A108" t="s">
        <v>456</v>
      </c>
      <c r="B108" t="s">
        <v>457</v>
      </c>
      <c r="C108" t="s">
        <v>359</v>
      </c>
      <c r="D108" t="s">
        <v>437</v>
      </c>
      <c r="E108" s="62">
        <v>39535.49</v>
      </c>
      <c r="F108" s="63">
        <v>43397</v>
      </c>
      <c r="G108" s="64">
        <v>0.3</v>
      </c>
      <c r="H108" t="s">
        <v>361</v>
      </c>
      <c r="I108" t="s">
        <v>374</v>
      </c>
    </row>
    <row r="109" spans="1:9">
      <c r="A109" t="s">
        <v>458</v>
      </c>
      <c r="B109" t="s">
        <v>459</v>
      </c>
      <c r="C109" t="s">
        <v>372</v>
      </c>
      <c r="D109" t="s">
        <v>437</v>
      </c>
      <c r="E109" s="62">
        <v>62195.47</v>
      </c>
      <c r="F109" s="63">
        <v>44434</v>
      </c>
      <c r="G109" s="64">
        <v>1</v>
      </c>
      <c r="H109" t="s">
        <v>361</v>
      </c>
      <c r="I109" t="s">
        <v>374</v>
      </c>
    </row>
    <row r="110" spans="1:9">
      <c r="A110" t="s">
        <v>460</v>
      </c>
      <c r="B110" t="s">
        <v>461</v>
      </c>
      <c r="C110" t="s">
        <v>372</v>
      </c>
      <c r="D110" t="s">
        <v>392</v>
      </c>
      <c r="E110" s="62">
        <v>72876.91</v>
      </c>
      <c r="F110" s="63">
        <v>43837</v>
      </c>
      <c r="G110" s="64">
        <v>1</v>
      </c>
      <c r="H110" t="s">
        <v>361</v>
      </c>
      <c r="I110" t="s">
        <v>374</v>
      </c>
    </row>
    <row r="111" spans="1:9">
      <c r="A111" t="s">
        <v>462</v>
      </c>
      <c r="B111" t="s">
        <v>463</v>
      </c>
      <c r="C111" t="s">
        <v>372</v>
      </c>
      <c r="D111" t="s">
        <v>382</v>
      </c>
      <c r="E111" s="62">
        <v>66572.58</v>
      </c>
      <c r="F111" s="63">
        <v>44193</v>
      </c>
      <c r="G111" s="64">
        <v>1</v>
      </c>
      <c r="H111" t="s">
        <v>361</v>
      </c>
      <c r="I111" t="s">
        <v>398</v>
      </c>
    </row>
    <row r="112" spans="1:9">
      <c r="A112" t="s">
        <v>462</v>
      </c>
      <c r="B112" t="s">
        <v>464</v>
      </c>
      <c r="C112" t="s">
        <v>372</v>
      </c>
      <c r="D112" t="s">
        <v>382</v>
      </c>
      <c r="E112" s="62">
        <v>66572.58</v>
      </c>
      <c r="F112" s="63">
        <v>44193</v>
      </c>
      <c r="G112" s="64">
        <v>1</v>
      </c>
      <c r="H112" t="s">
        <v>361</v>
      </c>
      <c r="I112" t="s">
        <v>398</v>
      </c>
    </row>
    <row r="113" spans="1:9">
      <c r="A113" t="s">
        <v>465</v>
      </c>
      <c r="B113" t="s">
        <v>466</v>
      </c>
      <c r="C113" t="s">
        <v>359</v>
      </c>
      <c r="D113" t="s">
        <v>392</v>
      </c>
      <c r="E113" s="62">
        <v>35943.620000000003</v>
      </c>
      <c r="F113" s="63">
        <v>44078</v>
      </c>
      <c r="G113" s="64">
        <v>1</v>
      </c>
      <c r="H113" t="s">
        <v>361</v>
      </c>
      <c r="I113" t="s">
        <v>369</v>
      </c>
    </row>
    <row r="114" spans="1:9">
      <c r="A114" t="s">
        <v>467</v>
      </c>
      <c r="B114" t="s">
        <v>468</v>
      </c>
      <c r="C114" t="s">
        <v>372</v>
      </c>
      <c r="D114" t="s">
        <v>385</v>
      </c>
      <c r="E114" s="62">
        <v>119022.49</v>
      </c>
      <c r="F114" s="63">
        <v>44431</v>
      </c>
      <c r="G114" s="64">
        <v>1</v>
      </c>
      <c r="H114" t="s">
        <v>361</v>
      </c>
      <c r="I114" t="s">
        <v>404</v>
      </c>
    </row>
    <row r="115" spans="1:9">
      <c r="A115" t="s">
        <v>469</v>
      </c>
      <c r="B115" t="s">
        <v>470</v>
      </c>
      <c r="C115" t="s">
        <v>372</v>
      </c>
      <c r="D115" t="s">
        <v>377</v>
      </c>
      <c r="E115" s="62">
        <v>65699.02</v>
      </c>
      <c r="F115" s="63">
        <v>43951</v>
      </c>
      <c r="G115" s="64">
        <v>1</v>
      </c>
      <c r="H115" t="s">
        <v>361</v>
      </c>
      <c r="I115" t="s">
        <v>369</v>
      </c>
    </row>
    <row r="116" spans="1:9">
      <c r="A116" t="s">
        <v>471</v>
      </c>
      <c r="B116" t="s">
        <v>472</v>
      </c>
      <c r="C116" t="s">
        <v>359</v>
      </c>
      <c r="D116" t="s">
        <v>437</v>
      </c>
      <c r="E116" s="62">
        <v>47551.89</v>
      </c>
      <c r="F116" s="63">
        <v>43468</v>
      </c>
      <c r="G116" s="64">
        <v>1</v>
      </c>
      <c r="H116" t="s">
        <v>361</v>
      </c>
      <c r="I116" t="s">
        <v>404</v>
      </c>
    </row>
    <row r="117" spans="1:9">
      <c r="A117" t="s">
        <v>473</v>
      </c>
      <c r="B117" t="s">
        <v>368</v>
      </c>
      <c r="C117" t="s">
        <v>359</v>
      </c>
      <c r="D117" t="s">
        <v>365</v>
      </c>
      <c r="E117" s="62">
        <v>80695.740000000005</v>
      </c>
      <c r="F117" s="63">
        <v>43787</v>
      </c>
      <c r="G117" s="64">
        <v>0.8</v>
      </c>
      <c r="H117" t="s">
        <v>361</v>
      </c>
      <c r="I117" t="s">
        <v>369</v>
      </c>
    </row>
    <row r="118" spans="1:9">
      <c r="A118" t="s">
        <v>474</v>
      </c>
      <c r="B118" t="s">
        <v>475</v>
      </c>
      <c r="C118" t="s">
        <v>359</v>
      </c>
      <c r="D118" t="s">
        <v>395</v>
      </c>
      <c r="E118" s="62">
        <v>92336.08</v>
      </c>
      <c r="F118" s="63">
        <v>44431</v>
      </c>
      <c r="G118" s="64">
        <v>1</v>
      </c>
      <c r="H118" t="s">
        <v>361</v>
      </c>
      <c r="I118" t="s">
        <v>366</v>
      </c>
    </row>
    <row r="119" spans="1:9">
      <c r="A119" t="s">
        <v>476</v>
      </c>
      <c r="B119" t="s">
        <v>477</v>
      </c>
      <c r="C119" t="s">
        <v>359</v>
      </c>
      <c r="D119" t="s">
        <v>365</v>
      </c>
      <c r="E119" s="62">
        <v>69192.850000000006</v>
      </c>
      <c r="F119" s="63">
        <v>44305</v>
      </c>
      <c r="G119" s="64">
        <v>1</v>
      </c>
      <c r="H119" t="s">
        <v>361</v>
      </c>
      <c r="I119" t="s">
        <v>369</v>
      </c>
    </row>
    <row r="120" spans="1:9">
      <c r="A120" t="s">
        <v>478</v>
      </c>
      <c r="B120" t="s">
        <v>479</v>
      </c>
      <c r="D120" t="s">
        <v>430</v>
      </c>
      <c r="E120" s="62">
        <v>104802.63</v>
      </c>
      <c r="F120" s="63">
        <v>44502</v>
      </c>
      <c r="G120" s="64">
        <v>1</v>
      </c>
      <c r="H120" t="s">
        <v>361</v>
      </c>
      <c r="I120" t="s">
        <v>366</v>
      </c>
    </row>
    <row r="121" spans="1:9">
      <c r="A121" t="s">
        <v>480</v>
      </c>
      <c r="B121" t="s">
        <v>481</v>
      </c>
      <c r="C121" t="s">
        <v>359</v>
      </c>
      <c r="D121" t="s">
        <v>365</v>
      </c>
      <c r="E121" s="62">
        <v>98000</v>
      </c>
      <c r="F121" s="63">
        <v>43710</v>
      </c>
      <c r="G121" s="64">
        <v>0.9</v>
      </c>
      <c r="H121" t="s">
        <v>361</v>
      </c>
      <c r="I121" t="s">
        <v>401</v>
      </c>
    </row>
    <row r="122" spans="1:9">
      <c r="A122" t="s">
        <v>482</v>
      </c>
      <c r="B122" t="s">
        <v>483</v>
      </c>
      <c r="C122" t="s">
        <v>359</v>
      </c>
      <c r="D122" t="s">
        <v>437</v>
      </c>
      <c r="E122" s="62">
        <v>77045.440000000002</v>
      </c>
      <c r="F122" s="63">
        <v>43636</v>
      </c>
      <c r="G122" s="64">
        <v>1</v>
      </c>
      <c r="H122" t="s">
        <v>361</v>
      </c>
      <c r="I122" t="s">
        <v>374</v>
      </c>
    </row>
    <row r="123" spans="1:9">
      <c r="A123" t="s">
        <v>484</v>
      </c>
      <c r="B123" t="s">
        <v>485</v>
      </c>
      <c r="C123" t="s">
        <v>372</v>
      </c>
      <c r="D123" t="s">
        <v>365</v>
      </c>
      <c r="E123" s="62">
        <v>110042.37</v>
      </c>
      <c r="F123" s="63">
        <v>43914</v>
      </c>
      <c r="G123" s="64">
        <v>1</v>
      </c>
      <c r="H123" t="s">
        <v>361</v>
      </c>
      <c r="I123" t="s">
        <v>369</v>
      </c>
    </row>
    <row r="124" spans="1:9">
      <c r="A124" t="s">
        <v>486</v>
      </c>
      <c r="B124" t="s">
        <v>487</v>
      </c>
      <c r="C124" t="s">
        <v>372</v>
      </c>
      <c r="D124" t="s">
        <v>395</v>
      </c>
      <c r="E124" s="62">
        <v>62281.24</v>
      </c>
      <c r="F124" s="63">
        <v>43272</v>
      </c>
      <c r="G124" s="64">
        <v>1</v>
      </c>
      <c r="H124" t="s">
        <v>361</v>
      </c>
      <c r="I124" t="s">
        <v>374</v>
      </c>
    </row>
  </sheetData>
  <autoFilter ref="A39:J51" xr:uid="{267150A1-4792-4ACC-B223-4E29053A5A3B}"/>
  <conditionalFormatting sqref="A2:H19">
    <cfRule type="expression" dxfId="11" priority="1">
      <formula>$J2="Yes"</formula>
    </cfRule>
    <cfRule type="expression" dxfId="10" priority="2">
      <formula>$B2=1</formula>
    </cfRule>
  </conditionalFormatting>
  <dataValidations count="8">
    <dataValidation allowBlank="1" showInputMessage="1" showErrorMessage="1" prompt="Enter the item inventory ID in this column" sqref="A1" xr:uid="{8EFE003F-9AC1-42DA-BFF4-CF8E8049E406}"/>
    <dataValidation allowBlank="1" showInputMessage="1" showErrorMessage="1" prompt="Enter the name of the item in this column" sqref="B1" xr:uid="{BB54CBEF-555A-4D7D-A1C9-8BE4DEE254A2}"/>
    <dataValidation allowBlank="1" showInputMessage="1" showErrorMessage="1" prompt="Enter the quantity in reorder for each item in this column" sqref="H1" xr:uid="{03F3107D-8605-43DA-8993-992BF845747C}"/>
    <dataValidation allowBlank="1" showInputMessage="1" showErrorMessage="1" prompt="Enter the number of days it takes to reorder each item in this column" sqref="G1" xr:uid="{5AC57686-0BD0-4658-ABEF-86E8253F90D2}"/>
    <dataValidation allowBlank="1" showInputMessage="1" showErrorMessage="1" prompt="Enter the reorder level for each item in this column" sqref="F1" xr:uid="{F64BB16E-641E-4B3E-9540-DC0DEF9A8A07}"/>
    <dataValidation allowBlank="1" showInputMessage="1" showErrorMessage="1" prompt="Enter the quantity in stock for each item in this column" sqref="E1" xr:uid="{FE38E109-5BF0-4A1A-985B-313A5D89DE3F}"/>
    <dataValidation allowBlank="1" showInputMessage="1" showErrorMessage="1" prompt="Enter the unit price of each item in this column" sqref="D1" xr:uid="{AE6A579D-4EDE-4B8B-AC11-D87212E16D1A}"/>
    <dataValidation allowBlank="1" showInputMessage="1" showErrorMessage="1" prompt="Enter a description of the item in this column" sqref="C1" xr:uid="{DD90C4B2-948E-4AF0-B30A-A898C59CA5DF}"/>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24E8-04BB-42CD-BF2E-8273E389869E}">
  <dimension ref="A1"/>
  <sheetViews>
    <sheetView workbookViewId="0">
      <selection activeCell="R11" sqref="R11"/>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6F00-E786-4797-B19E-D7817BCD9595}">
  <dimension ref="A1:F13"/>
  <sheetViews>
    <sheetView workbookViewId="0">
      <selection activeCell="R11" sqref="R11"/>
    </sheetView>
  </sheetViews>
  <sheetFormatPr defaultRowHeight="14.4"/>
  <cols>
    <col min="1" max="1" width="8.88671875" style="38" bestFit="1" customWidth="1"/>
    <col min="2" max="2" width="21.88671875" style="38" bestFit="1" customWidth="1"/>
    <col min="3" max="3" width="20.44140625" style="38" bestFit="1" customWidth="1"/>
    <col min="4" max="4" width="36.44140625" style="38" bestFit="1" customWidth="1"/>
    <col min="5" max="5" width="23.88671875" style="38" bestFit="1" customWidth="1"/>
    <col min="6" max="6" width="76.88671875" style="38" customWidth="1"/>
    <col min="7" max="16384" width="8.88671875" style="38"/>
  </cols>
  <sheetData>
    <row r="1" spans="1:6" ht="28.8">
      <c r="D1" s="15"/>
      <c r="F1" s="15" t="s">
        <v>494</v>
      </c>
    </row>
    <row r="3" spans="1:6" ht="57.6">
      <c r="D3" s="15"/>
      <c r="F3" s="15" t="s">
        <v>503</v>
      </c>
    </row>
    <row r="9" spans="1:6">
      <c r="A9" s="66" t="s">
        <v>492</v>
      </c>
      <c r="B9" s="66" t="s">
        <v>495</v>
      </c>
      <c r="C9" s="66" t="s">
        <v>491</v>
      </c>
      <c r="D9" s="66" t="s">
        <v>505</v>
      </c>
      <c r="E9" s="66" t="s">
        <v>96</v>
      </c>
    </row>
    <row r="10" spans="1:6">
      <c r="A10" s="38" t="s">
        <v>496</v>
      </c>
      <c r="B10" s="38" t="s">
        <v>497</v>
      </c>
      <c r="C10" s="38" t="s">
        <v>499</v>
      </c>
      <c r="E10" s="38" t="s">
        <v>498</v>
      </c>
    </row>
    <row r="11" spans="1:6">
      <c r="A11" s="65"/>
      <c r="B11" s="38" t="s">
        <v>501</v>
      </c>
      <c r="C11" s="38" t="s">
        <v>500</v>
      </c>
      <c r="E11" s="38" t="s">
        <v>488</v>
      </c>
    </row>
    <row r="12" spans="1:6">
      <c r="A12" s="65" t="s">
        <v>493</v>
      </c>
      <c r="B12" s="38" t="s">
        <v>502</v>
      </c>
      <c r="C12" s="38" t="s">
        <v>489</v>
      </c>
      <c r="E12" s="38" t="s">
        <v>490</v>
      </c>
    </row>
    <row r="13" spans="1:6">
      <c r="B13" s="38" t="s">
        <v>508</v>
      </c>
      <c r="C13" s="38" t="s">
        <v>504</v>
      </c>
      <c r="D13" s="38" t="s">
        <v>506</v>
      </c>
      <c r="E13" s="38"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AC43E-6047-40E0-90A2-BB6BC73217FF}">
  <dimension ref="A1:O58"/>
  <sheetViews>
    <sheetView topLeftCell="B1" zoomScaleNormal="100" workbookViewId="0">
      <selection activeCell="R11" sqref="R11"/>
    </sheetView>
  </sheetViews>
  <sheetFormatPr defaultRowHeight="14.4"/>
  <cols>
    <col min="1" max="1" width="11.33203125" style="3" bestFit="1" customWidth="1"/>
    <col min="2" max="2" width="22.5546875" style="3" bestFit="1" customWidth="1"/>
    <col min="3" max="3" width="11.5546875" style="3" bestFit="1" customWidth="1"/>
    <col min="4" max="4" width="23.21875" style="3" bestFit="1" customWidth="1"/>
    <col min="5" max="5" width="12.21875" style="3" bestFit="1" customWidth="1"/>
    <col min="6" max="6" width="13.77734375" style="3" bestFit="1" customWidth="1"/>
    <col min="7" max="7" width="8.33203125" style="3" bestFit="1" customWidth="1"/>
    <col min="8" max="8" width="17.77734375" style="3" bestFit="1" customWidth="1"/>
    <col min="9" max="9" width="20.88671875" style="3" bestFit="1" customWidth="1"/>
    <col min="10" max="10" width="23.21875" style="3" bestFit="1" customWidth="1"/>
    <col min="11" max="11" width="20.33203125" style="3" bestFit="1" customWidth="1"/>
    <col min="12" max="12" width="24.44140625" style="3" customWidth="1"/>
    <col min="13" max="13" width="27.5546875" style="3" bestFit="1" customWidth="1"/>
    <col min="14" max="14" width="31.88671875" style="3" bestFit="1" customWidth="1"/>
    <col min="15" max="15" width="36.44140625" style="3" bestFit="1" customWidth="1"/>
    <col min="16" max="18" width="8.88671875" style="3"/>
    <col min="19" max="19" width="17.21875" style="3" bestFit="1" customWidth="1"/>
    <col min="20" max="20" width="21.88671875" style="3" bestFit="1" customWidth="1"/>
    <col min="21" max="16384" width="8.88671875" style="3"/>
  </cols>
  <sheetData>
    <row r="1" spans="1:15">
      <c r="A1" s="67" t="s">
        <v>349</v>
      </c>
      <c r="B1" s="67" t="s">
        <v>97</v>
      </c>
      <c r="C1" s="67" t="s">
        <v>350</v>
      </c>
      <c r="D1" s="67" t="s">
        <v>351</v>
      </c>
      <c r="E1" s="67" t="s">
        <v>352</v>
      </c>
      <c r="F1" s="67" t="s">
        <v>353</v>
      </c>
      <c r="G1" s="67" t="s">
        <v>354</v>
      </c>
      <c r="H1" s="67" t="s">
        <v>355</v>
      </c>
      <c r="I1" s="67" t="s">
        <v>356</v>
      </c>
    </row>
    <row r="2" spans="1:15">
      <c r="A2" s="3" t="s">
        <v>428</v>
      </c>
      <c r="B2" s="3" t="s">
        <v>429</v>
      </c>
      <c r="C2" s="3" t="s">
        <v>359</v>
      </c>
      <c r="D2" s="3" t="s">
        <v>430</v>
      </c>
      <c r="E2" s="68">
        <v>75974.990000000005</v>
      </c>
      <c r="F2" s="69">
        <v>44172</v>
      </c>
      <c r="G2" s="3">
        <v>1</v>
      </c>
      <c r="H2" s="3" t="s">
        <v>361</v>
      </c>
      <c r="I2" s="3" t="s">
        <v>374</v>
      </c>
      <c r="K2" s="70" t="s">
        <v>509</v>
      </c>
      <c r="L2" s="70" t="s">
        <v>515</v>
      </c>
      <c r="M2" s="70" t="s">
        <v>510</v>
      </c>
      <c r="N2" s="70" t="s">
        <v>515</v>
      </c>
      <c r="O2" s="70" t="s">
        <v>525</v>
      </c>
    </row>
    <row r="3" spans="1:15">
      <c r="A3" s="3" t="s">
        <v>482</v>
      </c>
      <c r="B3" s="3" t="s">
        <v>483</v>
      </c>
      <c r="C3" s="3" t="s">
        <v>359</v>
      </c>
      <c r="D3" s="3" t="s">
        <v>437</v>
      </c>
      <c r="E3" s="68">
        <v>77045.440000000002</v>
      </c>
      <c r="F3" s="69">
        <v>43636</v>
      </c>
      <c r="G3" s="3">
        <v>1</v>
      </c>
      <c r="H3" s="3" t="s">
        <v>361</v>
      </c>
      <c r="I3" s="3" t="s">
        <v>374</v>
      </c>
      <c r="K3" s="71" t="s">
        <v>511</v>
      </c>
      <c r="L3" s="72"/>
      <c r="M3" s="71" t="s">
        <v>517</v>
      </c>
      <c r="N3" s="72"/>
      <c r="O3" s="72"/>
    </row>
    <row r="4" spans="1:15">
      <c r="A4" s="3" t="s">
        <v>416</v>
      </c>
      <c r="B4" s="3" t="s">
        <v>417</v>
      </c>
      <c r="C4" s="3" t="s">
        <v>372</v>
      </c>
      <c r="D4" s="3" t="s">
        <v>410</v>
      </c>
      <c r="E4" s="68">
        <v>77096.05</v>
      </c>
      <c r="F4" s="69">
        <v>43217</v>
      </c>
      <c r="G4" s="3">
        <v>1</v>
      </c>
      <c r="H4" s="3" t="s">
        <v>361</v>
      </c>
      <c r="I4" s="3" t="s">
        <v>398</v>
      </c>
      <c r="K4" s="71" t="s">
        <v>512</v>
      </c>
      <c r="L4" s="72"/>
      <c r="M4" s="71"/>
      <c r="N4" s="72"/>
      <c r="O4" s="72"/>
    </row>
    <row r="5" spans="1:15">
      <c r="A5" s="3" t="s">
        <v>442</v>
      </c>
      <c r="B5" s="3" t="s">
        <v>443</v>
      </c>
      <c r="C5" s="3" t="s">
        <v>359</v>
      </c>
      <c r="D5" s="3" t="s">
        <v>407</v>
      </c>
      <c r="E5" s="68">
        <v>78378.2</v>
      </c>
      <c r="F5" s="69">
        <v>43465</v>
      </c>
      <c r="G5" s="3">
        <v>0.4</v>
      </c>
      <c r="H5" s="3" t="s">
        <v>361</v>
      </c>
      <c r="I5" s="3" t="s">
        <v>374</v>
      </c>
      <c r="K5" s="71" t="s">
        <v>521</v>
      </c>
      <c r="L5" s="72"/>
      <c r="M5" s="71"/>
      <c r="N5" s="72"/>
      <c r="O5" s="72"/>
    </row>
    <row r="6" spans="1:15" ht="28.8">
      <c r="A6" s="3" t="s">
        <v>367</v>
      </c>
      <c r="B6" s="3" t="s">
        <v>368</v>
      </c>
      <c r="C6" s="3" t="s">
        <v>359</v>
      </c>
      <c r="D6" s="3" t="s">
        <v>365</v>
      </c>
      <c r="E6" s="68">
        <v>80695.740000000005</v>
      </c>
      <c r="F6" s="69">
        <v>43360</v>
      </c>
      <c r="G6" s="3">
        <v>1</v>
      </c>
      <c r="H6" s="3" t="s">
        <v>361</v>
      </c>
      <c r="I6" s="3" t="s">
        <v>369</v>
      </c>
      <c r="K6" s="71" t="s">
        <v>513</v>
      </c>
      <c r="L6" s="72" t="s">
        <v>514</v>
      </c>
      <c r="M6" s="71" t="s">
        <v>518</v>
      </c>
      <c r="N6" s="72"/>
      <c r="O6" s="72"/>
    </row>
    <row r="7" spans="1:15" ht="57.6">
      <c r="A7" s="3" t="s">
        <v>367</v>
      </c>
      <c r="B7" s="3" t="s">
        <v>368</v>
      </c>
      <c r="C7" s="3" t="s">
        <v>359</v>
      </c>
      <c r="D7" s="3" t="s">
        <v>365</v>
      </c>
      <c r="E7" s="68">
        <v>80695.740000000005</v>
      </c>
      <c r="F7" s="69">
        <v>43360</v>
      </c>
      <c r="G7" s="3">
        <v>1</v>
      </c>
      <c r="H7" s="3" t="s">
        <v>361</v>
      </c>
      <c r="I7" s="3" t="s">
        <v>369</v>
      </c>
      <c r="K7" s="71" t="s">
        <v>516</v>
      </c>
      <c r="L7" s="72" t="s">
        <v>520</v>
      </c>
      <c r="M7" s="71" t="s">
        <v>519</v>
      </c>
      <c r="N7" s="72" t="s">
        <v>520</v>
      </c>
      <c r="O7" s="72" t="s">
        <v>526</v>
      </c>
    </row>
    <row r="8" spans="1:15" ht="43.2">
      <c r="A8" s="3" t="s">
        <v>473</v>
      </c>
      <c r="B8" s="3" t="s">
        <v>368</v>
      </c>
      <c r="C8" s="3" t="s">
        <v>359</v>
      </c>
      <c r="D8" s="3" t="s">
        <v>365</v>
      </c>
      <c r="E8" s="68">
        <v>80695.740000000005</v>
      </c>
      <c r="F8" s="69">
        <v>43787</v>
      </c>
      <c r="G8" s="3">
        <v>0.8</v>
      </c>
      <c r="H8" s="3" t="s">
        <v>361</v>
      </c>
      <c r="I8" s="3" t="s">
        <v>369</v>
      </c>
      <c r="K8" s="71"/>
      <c r="L8" s="71"/>
      <c r="M8" s="71" t="s">
        <v>527</v>
      </c>
      <c r="N8" s="71" t="s">
        <v>529</v>
      </c>
      <c r="O8" s="73" t="s">
        <v>528</v>
      </c>
    </row>
    <row r="9" spans="1:15" ht="28.8">
      <c r="A9" s="3" t="s">
        <v>440</v>
      </c>
      <c r="B9" s="3" t="s">
        <v>441</v>
      </c>
      <c r="C9" s="3" t="s">
        <v>359</v>
      </c>
      <c r="D9" s="3" t="s">
        <v>410</v>
      </c>
      <c r="E9" s="68">
        <v>81897.789999999994</v>
      </c>
      <c r="F9" s="69">
        <v>43146</v>
      </c>
      <c r="G9" s="3">
        <v>1</v>
      </c>
      <c r="H9" s="3" t="s">
        <v>361</v>
      </c>
      <c r="I9" s="3" t="s">
        <v>404</v>
      </c>
      <c r="K9" s="71"/>
      <c r="L9" s="71"/>
      <c r="M9" s="71" t="s">
        <v>530</v>
      </c>
      <c r="N9" s="71" t="s">
        <v>531</v>
      </c>
      <c r="O9" s="71"/>
    </row>
    <row r="10" spans="1:15">
      <c r="A10" s="3" t="s">
        <v>393</v>
      </c>
      <c r="B10" s="3" t="s">
        <v>394</v>
      </c>
      <c r="C10" s="3" t="s">
        <v>359</v>
      </c>
      <c r="D10" s="3" t="s">
        <v>395</v>
      </c>
      <c r="E10" s="68">
        <v>84309.95</v>
      </c>
      <c r="F10" s="69">
        <v>44501</v>
      </c>
      <c r="G10" s="3">
        <v>1</v>
      </c>
      <c r="H10" s="3" t="s">
        <v>361</v>
      </c>
      <c r="I10" s="3" t="s">
        <v>374</v>
      </c>
      <c r="K10" s="71"/>
      <c r="L10" s="71"/>
      <c r="M10" s="71"/>
      <c r="N10" s="71"/>
      <c r="O10" s="71"/>
    </row>
    <row r="11" spans="1:15">
      <c r="A11" s="3" t="s">
        <v>408</v>
      </c>
      <c r="B11" s="3" t="s">
        <v>409</v>
      </c>
      <c r="C11" s="3" t="s">
        <v>372</v>
      </c>
      <c r="D11" s="3" t="s">
        <v>410</v>
      </c>
      <c r="E11" s="68">
        <v>84742.86</v>
      </c>
      <c r="F11" s="69">
        <v>44098</v>
      </c>
      <c r="G11" s="3">
        <v>1</v>
      </c>
      <c r="H11" s="3" t="s">
        <v>361</v>
      </c>
      <c r="I11" s="3" t="s">
        <v>404</v>
      </c>
      <c r="K11" s="71"/>
      <c r="L11" s="71"/>
      <c r="M11" s="71"/>
      <c r="N11" s="71"/>
      <c r="O11" s="71"/>
    </row>
    <row r="12" spans="1:15">
      <c r="A12" s="3" t="s">
        <v>448</v>
      </c>
      <c r="B12" s="3" t="s">
        <v>449</v>
      </c>
      <c r="C12" s="3" t="s">
        <v>359</v>
      </c>
      <c r="D12" s="3" t="s">
        <v>360</v>
      </c>
      <c r="E12" s="68">
        <v>84745.93</v>
      </c>
      <c r="F12" s="69">
        <v>43707</v>
      </c>
      <c r="G12" s="3">
        <v>1</v>
      </c>
      <c r="H12" s="3" t="s">
        <v>361</v>
      </c>
      <c r="I12" s="3" t="s">
        <v>362</v>
      </c>
    </row>
    <row r="13" spans="1:15">
      <c r="A13" s="3" t="s">
        <v>460</v>
      </c>
      <c r="B13" s="3" t="s">
        <v>461</v>
      </c>
      <c r="C13" s="3" t="s">
        <v>372</v>
      </c>
      <c r="D13" s="3" t="s">
        <v>392</v>
      </c>
      <c r="E13" s="68">
        <v>72876.91</v>
      </c>
      <c r="F13" s="69">
        <v>43837</v>
      </c>
      <c r="G13" s="3">
        <v>1</v>
      </c>
      <c r="H13" s="3" t="s">
        <v>361</v>
      </c>
      <c r="I13" s="3" t="s">
        <v>374</v>
      </c>
    </row>
    <row r="14" spans="1:15">
      <c r="A14" s="3" t="s">
        <v>462</v>
      </c>
      <c r="B14" s="3" t="s">
        <v>463</v>
      </c>
      <c r="C14" s="3" t="s">
        <v>372</v>
      </c>
      <c r="D14" s="3" t="s">
        <v>382</v>
      </c>
      <c r="E14" s="68">
        <v>66572.58</v>
      </c>
      <c r="F14" s="69">
        <v>44193</v>
      </c>
      <c r="G14" s="3">
        <v>1</v>
      </c>
      <c r="H14" s="3" t="s">
        <v>361</v>
      </c>
      <c r="I14" s="3" t="s">
        <v>398</v>
      </c>
    </row>
    <row r="15" spans="1:15">
      <c r="A15" s="3" t="s">
        <v>462</v>
      </c>
      <c r="B15" s="3" t="s">
        <v>464</v>
      </c>
      <c r="C15" s="3" t="s">
        <v>372</v>
      </c>
      <c r="D15" s="3" t="s">
        <v>382</v>
      </c>
      <c r="E15" s="68">
        <v>66572.58</v>
      </c>
      <c r="F15" s="69">
        <v>44193</v>
      </c>
      <c r="G15" s="3">
        <v>1</v>
      </c>
      <c r="H15" s="3" t="s">
        <v>361</v>
      </c>
      <c r="I15" s="3" t="s">
        <v>398</v>
      </c>
    </row>
    <row r="16" spans="1:15">
      <c r="A16" s="3" t="s">
        <v>469</v>
      </c>
      <c r="B16" s="3" t="s">
        <v>470</v>
      </c>
      <c r="C16" s="3" t="s">
        <v>372</v>
      </c>
      <c r="D16" s="3" t="s">
        <v>377</v>
      </c>
      <c r="E16" s="68">
        <v>65699.02</v>
      </c>
      <c r="F16" s="69">
        <v>43951</v>
      </c>
      <c r="G16" s="3">
        <v>1</v>
      </c>
      <c r="H16" s="3" t="s">
        <v>361</v>
      </c>
      <c r="I16" s="3" t="s">
        <v>369</v>
      </c>
    </row>
    <row r="17" spans="1:15">
      <c r="A17" s="3" t="s">
        <v>486</v>
      </c>
      <c r="B17" s="3" t="s">
        <v>487</v>
      </c>
      <c r="C17" s="3" t="s">
        <v>372</v>
      </c>
      <c r="D17" s="3" t="s">
        <v>395</v>
      </c>
      <c r="E17" s="68">
        <v>62281.24</v>
      </c>
      <c r="F17" s="69">
        <v>43272</v>
      </c>
      <c r="G17" s="3">
        <v>1</v>
      </c>
      <c r="H17" s="3" t="s">
        <v>361</v>
      </c>
      <c r="I17" s="3" t="s">
        <v>374</v>
      </c>
    </row>
    <row r="18" spans="1:15">
      <c r="A18" s="3" t="s">
        <v>458</v>
      </c>
      <c r="B18" s="3" t="s">
        <v>459</v>
      </c>
      <c r="C18" s="3" t="s">
        <v>372</v>
      </c>
      <c r="D18" s="3" t="s">
        <v>437</v>
      </c>
      <c r="E18" s="68">
        <v>62195.47</v>
      </c>
      <c r="F18" s="69">
        <v>44434</v>
      </c>
      <c r="G18" s="3">
        <v>1</v>
      </c>
      <c r="H18" s="3" t="s">
        <v>361</v>
      </c>
      <c r="I18" s="3" t="s">
        <v>374</v>
      </c>
      <c r="K18" s="70" t="s">
        <v>492</v>
      </c>
      <c r="L18" s="70" t="s">
        <v>495</v>
      </c>
      <c r="M18" s="70" t="s">
        <v>491</v>
      </c>
      <c r="N18" s="70" t="s">
        <v>96</v>
      </c>
      <c r="O18" s="70" t="s">
        <v>505</v>
      </c>
    </row>
    <row r="19" spans="1:15">
      <c r="A19" s="3" t="s">
        <v>388</v>
      </c>
      <c r="B19" s="3" t="s">
        <v>389</v>
      </c>
      <c r="C19" s="3" t="s">
        <v>372</v>
      </c>
      <c r="D19" s="3" t="s">
        <v>385</v>
      </c>
      <c r="E19" s="68">
        <v>52963.65</v>
      </c>
      <c r="F19" s="69">
        <v>44288</v>
      </c>
      <c r="G19" s="3">
        <v>0.3</v>
      </c>
      <c r="H19" s="3" t="s">
        <v>361</v>
      </c>
      <c r="I19" s="3" t="s">
        <v>369</v>
      </c>
      <c r="K19" s="42" t="s">
        <v>496</v>
      </c>
      <c r="L19" s="42" t="s">
        <v>497</v>
      </c>
      <c r="M19" s="42" t="s">
        <v>499</v>
      </c>
      <c r="N19" s="42" t="s">
        <v>498</v>
      </c>
      <c r="O19" s="42"/>
    </row>
    <row r="20" spans="1:15">
      <c r="A20" s="3" t="s">
        <v>390</v>
      </c>
      <c r="B20" s="3" t="s">
        <v>391</v>
      </c>
      <c r="C20" s="3" t="s">
        <v>372</v>
      </c>
      <c r="D20" s="3" t="s">
        <v>392</v>
      </c>
      <c r="E20" s="68">
        <v>50310.09</v>
      </c>
      <c r="F20" s="69">
        <v>44285</v>
      </c>
      <c r="G20" s="3">
        <v>0.4</v>
      </c>
      <c r="H20" s="3" t="s">
        <v>361</v>
      </c>
      <c r="I20" s="3" t="s">
        <v>366</v>
      </c>
      <c r="K20" s="42"/>
      <c r="L20" s="42" t="s">
        <v>501</v>
      </c>
      <c r="M20" s="42" t="s">
        <v>500</v>
      </c>
      <c r="N20" s="42" t="s">
        <v>488</v>
      </c>
      <c r="O20" s="42"/>
    </row>
    <row r="21" spans="1:15">
      <c r="A21" s="3" t="s">
        <v>420</v>
      </c>
      <c r="B21" s="3" t="s">
        <v>421</v>
      </c>
      <c r="C21" s="3" t="s">
        <v>372</v>
      </c>
      <c r="D21" s="3" t="s">
        <v>392</v>
      </c>
      <c r="E21" s="68">
        <v>48525.71</v>
      </c>
      <c r="F21" s="69">
        <v>43264</v>
      </c>
      <c r="G21" s="3">
        <v>1</v>
      </c>
      <c r="H21" s="3" t="s">
        <v>361</v>
      </c>
      <c r="I21" s="3" t="s">
        <v>366</v>
      </c>
      <c r="K21" s="42" t="s">
        <v>493</v>
      </c>
      <c r="L21" s="42" t="s">
        <v>502</v>
      </c>
      <c r="M21" s="42" t="s">
        <v>489</v>
      </c>
      <c r="N21" s="42" t="s">
        <v>490</v>
      </c>
      <c r="O21" s="42"/>
    </row>
    <row r="22" spans="1:15">
      <c r="A22" s="3" t="s">
        <v>446</v>
      </c>
      <c r="B22" s="3" t="s">
        <v>447</v>
      </c>
      <c r="C22" s="3" t="s">
        <v>372</v>
      </c>
      <c r="D22" s="3" t="s">
        <v>377</v>
      </c>
      <c r="E22" s="68">
        <v>37362.300000000003</v>
      </c>
      <c r="F22" s="69">
        <v>43642</v>
      </c>
      <c r="G22" s="3">
        <v>1</v>
      </c>
      <c r="H22" s="3" t="s">
        <v>361</v>
      </c>
      <c r="I22" s="3" t="s">
        <v>404</v>
      </c>
      <c r="K22" s="42"/>
      <c r="L22" s="42" t="s">
        <v>508</v>
      </c>
      <c r="M22" s="42" t="s">
        <v>504</v>
      </c>
      <c r="N22" s="42" t="s">
        <v>507</v>
      </c>
      <c r="O22" s="42" t="s">
        <v>506</v>
      </c>
    </row>
    <row r="23" spans="1:15">
      <c r="A23" s="3" t="s">
        <v>452</v>
      </c>
      <c r="B23" s="3" t="s">
        <v>453</v>
      </c>
      <c r="C23" s="3" t="s">
        <v>372</v>
      </c>
      <c r="D23" s="3" t="s">
        <v>430</v>
      </c>
      <c r="E23" s="68">
        <v>36714.379999999997</v>
      </c>
      <c r="F23" s="69">
        <v>44175</v>
      </c>
      <c r="G23" s="3">
        <v>1</v>
      </c>
      <c r="H23" s="3" t="s">
        <v>361</v>
      </c>
      <c r="I23" s="3" t="s">
        <v>398</v>
      </c>
      <c r="K23" s="2" t="s">
        <v>522</v>
      </c>
      <c r="L23" s="2"/>
      <c r="M23" s="2" t="s">
        <v>523</v>
      </c>
      <c r="N23" s="2" t="s">
        <v>524</v>
      </c>
      <c r="O23" s="2"/>
    </row>
    <row r="24" spans="1:15">
      <c r="A24" s="3" t="s">
        <v>422</v>
      </c>
      <c r="B24" s="3" t="s">
        <v>423</v>
      </c>
      <c r="C24" s="3" t="s">
        <v>372</v>
      </c>
      <c r="D24" s="3" t="s">
        <v>385</v>
      </c>
      <c r="E24" s="68">
        <v>36547.58</v>
      </c>
      <c r="F24" s="69">
        <v>43416</v>
      </c>
      <c r="G24" s="3">
        <v>1</v>
      </c>
      <c r="H24" s="3" t="s">
        <v>361</v>
      </c>
      <c r="I24" s="3" t="s">
        <v>374</v>
      </c>
    </row>
    <row r="25" spans="1:15">
      <c r="A25" s="3" t="s">
        <v>422</v>
      </c>
      <c r="B25" s="3" t="s">
        <v>423</v>
      </c>
      <c r="C25" s="3" t="s">
        <v>372</v>
      </c>
      <c r="D25" s="3" t="s">
        <v>385</v>
      </c>
      <c r="E25" s="68">
        <v>36547.58</v>
      </c>
      <c r="F25" s="69">
        <v>43416</v>
      </c>
      <c r="G25" s="3">
        <v>1</v>
      </c>
      <c r="H25" s="3" t="s">
        <v>361</v>
      </c>
      <c r="I25" s="3" t="s">
        <v>374</v>
      </c>
    </row>
    <row r="26" spans="1:15">
      <c r="A26" s="3" t="s">
        <v>396</v>
      </c>
      <c r="B26" s="3" t="s">
        <v>397</v>
      </c>
      <c r="C26" s="3" t="s">
        <v>372</v>
      </c>
      <c r="D26" s="3" t="s">
        <v>385</v>
      </c>
      <c r="E26" s="68">
        <v>35936.31</v>
      </c>
      <c r="F26" s="69">
        <v>43241</v>
      </c>
      <c r="G26" s="3">
        <v>1</v>
      </c>
      <c r="H26" s="3" t="s">
        <v>361</v>
      </c>
      <c r="I26" s="3" t="s">
        <v>398</v>
      </c>
    </row>
    <row r="27" spans="1:15">
      <c r="A27" s="3" t="s">
        <v>450</v>
      </c>
      <c r="B27" s="3" t="s">
        <v>451</v>
      </c>
      <c r="C27" s="3" t="s">
        <v>372</v>
      </c>
      <c r="D27" s="3" t="s">
        <v>437</v>
      </c>
      <c r="E27" s="68">
        <v>32192.15</v>
      </c>
      <c r="F27" s="69">
        <v>44473</v>
      </c>
      <c r="G27" s="3">
        <v>1</v>
      </c>
      <c r="H27" s="3" t="s">
        <v>361</v>
      </c>
      <c r="I27" s="3" t="s">
        <v>366</v>
      </c>
    </row>
    <row r="28" spans="1:15">
      <c r="A28" s="3" t="s">
        <v>386</v>
      </c>
      <c r="B28" s="3" t="s">
        <v>387</v>
      </c>
      <c r="C28" s="3" t="s">
        <v>372</v>
      </c>
      <c r="D28" s="3" t="s">
        <v>382</v>
      </c>
      <c r="E28" s="68">
        <v>29774.76</v>
      </c>
      <c r="F28" s="69">
        <v>44105</v>
      </c>
      <c r="G28" s="3">
        <v>1</v>
      </c>
      <c r="H28" s="3" t="s">
        <v>361</v>
      </c>
      <c r="I28" s="3" t="s">
        <v>362</v>
      </c>
    </row>
    <row r="29" spans="1:15">
      <c r="A29" s="3" t="s">
        <v>411</v>
      </c>
      <c r="B29" s="3" t="s">
        <v>412</v>
      </c>
      <c r="C29" s="3" t="s">
        <v>372</v>
      </c>
      <c r="D29" s="3" t="s">
        <v>365</v>
      </c>
      <c r="E29" s="68">
        <v>85918.61</v>
      </c>
      <c r="F29" s="69">
        <v>43136</v>
      </c>
      <c r="G29" s="3">
        <v>1</v>
      </c>
      <c r="H29" s="3" t="s">
        <v>361</v>
      </c>
      <c r="I29" s="3" t="s">
        <v>369</v>
      </c>
    </row>
    <row r="30" spans="1:15">
      <c r="A30" s="3" t="s">
        <v>454</v>
      </c>
      <c r="B30" s="3" t="s">
        <v>455</v>
      </c>
      <c r="C30" s="3" t="s">
        <v>359</v>
      </c>
      <c r="D30" s="3" t="s">
        <v>410</v>
      </c>
      <c r="E30" s="68">
        <v>89690.38</v>
      </c>
      <c r="F30" s="69">
        <v>43206</v>
      </c>
      <c r="G30" s="3">
        <v>1</v>
      </c>
      <c r="H30" s="3" t="s">
        <v>361</v>
      </c>
      <c r="I30" s="3" t="s">
        <v>362</v>
      </c>
    </row>
    <row r="31" spans="1:15">
      <c r="A31" s="3" t="s">
        <v>402</v>
      </c>
      <c r="B31" s="3" t="s">
        <v>403</v>
      </c>
      <c r="C31" s="3" t="s">
        <v>372</v>
      </c>
      <c r="D31" s="3" t="s">
        <v>385</v>
      </c>
      <c r="E31" s="68">
        <v>91645.04</v>
      </c>
      <c r="F31" s="69">
        <v>44223</v>
      </c>
      <c r="G31" s="3">
        <v>1</v>
      </c>
      <c r="H31" s="3" t="s">
        <v>361</v>
      </c>
      <c r="I31" s="3" t="s">
        <v>404</v>
      </c>
    </row>
    <row r="32" spans="1:15">
      <c r="A32" s="3" t="s">
        <v>474</v>
      </c>
      <c r="B32" s="3" t="s">
        <v>475</v>
      </c>
      <c r="C32" s="3" t="s">
        <v>359</v>
      </c>
      <c r="D32" s="3" t="s">
        <v>395</v>
      </c>
      <c r="E32" s="68">
        <v>92336.08</v>
      </c>
      <c r="F32" s="69">
        <v>44431</v>
      </c>
      <c r="G32" s="3">
        <v>1</v>
      </c>
      <c r="H32" s="3" t="s">
        <v>361</v>
      </c>
      <c r="I32" s="3" t="s">
        <v>366</v>
      </c>
    </row>
    <row r="33" spans="1:9">
      <c r="A33" s="3" t="s">
        <v>431</v>
      </c>
      <c r="B33" s="3" t="s">
        <v>432</v>
      </c>
      <c r="C33" s="3" t="s">
        <v>372</v>
      </c>
      <c r="D33" s="3" t="s">
        <v>385</v>
      </c>
      <c r="E33" s="68">
        <v>95954.02</v>
      </c>
      <c r="F33" s="69">
        <v>43567</v>
      </c>
      <c r="G33" s="3">
        <v>0.3</v>
      </c>
      <c r="H33" s="3" t="s">
        <v>361</v>
      </c>
      <c r="I33" s="3" t="s">
        <v>366</v>
      </c>
    </row>
    <row r="34" spans="1:9">
      <c r="A34" s="3" t="s">
        <v>357</v>
      </c>
      <c r="B34" s="3" t="s">
        <v>358</v>
      </c>
      <c r="C34" s="3" t="s">
        <v>359</v>
      </c>
      <c r="D34" s="3" t="s">
        <v>360</v>
      </c>
      <c r="E34" s="68">
        <v>96135.75</v>
      </c>
      <c r="F34" s="69">
        <v>44025</v>
      </c>
      <c r="G34" s="3">
        <v>0.3</v>
      </c>
      <c r="H34" s="3" t="s">
        <v>361</v>
      </c>
      <c r="I34" s="3" t="s">
        <v>362</v>
      </c>
    </row>
    <row r="35" spans="1:9">
      <c r="A35" s="3" t="s">
        <v>405</v>
      </c>
      <c r="B35" s="3" t="s">
        <v>406</v>
      </c>
      <c r="C35" s="3" t="s">
        <v>359</v>
      </c>
      <c r="D35" s="3" t="s">
        <v>407</v>
      </c>
      <c r="E35" s="68">
        <v>97105.19</v>
      </c>
      <c r="F35" s="69">
        <v>44425</v>
      </c>
      <c r="G35" s="3">
        <v>1</v>
      </c>
      <c r="H35" s="3" t="s">
        <v>361</v>
      </c>
      <c r="I35" s="3" t="s">
        <v>369</v>
      </c>
    </row>
    <row r="36" spans="1:9">
      <c r="A36" s="3" t="s">
        <v>480</v>
      </c>
      <c r="B36" s="3" t="s">
        <v>481</v>
      </c>
      <c r="C36" s="3" t="s">
        <v>359</v>
      </c>
      <c r="D36" s="3" t="s">
        <v>365</v>
      </c>
      <c r="E36" s="68">
        <v>98000</v>
      </c>
      <c r="F36" s="69">
        <v>43710</v>
      </c>
      <c r="G36" s="3">
        <v>0.9</v>
      </c>
      <c r="H36" s="3" t="s">
        <v>361</v>
      </c>
      <c r="I36" s="3" t="s">
        <v>401</v>
      </c>
    </row>
    <row r="37" spans="1:9">
      <c r="A37" s="3" t="s">
        <v>433</v>
      </c>
      <c r="B37" s="3" t="s">
        <v>434</v>
      </c>
      <c r="C37" s="3" t="s">
        <v>359</v>
      </c>
      <c r="D37" s="3" t="s">
        <v>360</v>
      </c>
      <c r="E37" s="68">
        <v>102934.09</v>
      </c>
      <c r="F37" s="69">
        <v>44315</v>
      </c>
      <c r="G37" s="3">
        <v>1</v>
      </c>
      <c r="H37" s="3" t="s">
        <v>361</v>
      </c>
      <c r="I37" s="3" t="s">
        <v>366</v>
      </c>
    </row>
    <row r="38" spans="1:9">
      <c r="A38" s="3" t="s">
        <v>438</v>
      </c>
      <c r="B38" s="3" t="s">
        <v>439</v>
      </c>
      <c r="C38" s="3" t="s">
        <v>372</v>
      </c>
      <c r="D38" s="3" t="s">
        <v>415</v>
      </c>
      <c r="E38" s="68">
        <v>104335.03999999999</v>
      </c>
      <c r="F38" s="69">
        <v>43874</v>
      </c>
      <c r="G38" s="3">
        <v>1</v>
      </c>
      <c r="H38" s="3" t="s">
        <v>361</v>
      </c>
      <c r="I38" s="3" t="s">
        <v>369</v>
      </c>
    </row>
    <row r="39" spans="1:9">
      <c r="A39" s="3" t="s">
        <v>478</v>
      </c>
      <c r="B39" s="3" t="s">
        <v>479</v>
      </c>
      <c r="D39" s="3" t="s">
        <v>430</v>
      </c>
      <c r="E39" s="68">
        <v>104802.63</v>
      </c>
      <c r="F39" s="69">
        <v>44502</v>
      </c>
      <c r="G39" s="3">
        <v>1</v>
      </c>
      <c r="H39" s="3" t="s">
        <v>361</v>
      </c>
      <c r="I39" s="3" t="s">
        <v>366</v>
      </c>
    </row>
    <row r="40" spans="1:9">
      <c r="A40" s="3" t="s">
        <v>484</v>
      </c>
      <c r="B40" s="3" t="s">
        <v>485</v>
      </c>
      <c r="C40" s="3" t="s">
        <v>372</v>
      </c>
      <c r="D40" s="3" t="s">
        <v>365</v>
      </c>
      <c r="E40" s="68">
        <v>110042.37</v>
      </c>
      <c r="F40" s="69">
        <v>43914</v>
      </c>
      <c r="G40" s="3">
        <v>1</v>
      </c>
      <c r="H40" s="3" t="s">
        <v>361</v>
      </c>
      <c r="I40" s="3" t="s">
        <v>369</v>
      </c>
    </row>
    <row r="41" spans="1:9">
      <c r="A41" s="3" t="s">
        <v>399</v>
      </c>
      <c r="B41" s="3" t="s">
        <v>400</v>
      </c>
      <c r="C41" s="3" t="s">
        <v>372</v>
      </c>
      <c r="D41" s="3" t="s">
        <v>373</v>
      </c>
      <c r="E41" s="68">
        <v>112645.99</v>
      </c>
      <c r="F41" s="69">
        <v>43759</v>
      </c>
      <c r="G41" s="3">
        <v>0.6</v>
      </c>
      <c r="H41" s="3" t="s">
        <v>361</v>
      </c>
      <c r="I41" s="3" t="s">
        <v>401</v>
      </c>
    </row>
    <row r="42" spans="1:9">
      <c r="A42" s="3" t="s">
        <v>383</v>
      </c>
      <c r="B42" s="3" t="s">
        <v>384</v>
      </c>
      <c r="C42" s="3" t="s">
        <v>359</v>
      </c>
      <c r="D42" s="3" t="s">
        <v>385</v>
      </c>
      <c r="E42" s="68">
        <v>114177.23</v>
      </c>
      <c r="F42" s="69">
        <v>43908</v>
      </c>
      <c r="G42" s="3">
        <v>1</v>
      </c>
      <c r="H42" s="3" t="s">
        <v>361</v>
      </c>
      <c r="I42" s="3" t="s">
        <v>362</v>
      </c>
    </row>
    <row r="43" spans="1:9">
      <c r="A43" s="3" t="s">
        <v>424</v>
      </c>
      <c r="B43" s="3" t="s">
        <v>425</v>
      </c>
      <c r="C43" s="3" t="s">
        <v>372</v>
      </c>
      <c r="D43" s="3" t="s">
        <v>415</v>
      </c>
      <c r="E43" s="68">
        <v>115191.38</v>
      </c>
      <c r="F43" s="69">
        <v>44004</v>
      </c>
      <c r="G43" s="3">
        <v>1</v>
      </c>
      <c r="H43" s="3" t="s">
        <v>361</v>
      </c>
      <c r="I43" s="3" t="s">
        <v>366</v>
      </c>
    </row>
    <row r="44" spans="1:9">
      <c r="A44" s="3" t="s">
        <v>467</v>
      </c>
      <c r="B44" s="3" t="s">
        <v>468</v>
      </c>
      <c r="C44" s="3" t="s">
        <v>372</v>
      </c>
      <c r="D44" s="3" t="s">
        <v>385</v>
      </c>
      <c r="E44" s="68">
        <v>119022.49</v>
      </c>
      <c r="F44" s="69">
        <v>44431</v>
      </c>
      <c r="G44" s="3">
        <v>1</v>
      </c>
      <c r="H44" s="3" t="s">
        <v>361</v>
      </c>
      <c r="I44" s="3" t="s">
        <v>404</v>
      </c>
    </row>
    <row r="45" spans="1:9">
      <c r="A45" s="3" t="s">
        <v>413</v>
      </c>
      <c r="B45" s="3" t="s">
        <v>414</v>
      </c>
      <c r="C45" s="3" t="s">
        <v>359</v>
      </c>
      <c r="D45" s="3" t="s">
        <v>415</v>
      </c>
      <c r="E45" s="68">
        <v>72502.61</v>
      </c>
      <c r="F45" s="69">
        <v>44235</v>
      </c>
      <c r="G45" s="3">
        <v>1</v>
      </c>
      <c r="H45" s="3" t="s">
        <v>361</v>
      </c>
      <c r="I45" s="3" t="s">
        <v>362</v>
      </c>
    </row>
    <row r="46" spans="1:9">
      <c r="A46" s="3" t="s">
        <v>363</v>
      </c>
      <c r="B46" s="3" t="s">
        <v>364</v>
      </c>
      <c r="C46" s="3" t="s">
        <v>359</v>
      </c>
      <c r="D46" s="3" t="s">
        <v>365</v>
      </c>
      <c r="E46" s="68">
        <v>70649.460000000006</v>
      </c>
      <c r="F46" s="69">
        <v>43843</v>
      </c>
      <c r="G46" s="3">
        <v>1</v>
      </c>
      <c r="H46" s="3" t="s">
        <v>361</v>
      </c>
      <c r="I46" s="3" t="s">
        <v>366</v>
      </c>
    </row>
    <row r="47" spans="1:9">
      <c r="A47" s="3" t="s">
        <v>476</v>
      </c>
      <c r="B47" s="3" t="s">
        <v>477</v>
      </c>
      <c r="C47" s="3" t="s">
        <v>359</v>
      </c>
      <c r="D47" s="3" t="s">
        <v>365</v>
      </c>
      <c r="E47" s="68">
        <v>69192.850000000006</v>
      </c>
      <c r="F47" s="69">
        <v>44305</v>
      </c>
      <c r="G47" s="3">
        <v>1</v>
      </c>
      <c r="H47" s="3" t="s">
        <v>361</v>
      </c>
      <c r="I47" s="3" t="s">
        <v>369</v>
      </c>
    </row>
    <row r="48" spans="1:9">
      <c r="A48" s="3" t="s">
        <v>378</v>
      </c>
      <c r="B48" s="3" t="s">
        <v>379</v>
      </c>
      <c r="C48" s="3" t="s">
        <v>359</v>
      </c>
      <c r="D48" s="3" t="s">
        <v>365</v>
      </c>
      <c r="E48" s="68">
        <v>68980.52</v>
      </c>
      <c r="F48" s="69">
        <v>43494</v>
      </c>
      <c r="G48" s="3">
        <v>0.8</v>
      </c>
      <c r="H48" s="3" t="s">
        <v>361</v>
      </c>
      <c r="I48" s="3" t="s">
        <v>374</v>
      </c>
    </row>
    <row r="49" spans="1:9">
      <c r="A49" s="3" t="s">
        <v>375</v>
      </c>
      <c r="B49" s="3" t="s">
        <v>376</v>
      </c>
      <c r="C49" s="3" t="s">
        <v>359</v>
      </c>
      <c r="D49" s="3" t="s">
        <v>377</v>
      </c>
      <c r="E49" s="68">
        <v>67905.8</v>
      </c>
      <c r="F49" s="69">
        <v>44194</v>
      </c>
      <c r="G49" s="3">
        <v>1</v>
      </c>
      <c r="H49" s="3" t="s">
        <v>361</v>
      </c>
      <c r="I49" s="3" t="s">
        <v>374</v>
      </c>
    </row>
    <row r="50" spans="1:9">
      <c r="A50" s="3" t="s">
        <v>380</v>
      </c>
      <c r="B50" s="3" t="s">
        <v>381</v>
      </c>
      <c r="C50" s="3" t="s">
        <v>359</v>
      </c>
      <c r="D50" s="3" t="s">
        <v>382</v>
      </c>
      <c r="E50" s="68">
        <v>63705.4</v>
      </c>
      <c r="F50" s="69">
        <v>43682</v>
      </c>
      <c r="G50" s="3">
        <v>1</v>
      </c>
      <c r="H50" s="3" t="s">
        <v>361</v>
      </c>
      <c r="I50" s="3" t="s">
        <v>366</v>
      </c>
    </row>
    <row r="51" spans="1:9">
      <c r="A51" s="3" t="s">
        <v>444</v>
      </c>
      <c r="B51" s="3" t="s">
        <v>445</v>
      </c>
      <c r="C51" s="3" t="s">
        <v>359</v>
      </c>
      <c r="D51" s="3" t="s">
        <v>392</v>
      </c>
      <c r="E51" s="68">
        <v>61994.76</v>
      </c>
      <c r="F51" s="69">
        <v>43794</v>
      </c>
      <c r="G51" s="3">
        <v>0.3</v>
      </c>
      <c r="H51" s="3" t="s">
        <v>361</v>
      </c>
      <c r="I51" s="3" t="s">
        <v>366</v>
      </c>
    </row>
    <row r="52" spans="1:9">
      <c r="A52" s="3" t="s">
        <v>426</v>
      </c>
      <c r="B52" s="3" t="s">
        <v>427</v>
      </c>
      <c r="C52" s="3" t="s">
        <v>359</v>
      </c>
      <c r="D52" s="3" t="s">
        <v>373</v>
      </c>
      <c r="E52" s="68">
        <v>58861.19</v>
      </c>
      <c r="F52" s="69">
        <v>43654</v>
      </c>
      <c r="G52" s="3">
        <v>1</v>
      </c>
      <c r="H52" s="3" t="s">
        <v>361</v>
      </c>
      <c r="I52" s="3" t="s">
        <v>369</v>
      </c>
    </row>
    <row r="53" spans="1:9">
      <c r="A53" s="3" t="s">
        <v>418</v>
      </c>
      <c r="B53" s="3" t="s">
        <v>419</v>
      </c>
      <c r="C53" s="3" t="s">
        <v>359</v>
      </c>
      <c r="D53" s="3" t="s">
        <v>395</v>
      </c>
      <c r="E53" s="68">
        <v>50449.46</v>
      </c>
      <c r="F53" s="69">
        <v>43418</v>
      </c>
      <c r="G53" s="3">
        <v>0.8</v>
      </c>
      <c r="H53" s="3" t="s">
        <v>361</v>
      </c>
      <c r="I53" s="3" t="s">
        <v>404</v>
      </c>
    </row>
    <row r="54" spans="1:9">
      <c r="A54" s="3" t="s">
        <v>471</v>
      </c>
      <c r="B54" s="3" t="s">
        <v>472</v>
      </c>
      <c r="C54" s="3" t="s">
        <v>359</v>
      </c>
      <c r="D54" s="3" t="s">
        <v>437</v>
      </c>
      <c r="E54" s="68">
        <v>47551.89</v>
      </c>
      <c r="F54" s="69">
        <v>43468</v>
      </c>
      <c r="G54" s="3">
        <v>1</v>
      </c>
      <c r="H54" s="3" t="s">
        <v>361</v>
      </c>
      <c r="I54" s="3" t="s">
        <v>404</v>
      </c>
    </row>
    <row r="55" spans="1:9">
      <c r="A55" s="3" t="s">
        <v>435</v>
      </c>
      <c r="B55" s="3" t="s">
        <v>436</v>
      </c>
      <c r="C55" s="3" t="s">
        <v>359</v>
      </c>
      <c r="D55" s="3" t="s">
        <v>437</v>
      </c>
      <c r="E55" s="68">
        <v>41934.71</v>
      </c>
      <c r="F55" s="69">
        <v>43780</v>
      </c>
      <c r="G55" s="3">
        <v>1</v>
      </c>
      <c r="H55" s="3" t="s">
        <v>361</v>
      </c>
      <c r="I55" s="3" t="s">
        <v>374</v>
      </c>
    </row>
    <row r="56" spans="1:9">
      <c r="A56" s="3" t="s">
        <v>456</v>
      </c>
      <c r="B56" s="3" t="s">
        <v>457</v>
      </c>
      <c r="C56" s="3" t="s">
        <v>359</v>
      </c>
      <c r="D56" s="3" t="s">
        <v>437</v>
      </c>
      <c r="E56" s="68">
        <v>39535.49</v>
      </c>
      <c r="F56" s="69">
        <v>43397</v>
      </c>
      <c r="G56" s="3">
        <v>0.3</v>
      </c>
      <c r="H56" s="3" t="s">
        <v>361</v>
      </c>
      <c r="I56" s="3" t="s">
        <v>374</v>
      </c>
    </row>
    <row r="57" spans="1:9">
      <c r="A57" s="3" t="s">
        <v>465</v>
      </c>
      <c r="B57" s="3" t="s">
        <v>466</v>
      </c>
      <c r="C57" s="3" t="s">
        <v>359</v>
      </c>
      <c r="D57" s="3" t="s">
        <v>392</v>
      </c>
      <c r="E57" s="68">
        <v>35943.620000000003</v>
      </c>
      <c r="F57" s="69">
        <v>44078</v>
      </c>
      <c r="G57" s="3">
        <v>1</v>
      </c>
      <c r="H57" s="3" t="s">
        <v>361</v>
      </c>
      <c r="I57" s="3" t="s">
        <v>369</v>
      </c>
    </row>
    <row r="58" spans="1:9">
      <c r="A58" s="3" t="s">
        <v>370</v>
      </c>
      <c r="B58" s="3" t="s">
        <v>371</v>
      </c>
      <c r="C58" s="3" t="s">
        <v>372</v>
      </c>
      <c r="D58" s="3" t="s">
        <v>373</v>
      </c>
      <c r="E58" s="68">
        <v>120000</v>
      </c>
      <c r="F58" s="69">
        <v>43416</v>
      </c>
      <c r="G58" s="3">
        <v>1</v>
      </c>
      <c r="H58" s="3" t="s">
        <v>361</v>
      </c>
      <c r="I58" s="3" t="s">
        <v>374</v>
      </c>
    </row>
  </sheetData>
  <autoFilter ref="A1:I58" xr:uid="{ADFAC43E-6047-40E0-90A2-BB6BC73217FF}"/>
  <sortState xmlns:xlrd2="http://schemas.microsoft.com/office/spreadsheetml/2017/richdata2" ref="A2:I58">
    <sortCondition ref="C2:C58"/>
    <sortCondition ref="E2:E58"/>
  </sortState>
  <conditionalFormatting sqref="A1:A58">
    <cfRule type="duplicateValues" dxfId="9"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4B5C-98B4-4F9F-A622-86CA09C1EE70}">
  <dimension ref="A1"/>
  <sheetViews>
    <sheetView topLeftCell="BN1"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32BF5-EDAB-4562-93AC-CF8FAD51B19C}">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5BA9-E1A6-4E2F-8F1A-527C339374AC}">
  <dimension ref="A1:O20"/>
  <sheetViews>
    <sheetView workbookViewId="0">
      <selection activeCell="D2" sqref="D2"/>
    </sheetView>
  </sheetViews>
  <sheetFormatPr defaultRowHeight="14.4"/>
  <cols>
    <col min="1" max="1" width="17.21875" bestFit="1" customWidth="1"/>
    <col min="2" max="2" width="11.33203125" bestFit="1" customWidth="1"/>
    <col min="3" max="3" width="13.109375" bestFit="1" customWidth="1"/>
    <col min="5" max="5" width="11" bestFit="1" customWidth="1"/>
    <col min="6" max="6" width="22.5546875" bestFit="1" customWidth="1"/>
    <col min="7" max="7" width="14.33203125" bestFit="1" customWidth="1"/>
  </cols>
  <sheetData>
    <row r="1" spans="1:7">
      <c r="A1" s="31" t="s">
        <v>168</v>
      </c>
      <c r="B1" s="31" t="s">
        <v>169</v>
      </c>
      <c r="C1" s="31" t="s">
        <v>170</v>
      </c>
      <c r="D1" s="56" t="s">
        <v>337</v>
      </c>
      <c r="E1" s="56" t="s">
        <v>338</v>
      </c>
      <c r="F1" s="56" t="s">
        <v>340</v>
      </c>
      <c r="G1" s="56" t="s">
        <v>339</v>
      </c>
    </row>
    <row r="2" spans="1:7">
      <c r="A2" s="1" t="s">
        <v>174</v>
      </c>
      <c r="B2" s="1" t="s">
        <v>175</v>
      </c>
      <c r="C2" s="1">
        <v>9306768783</v>
      </c>
      <c r="D2" t="s">
        <v>341</v>
      </c>
    </row>
    <row r="3" spans="1:7">
      <c r="A3" s="1" t="s">
        <v>178</v>
      </c>
      <c r="B3" s="1" t="s">
        <v>179</v>
      </c>
      <c r="C3" s="1"/>
      <c r="D3" t="s">
        <v>342</v>
      </c>
    </row>
    <row r="4" spans="1:7">
      <c r="A4" s="1" t="s">
        <v>182</v>
      </c>
      <c r="B4" s="1" t="s">
        <v>183</v>
      </c>
      <c r="C4" s="1"/>
      <c r="D4" t="s">
        <v>342</v>
      </c>
    </row>
    <row r="5" spans="1:7">
      <c r="A5" s="1" t="s">
        <v>186</v>
      </c>
      <c r="B5" s="1" t="s">
        <v>187</v>
      </c>
      <c r="C5" s="1">
        <v>9306768783</v>
      </c>
      <c r="D5" t="s">
        <v>341</v>
      </c>
    </row>
    <row r="19" spans="13:15">
      <c r="M19" s="1"/>
      <c r="N19" s="1"/>
      <c r="O19" s="1"/>
    </row>
    <row r="20" spans="13:15">
      <c r="M20" s="1"/>
      <c r="N20" s="1"/>
      <c r="O20"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AEBE-54DF-4E06-BDC8-3D037B5E68D9}">
  <sheetPr codeName="Sheet3"/>
  <dimension ref="A1:I8"/>
  <sheetViews>
    <sheetView workbookViewId="0">
      <selection activeCell="I2" sqref="I2"/>
    </sheetView>
  </sheetViews>
  <sheetFormatPr defaultColWidth="8.88671875" defaultRowHeight="14.4"/>
  <cols>
    <col min="1" max="1" width="5.21875" style="3" bestFit="1" customWidth="1"/>
    <col min="2" max="2" width="19" style="3" bestFit="1" customWidth="1"/>
    <col min="3" max="3" width="23.109375" style="3" bestFit="1" customWidth="1"/>
    <col min="4" max="4" width="19" style="3" bestFit="1" customWidth="1"/>
    <col min="5" max="5" width="20.77734375" style="3" bestFit="1" customWidth="1"/>
    <col min="6" max="6" width="5.77734375" style="3" bestFit="1" customWidth="1"/>
    <col min="7" max="7" width="10.33203125" style="3" bestFit="1" customWidth="1"/>
    <col min="8" max="8" width="8.88671875" style="3"/>
    <col min="9" max="9" width="15.44140625" style="3" bestFit="1" customWidth="1"/>
    <col min="10" max="16384" width="8.88671875" style="3"/>
  </cols>
  <sheetData>
    <row r="1" spans="1:9">
      <c r="A1" s="2" t="s">
        <v>0</v>
      </c>
      <c r="B1" s="2" t="s">
        <v>1</v>
      </c>
      <c r="C1" s="2" t="s">
        <v>2</v>
      </c>
      <c r="D1" s="2" t="s">
        <v>3</v>
      </c>
      <c r="E1" s="2" t="s">
        <v>4</v>
      </c>
      <c r="F1" s="2" t="s">
        <v>5</v>
      </c>
      <c r="G1" s="2" t="s">
        <v>6</v>
      </c>
      <c r="I1" s="3" t="s">
        <v>12</v>
      </c>
    </row>
    <row r="2" spans="1:9">
      <c r="A2" s="4">
        <v>1</v>
      </c>
      <c r="B2" s="3" t="s">
        <v>19</v>
      </c>
      <c r="C2" s="5" t="str">
        <f>UPPER(B2)</f>
        <v>JOW HJKDSHAKJ RAJA</v>
      </c>
      <c r="D2" s="2">
        <v>1</v>
      </c>
      <c r="E2" s="2" t="s">
        <v>13</v>
      </c>
      <c r="F2" s="2"/>
      <c r="G2" s="2"/>
      <c r="I2" s="8" t="str">
        <f>IFERROR(VLOOKUP(C2,$B$2:$B$8,1,0),"Not Found")</f>
        <v>Jow hjkdshakj raja</v>
      </c>
    </row>
    <row r="3" spans="1:9">
      <c r="A3" s="4">
        <v>2</v>
      </c>
      <c r="B3" s="2" t="s">
        <v>7</v>
      </c>
      <c r="C3" s="2" t="s">
        <v>20</v>
      </c>
      <c r="D3" s="2"/>
      <c r="E3" s="2" t="s">
        <v>15</v>
      </c>
      <c r="F3" s="2"/>
      <c r="G3" s="2"/>
      <c r="I3" s="3" t="str">
        <f>IFERROR(VLOOKUP(C3,$B$2:$B$8,1,0),"Not Found")</f>
        <v>Not Found</v>
      </c>
    </row>
    <row r="4" spans="1:9">
      <c r="A4" s="4">
        <v>3</v>
      </c>
      <c r="B4" s="2" t="s">
        <v>8</v>
      </c>
      <c r="C4" s="2" t="s">
        <v>18</v>
      </c>
      <c r="D4" s="2"/>
      <c r="E4" s="2" t="s">
        <v>8</v>
      </c>
      <c r="F4" s="2"/>
      <c r="G4" s="2"/>
      <c r="I4" s="3" t="str">
        <f t="shared" ref="I4:I8" si="0">IFERROR(VLOOKUP(C4,$B$2:$B$8,1,0),"Not Found")</f>
        <v>Raga</v>
      </c>
    </row>
    <row r="5" spans="1:9">
      <c r="A5" s="4">
        <v>4</v>
      </c>
      <c r="B5" s="2" t="s">
        <v>9</v>
      </c>
      <c r="C5" s="2" t="s">
        <v>9</v>
      </c>
      <c r="D5" s="2"/>
      <c r="E5" s="2"/>
      <c r="F5" s="2"/>
      <c r="G5" s="2"/>
      <c r="I5" s="3" t="str">
        <f t="shared" si="0"/>
        <v>ram</v>
      </c>
    </row>
    <row r="6" spans="1:9">
      <c r="A6" s="4">
        <v>5</v>
      </c>
      <c r="B6" s="2" t="s">
        <v>10</v>
      </c>
      <c r="C6" s="5"/>
      <c r="D6" s="2" t="s">
        <v>345</v>
      </c>
      <c r="E6" s="2" t="s">
        <v>14</v>
      </c>
      <c r="F6" s="2" t="s">
        <v>14</v>
      </c>
      <c r="G6" s="2" t="s">
        <v>14</v>
      </c>
      <c r="I6" s="3" t="str">
        <f>IFERROR(VLOOKUP(C6,$B$2:$B$8,1,0),"Not Found")</f>
        <v>Not Found</v>
      </c>
    </row>
    <row r="7" spans="1:9">
      <c r="A7" s="4">
        <v>6</v>
      </c>
      <c r="B7" s="2" t="s">
        <v>11</v>
      </c>
      <c r="C7" s="2" t="s">
        <v>17</v>
      </c>
      <c r="D7" s="2"/>
      <c r="E7" s="2" t="s">
        <v>14</v>
      </c>
      <c r="F7" s="2"/>
      <c r="G7" s="2"/>
      <c r="I7" s="3" t="str">
        <f t="shared" si="0"/>
        <v>Not Found</v>
      </c>
    </row>
    <row r="8" spans="1:9">
      <c r="A8" s="4">
        <v>7</v>
      </c>
      <c r="B8" s="2" t="s">
        <v>11</v>
      </c>
      <c r="C8" s="2" t="s">
        <v>16</v>
      </c>
      <c r="D8" s="2"/>
      <c r="E8" s="2" t="str">
        <f>UPPER(LEFT(B7,1)) &amp; LOWER(RIGHT(B7, LEN(B7)-1))</f>
        <v>Annad ananf annand</v>
      </c>
      <c r="F8" s="2"/>
      <c r="G8" s="2"/>
      <c r="I8" s="3" t="str">
        <f t="shared" si="0"/>
        <v>Not Found</v>
      </c>
    </row>
  </sheetData>
  <conditionalFormatting sqref="B1:E8">
    <cfRule type="uniqueValues" dxfId="8" priority="2"/>
  </conditionalFormatting>
  <conditionalFormatting sqref="B2:E8">
    <cfRule type="duplicateValues" dxfId="7"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3F71-97F8-4BD4-AF9E-0B59EEE1118B}">
  <sheetPr codeName="Sheet4"/>
  <dimension ref="A1:N14"/>
  <sheetViews>
    <sheetView workbookViewId="0">
      <selection activeCell="A2" sqref="A2"/>
    </sheetView>
  </sheetViews>
  <sheetFormatPr defaultRowHeight="14.4"/>
  <cols>
    <col min="1" max="1" width="11.6640625" bestFit="1" customWidth="1"/>
    <col min="2" max="2" width="12.21875" bestFit="1" customWidth="1"/>
    <col min="4" max="4" width="12.21875" bestFit="1" customWidth="1"/>
    <col min="5" max="5" width="11.6640625" bestFit="1" customWidth="1"/>
    <col min="7" max="7" width="18.88671875" bestFit="1" customWidth="1"/>
    <col min="10" max="10" width="11.6640625" bestFit="1" customWidth="1"/>
    <col min="11" max="11" width="12.21875" bestFit="1" customWidth="1"/>
    <col min="13" max="13" width="12.21875" bestFit="1" customWidth="1"/>
    <col min="14" max="14" width="11.6640625" bestFit="1" customWidth="1"/>
  </cols>
  <sheetData>
    <row r="1" spans="1:14">
      <c r="A1" t="s">
        <v>35</v>
      </c>
      <c r="B1" t="s">
        <v>36</v>
      </c>
      <c r="D1" t="s">
        <v>37</v>
      </c>
      <c r="E1" t="s">
        <v>38</v>
      </c>
      <c r="J1" t="s">
        <v>35</v>
      </c>
      <c r="K1" t="s">
        <v>36</v>
      </c>
      <c r="M1" t="s">
        <v>37</v>
      </c>
      <c r="N1" t="s">
        <v>38</v>
      </c>
    </row>
    <row r="2" spans="1:14">
      <c r="A2" t="s">
        <v>39</v>
      </c>
      <c r="B2" t="s">
        <v>40</v>
      </c>
      <c r="D2" t="s">
        <v>39</v>
      </c>
      <c r="E2" t="str">
        <f>VLOOKUP(D2&amp;"*",$A$2:$A$7,1,0)</f>
        <v>Ford</v>
      </c>
      <c r="J2" t="s">
        <v>39</v>
      </c>
      <c r="K2" t="s">
        <v>40</v>
      </c>
      <c r="M2" t="s">
        <v>39</v>
      </c>
      <c r="N2" t="str">
        <f>IFERROR(VLOOKUP(M2&amp;"*",$J$2:$J$7,1,0),"Not Found")</f>
        <v>Ford</v>
      </c>
    </row>
    <row r="3" spans="1:14">
      <c r="A3" t="s">
        <v>41</v>
      </c>
      <c r="B3" t="s">
        <v>42</v>
      </c>
      <c r="D3" t="s">
        <v>41</v>
      </c>
      <c r="E3" s="6" t="str">
        <f>VLOOKUP(D3&amp;"*",$A$2:$A$7,1,0)</f>
        <v>Tesla</v>
      </c>
      <c r="J3" t="s">
        <v>41</v>
      </c>
      <c r="K3" t="s">
        <v>42</v>
      </c>
      <c r="M3" t="s">
        <v>41</v>
      </c>
      <c r="N3" t="str">
        <f t="shared" ref="N3:N6" si="0">IFERROR(VLOOKUP(M3&amp;"*",$J$2:$J$7,1,0),"Not Found")</f>
        <v>Tesla</v>
      </c>
    </row>
    <row r="4" spans="1:14">
      <c r="A4" t="s">
        <v>43</v>
      </c>
      <c r="B4" t="s">
        <v>44</v>
      </c>
      <c r="D4" t="s">
        <v>43</v>
      </c>
      <c r="E4" t="str">
        <f t="shared" ref="E4:E7" si="1">VLOOKUP(D4&amp;"*",$A$2:$A$7,1,0)</f>
        <v>MS</v>
      </c>
      <c r="J4" t="s">
        <v>43</v>
      </c>
      <c r="K4" t="s">
        <v>44</v>
      </c>
      <c r="M4" t="s">
        <v>43</v>
      </c>
      <c r="N4" t="str">
        <f t="shared" si="0"/>
        <v>MS</v>
      </c>
    </row>
    <row r="5" spans="1:14">
      <c r="A5" t="s">
        <v>45</v>
      </c>
      <c r="B5" t="s">
        <v>51</v>
      </c>
      <c r="D5" t="s">
        <v>45</v>
      </c>
      <c r="E5" t="str">
        <f t="shared" si="1"/>
        <v>Orcale</v>
      </c>
      <c r="J5" t="s">
        <v>45</v>
      </c>
      <c r="K5" t="s">
        <v>51</v>
      </c>
      <c r="M5" t="s">
        <v>45</v>
      </c>
      <c r="N5" t="str">
        <f t="shared" si="0"/>
        <v>Orcale</v>
      </c>
    </row>
    <row r="6" spans="1:14">
      <c r="A6" t="s">
        <v>46</v>
      </c>
      <c r="B6" t="s">
        <v>47</v>
      </c>
      <c r="D6" t="s">
        <v>50</v>
      </c>
      <c r="E6" t="str">
        <f t="shared" si="1"/>
        <v>Indian Citizen</v>
      </c>
      <c r="J6" t="s">
        <v>46</v>
      </c>
      <c r="K6" t="s">
        <v>47</v>
      </c>
      <c r="M6" t="s">
        <v>50</v>
      </c>
      <c r="N6" t="str">
        <f t="shared" si="0"/>
        <v>Indian Citizen</v>
      </c>
    </row>
    <row r="7" spans="1:14">
      <c r="A7" t="s">
        <v>48</v>
      </c>
      <c r="B7" t="s">
        <v>49</v>
      </c>
      <c r="D7" t="s">
        <v>49</v>
      </c>
      <c r="E7" t="e">
        <f t="shared" si="1"/>
        <v>#N/A</v>
      </c>
      <c r="J7" t="s">
        <v>48</v>
      </c>
      <c r="K7" t="s">
        <v>49</v>
      </c>
      <c r="M7" t="s">
        <v>49</v>
      </c>
      <c r="N7" t="str">
        <f>IFERROR(VLOOKUP(M7&amp;"*",$J$2:$J$7,1,0),"Not Found")</f>
        <v>Not Found</v>
      </c>
    </row>
    <row r="10" spans="1:14">
      <c r="G10" s="77" t="s">
        <v>23</v>
      </c>
    </row>
    <row r="11" spans="1:14">
      <c r="G11" s="77"/>
    </row>
    <row r="12" spans="1:14">
      <c r="G12" s="77"/>
    </row>
    <row r="13" spans="1:14">
      <c r="G13" s="77"/>
    </row>
    <row r="14" spans="1:14">
      <c r="G14" s="77"/>
    </row>
  </sheetData>
  <mergeCells count="1">
    <mergeCell ref="G10:G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3B63-0219-4613-852B-131F3384604F}">
  <sheetPr codeName="Sheet5"/>
  <dimension ref="A1:D9"/>
  <sheetViews>
    <sheetView workbookViewId="0">
      <selection activeCell="D7" sqref="D7"/>
    </sheetView>
  </sheetViews>
  <sheetFormatPr defaultRowHeight="14.4"/>
  <cols>
    <col min="1" max="1" width="5.44140625" bestFit="1" customWidth="1"/>
    <col min="3" max="3" width="6.109375" bestFit="1" customWidth="1"/>
    <col min="4" max="4" width="15" bestFit="1" customWidth="1"/>
  </cols>
  <sheetData>
    <row r="1" spans="1:4">
      <c r="A1" s="9" t="s">
        <v>55</v>
      </c>
      <c r="B1" s="9" t="s">
        <v>56</v>
      </c>
      <c r="C1" s="9" t="s">
        <v>57</v>
      </c>
      <c r="D1" s="9" t="s">
        <v>58</v>
      </c>
    </row>
    <row r="2" spans="1:4">
      <c r="A2" s="11">
        <v>1</v>
      </c>
      <c r="B2" s="1" t="s">
        <v>59</v>
      </c>
      <c r="C2" s="1" t="s">
        <v>67</v>
      </c>
      <c r="D2" s="1" t="s">
        <v>75</v>
      </c>
    </row>
    <row r="3" spans="1:4">
      <c r="A3" s="11">
        <v>2</v>
      </c>
      <c r="B3" s="1" t="s">
        <v>60</v>
      </c>
      <c r="C3" s="1" t="s">
        <v>68</v>
      </c>
      <c r="D3" s="1" t="s">
        <v>76</v>
      </c>
    </row>
    <row r="4" spans="1:4">
      <c r="A4" s="11">
        <v>3</v>
      </c>
      <c r="B4" s="1" t="s">
        <v>61</v>
      </c>
      <c r="C4" s="1" t="s">
        <v>69</v>
      </c>
      <c r="D4" s="13" t="s">
        <v>77</v>
      </c>
    </row>
    <row r="5" spans="1:4">
      <c r="A5" s="10">
        <v>4</v>
      </c>
      <c r="B5" s="1" t="s">
        <v>62</v>
      </c>
      <c r="C5" s="1" t="s">
        <v>70</v>
      </c>
      <c r="D5" s="13" t="s">
        <v>78</v>
      </c>
    </row>
    <row r="6" spans="1:4">
      <c r="A6" s="10">
        <v>5</v>
      </c>
      <c r="B6" s="1" t="s">
        <v>63</v>
      </c>
      <c r="C6" s="1" t="s">
        <v>71</v>
      </c>
      <c r="D6" s="13" t="s">
        <v>79</v>
      </c>
    </row>
    <row r="7" spans="1:4">
      <c r="A7" s="10">
        <v>6</v>
      </c>
      <c r="B7" s="12" t="s">
        <v>64</v>
      </c>
      <c r="C7" s="1" t="s">
        <v>72</v>
      </c>
      <c r="D7" s="1" t="s">
        <v>80</v>
      </c>
    </row>
    <row r="8" spans="1:4">
      <c r="A8" s="10">
        <v>7</v>
      </c>
      <c r="B8" s="12" t="s">
        <v>65</v>
      </c>
      <c r="C8" s="1" t="s">
        <v>73</v>
      </c>
      <c r="D8" s="1" t="s">
        <v>81</v>
      </c>
    </row>
    <row r="9" spans="1:4">
      <c r="A9" s="10">
        <v>8</v>
      </c>
      <c r="B9" s="12" t="s">
        <v>66</v>
      </c>
      <c r="C9" s="1" t="s">
        <v>74</v>
      </c>
      <c r="D9" s="1" t="s">
        <v>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CCD4-6EBD-40CC-A566-1A430C6417C1}">
  <sheetPr codeName="Sheet6"/>
  <dimension ref="A1:I26"/>
  <sheetViews>
    <sheetView topLeftCell="F2" workbookViewId="0">
      <selection activeCell="H23" sqref="H23"/>
    </sheetView>
  </sheetViews>
  <sheetFormatPr defaultRowHeight="14.4"/>
  <cols>
    <col min="9" max="9" width="15" bestFit="1" customWidth="1"/>
  </cols>
  <sheetData>
    <row r="1" spans="1:9">
      <c r="A1" s="9" t="s">
        <v>55</v>
      </c>
      <c r="B1" s="10">
        <v>1</v>
      </c>
      <c r="C1" s="10">
        <v>2</v>
      </c>
      <c r="D1" s="10">
        <v>3</v>
      </c>
      <c r="E1" s="10">
        <v>4</v>
      </c>
      <c r="F1" s="10">
        <v>5</v>
      </c>
      <c r="G1" s="10">
        <v>6</v>
      </c>
      <c r="H1" s="10">
        <v>7</v>
      </c>
      <c r="I1" s="10">
        <v>8</v>
      </c>
    </row>
    <row r="2" spans="1:9">
      <c r="A2" s="9" t="s">
        <v>56</v>
      </c>
      <c r="B2" s="1" t="s">
        <v>59</v>
      </c>
      <c r="C2" s="1" t="s">
        <v>60</v>
      </c>
      <c r="D2" s="1" t="s">
        <v>61</v>
      </c>
      <c r="E2" s="1" t="s">
        <v>62</v>
      </c>
      <c r="F2" s="1" t="s">
        <v>63</v>
      </c>
      <c r="G2" s="1" t="s">
        <v>64</v>
      </c>
      <c r="H2" s="1" t="s">
        <v>65</v>
      </c>
      <c r="I2" s="1" t="s">
        <v>66</v>
      </c>
    </row>
    <row r="3" spans="1:9">
      <c r="A3" s="9" t="s">
        <v>57</v>
      </c>
      <c r="B3" s="1" t="s">
        <v>67</v>
      </c>
      <c r="C3" s="1" t="s">
        <v>68</v>
      </c>
      <c r="D3" s="1" t="s">
        <v>69</v>
      </c>
      <c r="E3" s="1" t="s">
        <v>70</v>
      </c>
      <c r="F3" s="1" t="s">
        <v>71</v>
      </c>
      <c r="G3" s="1" t="s">
        <v>72</v>
      </c>
      <c r="H3" s="1" t="s">
        <v>73</v>
      </c>
      <c r="I3" s="1" t="s">
        <v>74</v>
      </c>
    </row>
    <row r="4" spans="1:9">
      <c r="A4" s="9" t="s">
        <v>58</v>
      </c>
      <c r="B4" s="1" t="s">
        <v>75</v>
      </c>
      <c r="C4" s="1" t="s">
        <v>76</v>
      </c>
      <c r="D4" s="1" t="s">
        <v>77</v>
      </c>
      <c r="E4" s="1" t="s">
        <v>78</v>
      </c>
      <c r="F4" s="1" t="s">
        <v>79</v>
      </c>
      <c r="G4" s="1" t="s">
        <v>80</v>
      </c>
      <c r="H4" s="1" t="s">
        <v>81</v>
      </c>
      <c r="I4" s="1" t="s">
        <v>82</v>
      </c>
    </row>
    <row r="6" spans="1:9">
      <c r="A6" s="14" t="s">
        <v>85</v>
      </c>
    </row>
    <row r="7" spans="1:9">
      <c r="A7" t="str" cm="1">
        <f t="array" ref="A7:I10">TRANSPOSE(Transpose!A1:D9)</f>
        <v>S/no</v>
      </c>
      <c r="B7">
        <v>1</v>
      </c>
      <c r="C7">
        <v>2</v>
      </c>
      <c r="D7">
        <v>3</v>
      </c>
      <c r="E7">
        <v>4</v>
      </c>
      <c r="F7">
        <v>5</v>
      </c>
      <c r="G7">
        <v>6</v>
      </c>
      <c r="H7">
        <v>7</v>
      </c>
      <c r="I7">
        <v>8</v>
      </c>
    </row>
    <row r="8" spans="1:9">
      <c r="A8" t="str">
        <v>Country</v>
      </c>
      <c r="B8" t="str">
        <v>India</v>
      </c>
      <c r="C8" t="str">
        <v>America</v>
      </c>
      <c r="D8" t="str">
        <v>Africa</v>
      </c>
      <c r="E8" t="str">
        <v>Antartica</v>
      </c>
      <c r="F8" t="str">
        <v>Newzland</v>
      </c>
      <c r="G8" t="str">
        <v>Australia</v>
      </c>
      <c r="H8" t="str">
        <v>France</v>
      </c>
      <c r="I8" t="str">
        <v>Canaada</v>
      </c>
    </row>
    <row r="9" spans="1:9">
      <c r="A9" t="str">
        <v>State</v>
      </c>
      <c r="B9" t="str">
        <v>TN</v>
      </c>
      <c r="C9" t="str">
        <v>HJ</v>
      </c>
      <c r="D9" t="str">
        <v>AAS</v>
      </c>
      <c r="E9" t="str">
        <v>SS</v>
      </c>
      <c r="F9" t="str">
        <v>SA</v>
      </c>
      <c r="G9" t="str">
        <v>IK</v>
      </c>
      <c r="H9" t="str">
        <v>JJ</v>
      </c>
      <c r="I9" t="str">
        <v>BC</v>
      </c>
    </row>
    <row r="10" spans="1:9">
      <c r="A10" t="str">
        <v>District</v>
      </c>
      <c r="B10" t="str">
        <v>Erode</v>
      </c>
      <c r="C10" t="str">
        <v>Helbonk</v>
      </c>
      <c r="D10" t="str">
        <v>jellhdsb</v>
      </c>
      <c r="E10" t="str">
        <v>Sntah</v>
      </c>
      <c r="F10" t="str">
        <v>gydg</v>
      </c>
      <c r="G10" t="str">
        <v>ganguaro</v>
      </c>
      <c r="H10" t="str">
        <v>sjlskk</v>
      </c>
      <c r="I10" t="str">
        <v>Britsich colombia</v>
      </c>
    </row>
    <row r="12" spans="1:9">
      <c r="A12" t="s">
        <v>86</v>
      </c>
    </row>
    <row r="13" spans="1:9">
      <c r="A13" s="9" t="s">
        <v>55</v>
      </c>
      <c r="B13" s="11">
        <v>1</v>
      </c>
      <c r="C13" s="11">
        <v>2</v>
      </c>
      <c r="D13" s="11">
        <v>3</v>
      </c>
      <c r="E13" s="10">
        <v>4</v>
      </c>
      <c r="F13" s="10">
        <v>5</v>
      </c>
      <c r="G13" s="10">
        <v>6</v>
      </c>
      <c r="H13" s="10">
        <v>7</v>
      </c>
      <c r="I13" s="10">
        <v>8</v>
      </c>
    </row>
    <row r="14" spans="1:9">
      <c r="A14" s="9" t="s">
        <v>56</v>
      </c>
      <c r="B14" s="1" t="s">
        <v>59</v>
      </c>
      <c r="C14" s="1" t="s">
        <v>60</v>
      </c>
      <c r="D14" s="1" t="s">
        <v>61</v>
      </c>
      <c r="E14" s="1" t="s">
        <v>62</v>
      </c>
      <c r="F14" s="1" t="s">
        <v>63</v>
      </c>
      <c r="G14" s="12" t="s">
        <v>64</v>
      </c>
      <c r="H14" s="12" t="s">
        <v>65</v>
      </c>
      <c r="I14" s="12" t="s">
        <v>66</v>
      </c>
    </row>
    <row r="15" spans="1:9">
      <c r="A15" s="9" t="s">
        <v>57</v>
      </c>
      <c r="B15" s="1" t="s">
        <v>67</v>
      </c>
      <c r="C15" s="1" t="s">
        <v>68</v>
      </c>
      <c r="D15" s="1" t="s">
        <v>69</v>
      </c>
      <c r="E15" s="1" t="s">
        <v>70</v>
      </c>
      <c r="F15" s="1" t="s">
        <v>71</v>
      </c>
      <c r="G15" s="1" t="s">
        <v>72</v>
      </c>
      <c r="H15" s="1" t="s">
        <v>73</v>
      </c>
      <c r="I15" s="1" t="s">
        <v>74</v>
      </c>
    </row>
    <row r="16" spans="1:9">
      <c r="A16" s="9" t="s">
        <v>58</v>
      </c>
      <c r="B16" s="1" t="s">
        <v>75</v>
      </c>
      <c r="C16" s="1" t="s">
        <v>76</v>
      </c>
      <c r="D16" s="13" t="s">
        <v>77</v>
      </c>
      <c r="E16" s="13" t="s">
        <v>78</v>
      </c>
      <c r="F16" s="13" t="s">
        <v>79</v>
      </c>
      <c r="G16" s="1" t="s">
        <v>80</v>
      </c>
      <c r="H16" s="1" t="s">
        <v>81</v>
      </c>
      <c r="I16" s="1" t="s">
        <v>82</v>
      </c>
    </row>
    <row r="18" spans="1:4">
      <c r="A18" s="9" t="s">
        <v>55</v>
      </c>
      <c r="B18" s="9" t="s">
        <v>56</v>
      </c>
      <c r="C18" s="9" t="s">
        <v>57</v>
      </c>
      <c r="D18" s="9" t="s">
        <v>58</v>
      </c>
    </row>
    <row r="19" spans="1:4">
      <c r="A19" s="11">
        <v>1</v>
      </c>
      <c r="B19" s="1" t="s">
        <v>59</v>
      </c>
      <c r="C19" s="1" t="s">
        <v>67</v>
      </c>
      <c r="D19" s="1" t="s">
        <v>75</v>
      </c>
    </row>
    <row r="20" spans="1:4">
      <c r="A20" s="11">
        <v>2</v>
      </c>
      <c r="B20" s="1" t="s">
        <v>60</v>
      </c>
      <c r="C20" s="1" t="s">
        <v>68</v>
      </c>
      <c r="D20" s="1" t="s">
        <v>76</v>
      </c>
    </row>
    <row r="21" spans="1:4">
      <c r="A21" s="11">
        <v>3</v>
      </c>
      <c r="B21" s="1" t="s">
        <v>61</v>
      </c>
      <c r="C21" s="1" t="s">
        <v>69</v>
      </c>
      <c r="D21" s="13" t="s">
        <v>77</v>
      </c>
    </row>
    <row r="22" spans="1:4">
      <c r="A22" s="10">
        <v>4</v>
      </c>
      <c r="B22" s="1" t="s">
        <v>62</v>
      </c>
      <c r="C22" s="1" t="s">
        <v>70</v>
      </c>
      <c r="D22" s="13" t="s">
        <v>78</v>
      </c>
    </row>
    <row r="23" spans="1:4">
      <c r="A23" s="10">
        <v>5</v>
      </c>
      <c r="B23" s="1" t="s">
        <v>63</v>
      </c>
      <c r="C23" s="1" t="s">
        <v>71</v>
      </c>
      <c r="D23" s="13" t="s">
        <v>79</v>
      </c>
    </row>
    <row r="24" spans="1:4">
      <c r="A24" s="10">
        <v>6</v>
      </c>
      <c r="B24" s="12" t="s">
        <v>64</v>
      </c>
      <c r="C24" s="1" t="s">
        <v>72</v>
      </c>
      <c r="D24" s="1" t="s">
        <v>80</v>
      </c>
    </row>
    <row r="25" spans="1:4">
      <c r="A25" s="10">
        <v>7</v>
      </c>
      <c r="B25" s="12" t="s">
        <v>65</v>
      </c>
      <c r="C25" s="1" t="s">
        <v>73</v>
      </c>
      <c r="D25" s="1" t="s">
        <v>81</v>
      </c>
    </row>
    <row r="26" spans="1:4">
      <c r="A26" s="10">
        <v>8</v>
      </c>
      <c r="B26" s="12" t="s">
        <v>66</v>
      </c>
      <c r="C26" s="1" t="s">
        <v>74</v>
      </c>
      <c r="D26" s="1" t="s">
        <v>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40FDA-CE86-4897-B5E0-F85CC36D19F6}">
  <sheetPr codeName="Sheet7"/>
  <dimension ref="A1:I12"/>
  <sheetViews>
    <sheetView topLeftCell="D1" workbookViewId="0">
      <selection activeCell="N18" sqref="N18"/>
    </sheetView>
  </sheetViews>
  <sheetFormatPr defaultRowHeight="14.4" outlineLevelRow="1" outlineLevelCol="1"/>
  <cols>
    <col min="2" max="8" width="8.88671875" customWidth="1" outlineLevel="1"/>
    <col min="9" max="9" width="15" customWidth="1" outlineLevel="1"/>
  </cols>
  <sheetData>
    <row r="1" spans="1:9" outlineLevel="1">
      <c r="A1" s="9" t="s">
        <v>55</v>
      </c>
      <c r="B1" s="10">
        <v>1</v>
      </c>
      <c r="C1" s="10">
        <v>2</v>
      </c>
      <c r="D1" s="10">
        <v>3</v>
      </c>
      <c r="E1" s="18">
        <v>4</v>
      </c>
      <c r="F1" s="18">
        <v>5</v>
      </c>
      <c r="G1" s="18">
        <v>6</v>
      </c>
      <c r="H1" s="18">
        <v>7</v>
      </c>
      <c r="I1" s="18">
        <v>8</v>
      </c>
    </row>
    <row r="2" spans="1:9" outlineLevel="1">
      <c r="A2" s="9" t="s">
        <v>56</v>
      </c>
      <c r="B2" s="1" t="s">
        <v>59</v>
      </c>
      <c r="C2" s="1" t="s">
        <v>60</v>
      </c>
      <c r="D2" s="1" t="s">
        <v>61</v>
      </c>
      <c r="E2" s="1" t="s">
        <v>62</v>
      </c>
      <c r="F2" s="1" t="s">
        <v>63</v>
      </c>
      <c r="G2" s="1" t="s">
        <v>64</v>
      </c>
      <c r="H2" s="1" t="s">
        <v>65</v>
      </c>
      <c r="I2" s="1" t="s">
        <v>66</v>
      </c>
    </row>
    <row r="3" spans="1:9" outlineLevel="1">
      <c r="A3" s="17" t="s">
        <v>57</v>
      </c>
      <c r="B3" s="1" t="s">
        <v>67</v>
      </c>
      <c r="C3" s="1" t="s">
        <v>68</v>
      </c>
      <c r="D3" s="1" t="s">
        <v>69</v>
      </c>
      <c r="E3" s="1" t="s">
        <v>70</v>
      </c>
      <c r="F3" s="1" t="s">
        <v>71</v>
      </c>
      <c r="G3" s="1" t="s">
        <v>72</v>
      </c>
      <c r="H3" s="1" t="s">
        <v>73</v>
      </c>
      <c r="I3" s="1" t="s">
        <v>74</v>
      </c>
    </row>
    <row r="4" spans="1:9" outlineLevel="1">
      <c r="A4" s="17" t="s">
        <v>58</v>
      </c>
      <c r="B4" s="1" t="s">
        <v>75</v>
      </c>
      <c r="C4" s="1" t="s">
        <v>76</v>
      </c>
      <c r="D4" s="1" t="s">
        <v>77</v>
      </c>
      <c r="E4" s="1" t="s">
        <v>78</v>
      </c>
      <c r="F4" s="1" t="s">
        <v>79</v>
      </c>
      <c r="G4" s="1" t="s">
        <v>80</v>
      </c>
      <c r="H4" s="1" t="s">
        <v>81</v>
      </c>
      <c r="I4" s="1" t="s">
        <v>82</v>
      </c>
    </row>
    <row r="5" spans="1:9" outlineLevel="1">
      <c r="A5" s="1" t="str" cm="1">
        <f t="array" ref="A5:I8">TRANSPOSE(Transpose!A1:D9)</f>
        <v>S/no</v>
      </c>
      <c r="B5" s="1">
        <v>1</v>
      </c>
      <c r="C5" s="1">
        <v>2</v>
      </c>
      <c r="D5" s="1">
        <v>3</v>
      </c>
      <c r="E5" s="1">
        <v>4</v>
      </c>
      <c r="F5" s="1">
        <v>5</v>
      </c>
      <c r="G5" s="1">
        <v>6</v>
      </c>
      <c r="H5" s="1">
        <v>7</v>
      </c>
      <c r="I5" s="1">
        <v>8</v>
      </c>
    </row>
    <row r="6" spans="1:9" outlineLevel="1">
      <c r="A6" s="1" t="str">
        <v>Country</v>
      </c>
      <c r="B6" s="1" t="str">
        <v>India</v>
      </c>
      <c r="C6" s="1" t="str">
        <v>America</v>
      </c>
      <c r="D6" s="1" t="str">
        <v>Africa</v>
      </c>
      <c r="E6" s="1" t="str">
        <v>Antartica</v>
      </c>
      <c r="F6" s="1" t="str">
        <v>Newzland</v>
      </c>
      <c r="G6" s="1" t="str">
        <v>Australia</v>
      </c>
      <c r="H6" s="1" t="str">
        <v>France</v>
      </c>
      <c r="I6" s="1" t="str">
        <v>Canaada</v>
      </c>
    </row>
    <row r="7" spans="1:9" outlineLevel="1">
      <c r="A7" s="1" t="str">
        <v>State</v>
      </c>
      <c r="B7" s="1" t="str">
        <v>TN</v>
      </c>
      <c r="C7" s="1" t="str">
        <v>HJ</v>
      </c>
      <c r="D7" s="1" t="str">
        <v>AAS</v>
      </c>
      <c r="E7" s="1" t="str">
        <v>SS</v>
      </c>
      <c r="F7" s="1" t="str">
        <v>SA</v>
      </c>
      <c r="G7" s="1" t="str">
        <v>IK</v>
      </c>
      <c r="H7" s="1" t="str">
        <v>JJ</v>
      </c>
      <c r="I7" s="1" t="str">
        <v>BC</v>
      </c>
    </row>
    <row r="8" spans="1:9" ht="17.399999999999999" customHeight="1" outlineLevel="1">
      <c r="A8" s="1" t="str">
        <v>District</v>
      </c>
      <c r="B8" s="1" t="str">
        <v>Erode</v>
      </c>
      <c r="C8" s="1" t="str">
        <v>Helbonk</v>
      </c>
      <c r="D8" s="1" t="str">
        <v>jellhdsb</v>
      </c>
      <c r="E8" s="1" t="str">
        <v>Sntah</v>
      </c>
      <c r="F8" s="1" t="str">
        <v>gydg</v>
      </c>
      <c r="G8" s="1" t="str">
        <v>ganguaro</v>
      </c>
      <c r="H8" s="1" t="str">
        <v>sjlskk</v>
      </c>
      <c r="I8" s="1" t="str">
        <v>Britsich colombia</v>
      </c>
    </row>
    <row r="9" spans="1:9">
      <c r="A9" s="9" t="s">
        <v>55</v>
      </c>
      <c r="B9" s="11">
        <v>1</v>
      </c>
      <c r="C9" s="11">
        <v>2</v>
      </c>
      <c r="D9" s="11">
        <v>3</v>
      </c>
      <c r="E9" s="20">
        <v>4</v>
      </c>
      <c r="F9" s="20">
        <v>5</v>
      </c>
      <c r="G9" s="20">
        <v>6</v>
      </c>
      <c r="H9" s="20">
        <v>7</v>
      </c>
      <c r="I9" s="20">
        <v>8</v>
      </c>
    </row>
    <row r="10" spans="1:9">
      <c r="A10" s="9" t="s">
        <v>56</v>
      </c>
      <c r="B10" s="1" t="s">
        <v>59</v>
      </c>
      <c r="C10" s="1" t="s">
        <v>60</v>
      </c>
      <c r="D10" s="1" t="s">
        <v>61</v>
      </c>
      <c r="E10" s="1" t="s">
        <v>62</v>
      </c>
      <c r="F10" s="1" t="s">
        <v>63</v>
      </c>
      <c r="G10" s="12" t="s">
        <v>64</v>
      </c>
      <c r="H10" s="12" t="s">
        <v>65</v>
      </c>
      <c r="I10" s="12" t="s">
        <v>66</v>
      </c>
    </row>
    <row r="11" spans="1:9">
      <c r="A11" s="19" t="s">
        <v>57</v>
      </c>
      <c r="B11" s="1" t="s">
        <v>67</v>
      </c>
      <c r="C11" s="1" t="s">
        <v>68</v>
      </c>
      <c r="D11" s="1" t="s">
        <v>69</v>
      </c>
      <c r="E11" s="1" t="s">
        <v>70</v>
      </c>
      <c r="F11" s="1" t="s">
        <v>71</v>
      </c>
      <c r="G11" s="1" t="s">
        <v>72</v>
      </c>
      <c r="H11" s="1" t="s">
        <v>73</v>
      </c>
      <c r="I11" s="1" t="s">
        <v>74</v>
      </c>
    </row>
    <row r="12" spans="1:9">
      <c r="A12" s="19" t="s">
        <v>58</v>
      </c>
      <c r="B12" s="1" t="s">
        <v>75</v>
      </c>
      <c r="C12" s="1" t="s">
        <v>76</v>
      </c>
      <c r="D12" s="13" t="s">
        <v>77</v>
      </c>
      <c r="E12" s="13" t="s">
        <v>78</v>
      </c>
      <c r="F12" s="13" t="s">
        <v>79</v>
      </c>
      <c r="G12" s="1" t="s">
        <v>80</v>
      </c>
      <c r="H12" s="1" t="s">
        <v>81</v>
      </c>
      <c r="I12" s="1" t="s">
        <v>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C571-FD27-47DF-83FA-519B88BE63B9}">
  <sheetPr codeName="Sheet8"/>
  <dimension ref="A1:K16"/>
  <sheetViews>
    <sheetView topLeftCell="X2" workbookViewId="0">
      <selection activeCell="A21" sqref="A21"/>
    </sheetView>
  </sheetViews>
  <sheetFormatPr defaultRowHeight="14.4" outlineLevelRow="1" outlineLevelCol="1"/>
  <cols>
    <col min="2" max="8" width="8.88671875" customWidth="1" outlineLevel="1"/>
    <col min="9" max="9" width="15" customWidth="1" outlineLevel="1"/>
  </cols>
  <sheetData>
    <row r="1" spans="1:11" outlineLevel="1">
      <c r="A1" s="9"/>
      <c r="B1" s="10"/>
      <c r="C1" s="10"/>
      <c r="D1" s="10"/>
      <c r="E1" s="10"/>
      <c r="F1" s="10"/>
      <c r="G1" s="10"/>
      <c r="H1" s="10"/>
      <c r="I1" s="10"/>
      <c r="K1" t="s">
        <v>93</v>
      </c>
    </row>
    <row r="2" spans="1:11" outlineLevel="1">
      <c r="A2" s="9" t="s">
        <v>56</v>
      </c>
      <c r="B2" s="1" t="s">
        <v>59</v>
      </c>
      <c r="C2" s="1"/>
      <c r="D2" s="1"/>
      <c r="E2" s="1"/>
      <c r="F2" s="1" t="s">
        <v>63</v>
      </c>
      <c r="G2" s="1" t="s">
        <v>64</v>
      </c>
      <c r="H2" s="1" t="s">
        <v>65</v>
      </c>
      <c r="I2" s="1" t="s">
        <v>66</v>
      </c>
      <c r="K2">
        <f>COUNTA(A2:I2)</f>
        <v>6</v>
      </c>
    </row>
    <row r="3" spans="1:11" outlineLevel="1">
      <c r="A3" s="9" t="s">
        <v>57</v>
      </c>
      <c r="B3" s="1" t="s">
        <v>67</v>
      </c>
      <c r="C3" s="1" t="s">
        <v>68</v>
      </c>
      <c r="D3" s="1" t="s">
        <v>69</v>
      </c>
      <c r="E3" s="1" t="s">
        <v>70</v>
      </c>
      <c r="F3" s="1" t="s">
        <v>71</v>
      </c>
      <c r="G3" s="1" t="s">
        <v>72</v>
      </c>
      <c r="H3" s="1" t="s">
        <v>73</v>
      </c>
      <c r="I3" s="1" t="s">
        <v>74</v>
      </c>
      <c r="K3">
        <f t="shared" ref="K3:K16" si="0">COUNTA(A3:I3)</f>
        <v>9</v>
      </c>
    </row>
    <row r="4" spans="1:11" outlineLevel="1">
      <c r="A4" s="9" t="s">
        <v>58</v>
      </c>
      <c r="B4" s="1" t="s">
        <v>75</v>
      </c>
      <c r="C4" s="1" t="s">
        <v>76</v>
      </c>
      <c r="D4" s="1" t="s">
        <v>77</v>
      </c>
      <c r="E4" s="1" t="s">
        <v>78</v>
      </c>
      <c r="F4" s="1" t="s">
        <v>79</v>
      </c>
      <c r="G4" s="1" t="s">
        <v>80</v>
      </c>
      <c r="H4" s="1" t="s">
        <v>81</v>
      </c>
      <c r="I4" s="1" t="s">
        <v>82</v>
      </c>
      <c r="K4">
        <f t="shared" si="0"/>
        <v>9</v>
      </c>
    </row>
    <row r="5" spans="1:11" outlineLevel="1">
      <c r="K5">
        <f t="shared" si="0"/>
        <v>0</v>
      </c>
    </row>
    <row r="6" spans="1:11" outlineLevel="1">
      <c r="A6" s="14" t="s">
        <v>85</v>
      </c>
      <c r="K6">
        <f t="shared" si="0"/>
        <v>1</v>
      </c>
    </row>
    <row r="7" spans="1:11" outlineLevel="1">
      <c r="A7" t="str" cm="1">
        <f t="array" ref="A7:I10">TRANSPOSE(Transpose!A1:D9)</f>
        <v>S/no</v>
      </c>
      <c r="B7">
        <v>1</v>
      </c>
      <c r="C7">
        <v>2</v>
      </c>
      <c r="D7">
        <v>3</v>
      </c>
      <c r="E7">
        <v>4</v>
      </c>
      <c r="F7">
        <v>5</v>
      </c>
      <c r="G7">
        <v>6</v>
      </c>
      <c r="H7">
        <v>7</v>
      </c>
      <c r="I7">
        <v>8</v>
      </c>
      <c r="K7">
        <f t="shared" si="0"/>
        <v>9</v>
      </c>
    </row>
    <row r="8" spans="1:11" ht="17.399999999999999" customHeight="1" outlineLevel="1">
      <c r="A8" t="str">
        <v>Country</v>
      </c>
      <c r="B8" t="str">
        <v>India</v>
      </c>
      <c r="C8" t="str">
        <v>America</v>
      </c>
      <c r="D8" t="str">
        <v>Africa</v>
      </c>
      <c r="E8" t="str">
        <v>Antartica</v>
      </c>
      <c r="F8" t="str">
        <v>Newzland</v>
      </c>
      <c r="G8" t="str">
        <v>Australia</v>
      </c>
      <c r="H8" t="str">
        <v>France</v>
      </c>
      <c r="I8" t="str">
        <v>Canaada</v>
      </c>
      <c r="K8">
        <f t="shared" si="0"/>
        <v>9</v>
      </c>
    </row>
    <row r="9" spans="1:11">
      <c r="A9" t="str">
        <v>State</v>
      </c>
      <c r="B9" t="str">
        <v>TN</v>
      </c>
      <c r="C9" t="str">
        <v>HJ</v>
      </c>
      <c r="D9" t="str">
        <v>AAS</v>
      </c>
      <c r="E9" t="str">
        <v>SS</v>
      </c>
      <c r="F9" t="str">
        <v>SA</v>
      </c>
      <c r="G9" t="str">
        <v>IK</v>
      </c>
      <c r="H9" t="str">
        <v>JJ</v>
      </c>
      <c r="I9" t="str">
        <v>BC</v>
      </c>
      <c r="K9">
        <f t="shared" si="0"/>
        <v>9</v>
      </c>
    </row>
    <row r="10" spans="1:11">
      <c r="A10" t="str">
        <v>District</v>
      </c>
      <c r="B10" t="str">
        <v>Erode</v>
      </c>
      <c r="C10" t="str">
        <v>Helbonk</v>
      </c>
      <c r="D10" t="str">
        <v>jellhdsb</v>
      </c>
      <c r="E10" t="str">
        <v>Sntah</v>
      </c>
      <c r="F10" t="str">
        <v>gydg</v>
      </c>
      <c r="G10" t="str">
        <v>ganguaro</v>
      </c>
      <c r="H10" t="str">
        <v>sjlskk</v>
      </c>
      <c r="I10" t="str">
        <v>Britsich colombia</v>
      </c>
      <c r="K10">
        <f t="shared" si="0"/>
        <v>9</v>
      </c>
    </row>
    <row r="11" spans="1:11">
      <c r="K11">
        <f t="shared" si="0"/>
        <v>0</v>
      </c>
    </row>
    <row r="12" spans="1:11">
      <c r="A12" t="s">
        <v>86</v>
      </c>
      <c r="E12" t="s">
        <v>86</v>
      </c>
      <c r="K12">
        <f t="shared" si="0"/>
        <v>2</v>
      </c>
    </row>
    <row r="13" spans="1:11">
      <c r="A13" s="9" t="s">
        <v>55</v>
      </c>
      <c r="B13" s="11">
        <v>1</v>
      </c>
      <c r="C13" s="11">
        <v>2</v>
      </c>
      <c r="D13" s="11">
        <v>3</v>
      </c>
      <c r="E13" s="10">
        <v>4</v>
      </c>
      <c r="F13" s="10">
        <v>5</v>
      </c>
      <c r="G13" s="10">
        <v>6</v>
      </c>
      <c r="H13" s="10">
        <v>7</v>
      </c>
      <c r="I13" s="10">
        <v>8</v>
      </c>
      <c r="K13">
        <f t="shared" si="0"/>
        <v>9</v>
      </c>
    </row>
    <row r="14" spans="1:11">
      <c r="A14" s="9"/>
      <c r="B14" s="1"/>
      <c r="C14" s="1"/>
      <c r="D14" s="1"/>
      <c r="E14" s="1"/>
      <c r="F14" s="1"/>
      <c r="G14" s="12"/>
      <c r="H14" s="12"/>
      <c r="I14" s="12"/>
      <c r="K14">
        <f t="shared" si="0"/>
        <v>0</v>
      </c>
    </row>
    <row r="15" spans="1:11">
      <c r="A15" s="9"/>
      <c r="B15" s="1"/>
      <c r="C15" s="1"/>
      <c r="D15" s="1"/>
      <c r="E15" s="1"/>
      <c r="F15" s="1"/>
      <c r="G15" s="1"/>
      <c r="H15" s="1"/>
      <c r="I15" s="1"/>
      <c r="K15">
        <f t="shared" si="0"/>
        <v>0</v>
      </c>
    </row>
    <row r="16" spans="1:11">
      <c r="A16" s="9" t="s">
        <v>58</v>
      </c>
      <c r="B16" s="1" t="s">
        <v>75</v>
      </c>
      <c r="C16" s="1"/>
      <c r="D16" s="13"/>
      <c r="E16" s="13"/>
      <c r="F16" s="13"/>
      <c r="G16" s="1"/>
      <c r="H16" s="1" t="s">
        <v>81</v>
      </c>
      <c r="I16" s="1" t="s">
        <v>82</v>
      </c>
      <c r="K16">
        <f t="shared" si="0"/>
        <v>4</v>
      </c>
    </row>
  </sheetData>
  <autoFilter ref="K1:K16" xr:uid="{5D73C571-FD27-47DF-83FA-519B88BE63B9}"/>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53DC-83A9-45BB-A0B9-8C180C269B1E}">
  <sheetPr codeName="Sheet9"/>
  <dimension ref="E4:L25"/>
  <sheetViews>
    <sheetView workbookViewId="0">
      <pane xSplit="5" ySplit="4" topLeftCell="F5" activePane="bottomRight" state="frozen"/>
      <selection pane="topRight" activeCell="F1" sqref="F1"/>
      <selection pane="bottomLeft" activeCell="A5" sqref="A5"/>
      <selection pane="bottomRight" activeCell="I25" sqref="I25"/>
    </sheetView>
  </sheetViews>
  <sheetFormatPr defaultRowHeight="14.4"/>
  <cols>
    <col min="1" max="1" width="11.33203125" bestFit="1" customWidth="1"/>
    <col min="2" max="2" width="7.77734375" bestFit="1" customWidth="1"/>
    <col min="3" max="3" width="11.77734375" bestFit="1" customWidth="1"/>
    <col min="4" max="4" width="10" bestFit="1" customWidth="1"/>
    <col min="5" max="5" width="11.33203125" bestFit="1" customWidth="1"/>
    <col min="6" max="6" width="7.77734375" bestFit="1" customWidth="1"/>
    <col min="7" max="7" width="11.77734375" bestFit="1" customWidth="1"/>
    <col min="8" max="8" width="10" bestFit="1" customWidth="1"/>
    <col min="9" max="9" width="17.6640625" bestFit="1" customWidth="1"/>
    <col min="10" max="10" width="13.21875" bestFit="1" customWidth="1"/>
    <col min="11" max="11" width="20.109375" bestFit="1" customWidth="1"/>
    <col min="12" max="12" width="19.5546875" bestFit="1" customWidth="1"/>
  </cols>
  <sheetData>
    <row r="4" spans="5:12" ht="15.6">
      <c r="E4" s="21" t="s">
        <v>158</v>
      </c>
      <c r="F4" s="21" t="s">
        <v>97</v>
      </c>
      <c r="G4" s="21" t="s">
        <v>98</v>
      </c>
      <c r="H4" s="21" t="s">
        <v>99</v>
      </c>
      <c r="I4" s="21" t="s">
        <v>100</v>
      </c>
      <c r="J4" s="21" t="s">
        <v>101</v>
      </c>
      <c r="K4" s="21" t="s">
        <v>102</v>
      </c>
      <c r="L4" s="21" t="s">
        <v>103</v>
      </c>
    </row>
    <row r="5" spans="5:12" ht="15.6">
      <c r="E5" s="26" t="s">
        <v>104</v>
      </c>
      <c r="F5" s="26" t="s">
        <v>105</v>
      </c>
      <c r="G5" s="26" t="s">
        <v>106</v>
      </c>
      <c r="H5" s="27">
        <v>51</v>
      </c>
      <c r="I5" s="26">
        <v>25</v>
      </c>
      <c r="J5" s="26">
        <v>29</v>
      </c>
      <c r="K5" s="26">
        <v>13</v>
      </c>
      <c r="L5" s="26">
        <v>50</v>
      </c>
    </row>
    <row r="6" spans="5:12" ht="15.6">
      <c r="E6" s="28" t="s">
        <v>107</v>
      </c>
      <c r="F6" s="28" t="s">
        <v>108</v>
      </c>
      <c r="G6" s="28" t="s">
        <v>109</v>
      </c>
      <c r="H6" s="29">
        <v>93</v>
      </c>
      <c r="I6" s="28">
        <v>132</v>
      </c>
      <c r="J6" s="28">
        <v>231</v>
      </c>
      <c r="K6" s="28">
        <v>4</v>
      </c>
      <c r="L6" s="28">
        <v>50</v>
      </c>
    </row>
    <row r="7" spans="5:12" ht="15.6">
      <c r="E7" s="26" t="s">
        <v>110</v>
      </c>
      <c r="F7" s="26" t="s">
        <v>111</v>
      </c>
      <c r="G7" s="26" t="s">
        <v>112</v>
      </c>
      <c r="H7" s="27">
        <v>57</v>
      </c>
      <c r="I7" s="26">
        <v>151</v>
      </c>
      <c r="J7" s="26">
        <v>114</v>
      </c>
      <c r="K7" s="26">
        <v>11</v>
      </c>
      <c r="L7" s="26">
        <v>150</v>
      </c>
    </row>
    <row r="8" spans="5:12" ht="15.6">
      <c r="E8" s="28" t="s">
        <v>113</v>
      </c>
      <c r="F8" s="28" t="s">
        <v>114</v>
      </c>
      <c r="G8" s="28" t="s">
        <v>115</v>
      </c>
      <c r="H8" s="29">
        <v>19</v>
      </c>
      <c r="I8" s="28">
        <v>186</v>
      </c>
      <c r="J8" s="28">
        <v>158</v>
      </c>
      <c r="K8" s="28">
        <v>6</v>
      </c>
      <c r="L8" s="28">
        <v>50</v>
      </c>
    </row>
    <row r="9" spans="5:12" ht="15.6">
      <c r="E9" s="26" t="s">
        <v>116</v>
      </c>
      <c r="F9" s="26" t="s">
        <v>117</v>
      </c>
      <c r="G9" s="26" t="s">
        <v>118</v>
      </c>
      <c r="H9" s="27">
        <v>75</v>
      </c>
      <c r="I9" s="26">
        <v>62</v>
      </c>
      <c r="J9" s="26">
        <v>39</v>
      </c>
      <c r="K9" s="26">
        <v>12</v>
      </c>
      <c r="L9" s="26">
        <v>50</v>
      </c>
    </row>
    <row r="10" spans="5:12" ht="15.6">
      <c r="E10" s="28" t="s">
        <v>119</v>
      </c>
      <c r="F10" s="28" t="s">
        <v>120</v>
      </c>
      <c r="G10" s="28" t="s">
        <v>121</v>
      </c>
      <c r="H10" s="29">
        <v>11</v>
      </c>
      <c r="I10" s="28">
        <v>5</v>
      </c>
      <c r="J10" s="28">
        <v>9</v>
      </c>
      <c r="K10" s="28">
        <v>13</v>
      </c>
      <c r="L10" s="28">
        <v>150</v>
      </c>
    </row>
    <row r="11" spans="5:12" ht="15.6">
      <c r="E11" s="26" t="s">
        <v>122</v>
      </c>
      <c r="F11" s="26" t="s">
        <v>123</v>
      </c>
      <c r="G11" s="26" t="s">
        <v>124</v>
      </c>
      <c r="H11" s="27">
        <v>56</v>
      </c>
      <c r="I11" s="26">
        <v>58</v>
      </c>
      <c r="J11" s="26">
        <v>109</v>
      </c>
      <c r="K11" s="26">
        <v>7</v>
      </c>
      <c r="L11" s="26">
        <v>100</v>
      </c>
    </row>
    <row r="12" spans="5:12" ht="15.6">
      <c r="E12" s="28" t="s">
        <v>125</v>
      </c>
      <c r="F12" s="28" t="s">
        <v>126</v>
      </c>
      <c r="G12" s="28" t="s">
        <v>127</v>
      </c>
      <c r="H12" s="29">
        <v>38</v>
      </c>
      <c r="I12" s="28">
        <v>101</v>
      </c>
      <c r="J12" s="28">
        <v>162</v>
      </c>
      <c r="K12" s="28">
        <v>3</v>
      </c>
      <c r="L12" s="28">
        <v>100</v>
      </c>
    </row>
    <row r="13" spans="5:12" ht="15.6">
      <c r="E13" s="26" t="s">
        <v>128</v>
      </c>
      <c r="F13" s="26" t="s">
        <v>129</v>
      </c>
      <c r="G13" s="26" t="s">
        <v>130</v>
      </c>
      <c r="H13" s="27">
        <v>59</v>
      </c>
      <c r="I13" s="26">
        <v>122</v>
      </c>
      <c r="J13" s="26">
        <v>82</v>
      </c>
      <c r="K13" s="26">
        <v>3</v>
      </c>
      <c r="L13" s="26">
        <v>150</v>
      </c>
    </row>
    <row r="14" spans="5:12" ht="15.6">
      <c r="E14" s="28" t="s">
        <v>131</v>
      </c>
      <c r="F14" s="28" t="s">
        <v>132</v>
      </c>
      <c r="G14" s="28" t="s">
        <v>133</v>
      </c>
      <c r="H14" s="29">
        <v>50</v>
      </c>
      <c r="I14" s="28">
        <v>175</v>
      </c>
      <c r="J14" s="28">
        <v>283</v>
      </c>
      <c r="K14" s="28">
        <v>8</v>
      </c>
      <c r="L14" s="28">
        <v>150</v>
      </c>
    </row>
    <row r="15" spans="5:12" ht="15.6">
      <c r="E15" s="26" t="s">
        <v>134</v>
      </c>
      <c r="F15" s="26" t="s">
        <v>135</v>
      </c>
      <c r="G15" s="26" t="s">
        <v>136</v>
      </c>
      <c r="H15" s="27">
        <v>59</v>
      </c>
      <c r="I15" s="26">
        <v>176</v>
      </c>
      <c r="J15" s="26">
        <v>229</v>
      </c>
      <c r="K15" s="26">
        <v>1</v>
      </c>
      <c r="L15" s="26">
        <v>100</v>
      </c>
    </row>
    <row r="16" spans="5:12" ht="15.6">
      <c r="E16" s="28" t="s">
        <v>137</v>
      </c>
      <c r="F16" s="28" t="s">
        <v>138</v>
      </c>
      <c r="G16" s="28" t="s">
        <v>139</v>
      </c>
      <c r="H16" s="29">
        <v>18</v>
      </c>
      <c r="I16" s="28">
        <v>22</v>
      </c>
      <c r="J16" s="28">
        <v>36</v>
      </c>
      <c r="K16" s="28">
        <v>12</v>
      </c>
      <c r="L16" s="28">
        <v>50</v>
      </c>
    </row>
    <row r="17" spans="5:12" ht="15.6">
      <c r="E17" s="26" t="s">
        <v>140</v>
      </c>
      <c r="F17" s="26" t="s">
        <v>141</v>
      </c>
      <c r="G17" s="26" t="s">
        <v>142</v>
      </c>
      <c r="H17" s="27">
        <v>26</v>
      </c>
      <c r="I17" s="26">
        <v>72</v>
      </c>
      <c r="J17" s="26">
        <v>102</v>
      </c>
      <c r="K17" s="26">
        <v>9</v>
      </c>
      <c r="L17" s="26">
        <v>100</v>
      </c>
    </row>
    <row r="18" spans="5:12" ht="15.6">
      <c r="E18" s="28" t="s">
        <v>143</v>
      </c>
      <c r="F18" s="28" t="s">
        <v>144</v>
      </c>
      <c r="G18" s="28" t="s">
        <v>145</v>
      </c>
      <c r="H18" s="29">
        <v>42</v>
      </c>
      <c r="I18" s="28">
        <v>62</v>
      </c>
      <c r="J18" s="28">
        <v>83</v>
      </c>
      <c r="K18" s="28">
        <v>2</v>
      </c>
      <c r="L18" s="28">
        <v>100</v>
      </c>
    </row>
    <row r="19" spans="5:12" ht="15.6">
      <c r="E19" s="26" t="s">
        <v>146</v>
      </c>
      <c r="F19" s="26" t="s">
        <v>147</v>
      </c>
      <c r="G19" s="26" t="s">
        <v>148</v>
      </c>
      <c r="H19" s="27">
        <v>32</v>
      </c>
      <c r="I19" s="26">
        <v>46</v>
      </c>
      <c r="J19" s="26">
        <v>23</v>
      </c>
      <c r="K19" s="26">
        <v>15</v>
      </c>
      <c r="L19" s="26">
        <v>50</v>
      </c>
    </row>
    <row r="20" spans="5:12" ht="15.6">
      <c r="E20" s="28" t="s">
        <v>149</v>
      </c>
      <c r="F20" s="28" t="s">
        <v>150</v>
      </c>
      <c r="G20" s="28" t="s">
        <v>151</v>
      </c>
      <c r="H20" s="29">
        <v>90</v>
      </c>
      <c r="I20" s="28">
        <v>96</v>
      </c>
      <c r="J20" s="28">
        <v>180</v>
      </c>
      <c r="K20" s="28">
        <v>3</v>
      </c>
      <c r="L20" s="28">
        <v>50</v>
      </c>
    </row>
    <row r="21" spans="5:12" ht="15.6">
      <c r="E21" s="26" t="s">
        <v>152</v>
      </c>
      <c r="F21" s="26" t="s">
        <v>153</v>
      </c>
      <c r="G21" s="26" t="s">
        <v>154</v>
      </c>
      <c r="H21" s="27">
        <v>97</v>
      </c>
      <c r="I21" s="26">
        <v>57</v>
      </c>
      <c r="J21" s="26">
        <v>98</v>
      </c>
      <c r="K21" s="26">
        <v>12</v>
      </c>
      <c r="L21" s="26">
        <v>50</v>
      </c>
    </row>
    <row r="22" spans="5:12" ht="15.6">
      <c r="E22" s="28" t="s">
        <v>155</v>
      </c>
      <c r="F22" s="28" t="s">
        <v>156</v>
      </c>
      <c r="G22" s="28" t="s">
        <v>157</v>
      </c>
      <c r="H22" s="29">
        <v>12</v>
      </c>
      <c r="I22" s="28">
        <v>6</v>
      </c>
      <c r="J22" s="28">
        <v>7</v>
      </c>
      <c r="K22" s="28">
        <v>13</v>
      </c>
      <c r="L22" s="28">
        <v>50</v>
      </c>
    </row>
    <row r="25" spans="5:12" ht="158.4">
      <c r="F25" s="7" t="s">
        <v>159</v>
      </c>
      <c r="I25" t="s">
        <v>160</v>
      </c>
    </row>
  </sheetData>
  <conditionalFormatting sqref="E5:L6">
    <cfRule type="expression" dxfId="6" priority="7">
      <formula>$J2="Yes"</formula>
    </cfRule>
  </conditionalFormatting>
  <conditionalFormatting sqref="E5:L22">
    <cfRule type="expression" dxfId="5" priority="8">
      <formula>$F5=1</formula>
    </cfRule>
  </conditionalFormatting>
  <conditionalFormatting sqref="E7:L22">
    <cfRule type="expression" dxfId="4" priority="9">
      <formula>#REF!="Yes"</formula>
    </cfRule>
  </conditionalFormatting>
  <dataValidations count="8">
    <dataValidation allowBlank="1" showInputMessage="1" showErrorMessage="1" prompt="Enter a description of the item in this column" sqref="G4" xr:uid="{80F4BB81-5E93-4279-9AAB-299051884D21}"/>
    <dataValidation allowBlank="1" showInputMessage="1" showErrorMessage="1" prompt="Enter the unit price of each item in this column" sqref="H4" xr:uid="{255D2A0C-F8AD-4B0B-A450-A73216FEE0C2}"/>
    <dataValidation allowBlank="1" showInputMessage="1" showErrorMessage="1" prompt="Enter the quantity in stock for each item in this column" sqref="I4" xr:uid="{537CB563-E73D-46AD-BFBF-7F5855B75966}"/>
    <dataValidation allowBlank="1" showInputMessage="1" showErrorMessage="1" prompt="Enter the reorder level for each item in this column" sqref="J4" xr:uid="{2F8329ED-6D54-471C-834C-B7DFB8A9027D}"/>
    <dataValidation allowBlank="1" showInputMessage="1" showErrorMessage="1" prompt="Enter the number of days it takes to reorder each item in this column" sqref="K4" xr:uid="{C783985D-1A66-4AF1-AC68-20E8617E1360}"/>
    <dataValidation allowBlank="1" showInputMessage="1" showErrorMessage="1" prompt="Enter the quantity in reorder for each item in this column" sqref="L4" xr:uid="{D275BB96-255E-4C35-9039-808C061471C7}"/>
    <dataValidation allowBlank="1" showInputMessage="1" showErrorMessage="1" prompt="Enter the name of the item in this column" sqref="F4" xr:uid="{DD8A8E27-30EC-440B-B546-7BB621892C89}"/>
    <dataValidation allowBlank="1" showInputMessage="1" showErrorMessage="1" prompt="Enter the item inventory ID in this column" sqref="E4" xr:uid="{E5F1698D-A872-4CB2-8AAC-26AAE63E664D}"/>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3F19-F05E-4928-A348-D0BB73129DBD}">
  <sheetPr codeName="Sheet10"/>
  <dimension ref="A1:F19"/>
  <sheetViews>
    <sheetView workbookViewId="0">
      <selection activeCell="H22" sqref="H22"/>
    </sheetView>
  </sheetViews>
  <sheetFormatPr defaultRowHeight="14.4"/>
  <cols>
    <col min="1" max="1" width="11" bestFit="1" customWidth="1"/>
    <col min="2" max="2" width="17.6640625" bestFit="1" customWidth="1"/>
    <col min="4" max="4" width="50.77734375" bestFit="1" customWidth="1"/>
  </cols>
  <sheetData>
    <row r="1" spans="1:6" ht="15.6">
      <c r="A1" s="21" t="s">
        <v>99</v>
      </c>
      <c r="B1" s="21" t="s">
        <v>100</v>
      </c>
      <c r="D1" s="30" t="s">
        <v>164</v>
      </c>
    </row>
    <row r="2" spans="1:6" ht="15.6">
      <c r="A2" s="23">
        <v>51</v>
      </c>
      <c r="B2" s="22">
        <v>25</v>
      </c>
      <c r="D2" t="str" cm="1">
        <f t="array" ref="D2">CurrencyToWords(A2)</f>
        <v>Fifty One Dollars</v>
      </c>
    </row>
    <row r="3" spans="1:6" ht="15.6">
      <c r="A3" s="25"/>
      <c r="B3" s="24">
        <v>132</v>
      </c>
      <c r="D3" t="str" cm="1">
        <f t="array" ref="D3">CurrencyToWords(A3)</f>
        <v>Zero Dollars</v>
      </c>
    </row>
    <row r="4" spans="1:6" ht="15.6">
      <c r="A4" s="23">
        <v>57</v>
      </c>
      <c r="B4" s="22">
        <v>151</v>
      </c>
      <c r="D4" t="str" cm="1">
        <f t="array" ref="D4">CurrencyToWords(A4)</f>
        <v>Fifty Seven Dollars</v>
      </c>
    </row>
    <row r="5" spans="1:6" ht="15.6">
      <c r="A5" s="25">
        <v>19</v>
      </c>
      <c r="B5" s="24">
        <v>186</v>
      </c>
      <c r="D5" t="str" cm="1">
        <f t="array" ref="D5">CurrencyToWords(A5)</f>
        <v>Nineteen Dollars</v>
      </c>
    </row>
    <row r="6" spans="1:6" ht="15.6">
      <c r="A6" s="23">
        <v>75.63</v>
      </c>
      <c r="B6" s="22">
        <v>62</v>
      </c>
      <c r="D6" t="str" cm="1">
        <f t="array" ref="D6">CurrencyToWords(A6)</f>
        <v>Seventy Five Point Sixty Three Dollars</v>
      </c>
    </row>
    <row r="7" spans="1:6" ht="15.6">
      <c r="A7" s="25">
        <v>11.24</v>
      </c>
      <c r="B7" s="24">
        <v>5</v>
      </c>
      <c r="D7" t="str" cm="1">
        <f t="array" ref="D7">CurrencyToWords(A7)</f>
        <v>Eleven Point Twenty Four Dollars</v>
      </c>
    </row>
    <row r="8" spans="1:6" ht="15.6">
      <c r="A8" s="23">
        <v>-53.15</v>
      </c>
      <c r="B8" s="22">
        <v>58</v>
      </c>
      <c r="D8" t="str" cm="1">
        <f t="array" ref="D8">CurrencyToWords(A8)</f>
        <v>Zero Point Eighty Five Dollars</v>
      </c>
    </row>
    <row r="9" spans="1:6" ht="15.6">
      <c r="A9" s="25">
        <v>-117.54</v>
      </c>
      <c r="B9" s="24">
        <v>101</v>
      </c>
      <c r="D9" t="str" cm="1">
        <f t="array" ref="D9">CurrencyToWords(A9)</f>
        <v>Zero Point Forty Six Dollars</v>
      </c>
    </row>
    <row r="10" spans="1:6" ht="15.6">
      <c r="A10" s="23">
        <v>-181.93</v>
      </c>
      <c r="B10" s="22">
        <v>122</v>
      </c>
      <c r="D10" t="str" cm="1">
        <f t="array" ref="D10">CurrencyToWords(A10)</f>
        <v>Zero Point Seven Dollars</v>
      </c>
    </row>
    <row r="11" spans="1:6" ht="15.6">
      <c r="A11" s="25">
        <v>-246.32</v>
      </c>
      <c r="B11" s="24">
        <v>175</v>
      </c>
      <c r="D11" t="str" cm="1">
        <f t="array" ref="D11">CurrencyToWords(A11)</f>
        <v>Zero Point Sixty Eight Dollars</v>
      </c>
    </row>
    <row r="12" spans="1:6" ht="15.6">
      <c r="A12" s="23">
        <v>-310.70999999999998</v>
      </c>
      <c r="B12" s="22">
        <v>176</v>
      </c>
      <c r="D12" t="str" cm="1">
        <f t="array" ref="D12">CurrencyToWords(A12)</f>
        <v>Zero Point Twenty Nine Dollars</v>
      </c>
    </row>
    <row r="13" spans="1:6" ht="15.6">
      <c r="A13" s="25">
        <v>18</v>
      </c>
      <c r="B13" s="24">
        <v>22</v>
      </c>
      <c r="D13" t="str" cm="1">
        <f t="array" ref="D13">CurrencyToWords(A13)</f>
        <v>Eighteen Dollars</v>
      </c>
    </row>
    <row r="14" spans="1:6" ht="15.6">
      <c r="A14" s="23">
        <v>26</v>
      </c>
      <c r="B14" s="22">
        <v>72</v>
      </c>
      <c r="D14" t="str" cm="1">
        <f t="array" ref="D14">CurrencyToWords(A14)</f>
        <v>Twenty Six Dollars</v>
      </c>
    </row>
    <row r="15" spans="1:6" ht="15.6">
      <c r="A15" s="25">
        <v>42</v>
      </c>
      <c r="B15" s="24">
        <v>62</v>
      </c>
      <c r="D15" t="str" cm="1">
        <f t="array" ref="D15">CurrencyToWords(A15)</f>
        <v>Forty Two Dollars</v>
      </c>
      <c r="F15" t="s">
        <v>167</v>
      </c>
    </row>
    <row r="16" spans="1:6" ht="15.6">
      <c r="A16" s="23">
        <v>32</v>
      </c>
      <c r="B16" s="22">
        <v>46</v>
      </c>
      <c r="D16" t="str" cm="1">
        <f t="array" ref="D16">CurrencyToWords(A16)</f>
        <v>Thirty Two Dollars</v>
      </c>
    </row>
    <row r="17" spans="1:4" ht="15.6">
      <c r="A17" s="25">
        <v>90</v>
      </c>
      <c r="B17" s="24">
        <v>96</v>
      </c>
      <c r="D17" t="str" cm="1">
        <f t="array" ref="D17">CurrencyToWords(A17)</f>
        <v>Ninety Dollars</v>
      </c>
    </row>
    <row r="18" spans="1:4" ht="15.6">
      <c r="A18" s="23">
        <v>97.013000000000005</v>
      </c>
      <c r="B18" s="22">
        <v>57</v>
      </c>
      <c r="D18" t="str" cm="1">
        <f t="array" ref="D18">NumberToWords(A18)</f>
        <v>Ninety Seven Point One</v>
      </c>
    </row>
    <row r="19" spans="1:4" ht="15.6">
      <c r="A19" s="25">
        <v>1212.873</v>
      </c>
      <c r="B19" s="24">
        <v>6</v>
      </c>
      <c r="D19" t="str" cm="1">
        <f t="array" ref="D19">CurrencyToWords(A19)</f>
        <v>One Thousand Two Hundred Twelve Point Eighty Seven Dollars</v>
      </c>
    </row>
  </sheetData>
  <conditionalFormatting sqref="A2:B19">
    <cfRule type="expression" dxfId="3" priority="1">
      <formula>$J2="Yes"</formula>
    </cfRule>
    <cfRule type="expression" dxfId="2" priority="2">
      <formula>$B2=1</formula>
    </cfRule>
  </conditionalFormatting>
  <dataValidations count="2">
    <dataValidation allowBlank="1" showInputMessage="1" showErrorMessage="1" prompt="Enter the unit price of each item in this column" sqref="A1" xr:uid="{20620AEC-C3ED-4409-B251-F4965F8F0451}"/>
    <dataValidation allowBlank="1" showInputMessage="1" showErrorMessage="1" prompt="Enter the quantity in stock for each item in this column" sqref="B1" xr:uid="{6DC4FE44-1E50-404B-AFE3-7670B5DD9FDC}"/>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1D92-FA7F-4A63-A42C-8F2DF81CD6DC}">
  <sheetPr codeName="Sheet12"/>
  <dimension ref="A1:H15"/>
  <sheetViews>
    <sheetView workbookViewId="0">
      <selection activeCell="D14" sqref="D14"/>
    </sheetView>
  </sheetViews>
  <sheetFormatPr defaultRowHeight="14.4"/>
  <cols>
    <col min="1" max="1" width="17.21875" bestFit="1" customWidth="1"/>
    <col min="2" max="2" width="11.33203125" bestFit="1" customWidth="1"/>
    <col min="3" max="3" width="13.109375" bestFit="1" customWidth="1"/>
    <col min="4" max="4" width="23.21875" bestFit="1" customWidth="1"/>
    <col min="5" max="5" width="13.109375" bestFit="1" customWidth="1"/>
    <col min="6" max="6" width="9" bestFit="1" customWidth="1"/>
    <col min="8" max="8" width="43.109375" bestFit="1" customWidth="1"/>
  </cols>
  <sheetData>
    <row r="1" spans="1:8">
      <c r="A1" s="31" t="s">
        <v>168</v>
      </c>
      <c r="B1" s="31" t="s">
        <v>169</v>
      </c>
      <c r="C1" s="31" t="s">
        <v>170</v>
      </c>
      <c r="D1" s="31" t="s">
        <v>171</v>
      </c>
      <c r="E1" s="31" t="s">
        <v>172</v>
      </c>
      <c r="F1" s="31" t="s">
        <v>173</v>
      </c>
      <c r="H1" s="32" t="s">
        <v>196</v>
      </c>
    </row>
    <row r="2" spans="1:8">
      <c r="A2" s="1" t="s">
        <v>174</v>
      </c>
      <c r="B2" s="1" t="s">
        <v>175</v>
      </c>
      <c r="C2" s="1">
        <v>9306768783</v>
      </c>
      <c r="D2" s="1" t="s">
        <v>176</v>
      </c>
      <c r="E2" s="1" t="s">
        <v>177</v>
      </c>
      <c r="F2" s="1">
        <v>9293223</v>
      </c>
      <c r="H2" t="str">
        <f>A2&amp;" "&amp;B2&amp;" :"&amp;D2</f>
        <v>Ananda Ranganthan Harikrishnan :ahkhdka@hksdhj</v>
      </c>
    </row>
    <row r="3" spans="1:8">
      <c r="A3" s="1" t="s">
        <v>178</v>
      </c>
      <c r="B3" s="1" t="s">
        <v>179</v>
      </c>
      <c r="C3" s="1">
        <v>98327987233</v>
      </c>
      <c r="D3" s="1" t="s">
        <v>180</v>
      </c>
      <c r="E3" s="1" t="s">
        <v>181</v>
      </c>
      <c r="F3" s="1">
        <v>7893423</v>
      </c>
      <c r="H3" t="str">
        <f t="shared" ref="H3:H7" si="0">A3&amp;" "&amp;B3&amp;" :"&amp;D3</f>
        <v>sdhkah  mkdal :amdkwjewkw@sjkakdndkja</v>
      </c>
    </row>
    <row r="4" spans="1:8">
      <c r="A4" s="1" t="s">
        <v>182</v>
      </c>
      <c r="B4" s="1" t="s">
        <v>183</v>
      </c>
      <c r="C4" s="1">
        <v>98327987233</v>
      </c>
      <c r="D4" s="1" t="s">
        <v>184</v>
      </c>
      <c r="E4" s="1" t="s">
        <v>185</v>
      </c>
      <c r="F4" s="1">
        <v>98037892</v>
      </c>
      <c r="H4" t="str">
        <f t="shared" si="0"/>
        <v>Tom Jhon :kjshjkxhkjsxjskani</v>
      </c>
    </row>
    <row r="5" spans="1:8">
      <c r="A5" s="1" t="s">
        <v>186</v>
      </c>
      <c r="B5" s="1" t="s">
        <v>187</v>
      </c>
      <c r="C5" s="1">
        <v>9306768783</v>
      </c>
      <c r="D5" s="1" t="s">
        <v>176</v>
      </c>
      <c r="E5" s="1" t="s">
        <v>177</v>
      </c>
      <c r="F5" s="1">
        <v>9293223</v>
      </c>
      <c r="H5" t="str">
        <f t="shared" si="0"/>
        <v>kcdnkj dlkcnxklw :ahkhdka@hksdhj</v>
      </c>
    </row>
    <row r="6" spans="1:8">
      <c r="A6" s="1" t="s">
        <v>188</v>
      </c>
      <c r="B6" s="1" t="s">
        <v>189</v>
      </c>
      <c r="C6" s="1">
        <v>9832642222</v>
      </c>
      <c r="D6" s="1" t="s">
        <v>192</v>
      </c>
      <c r="E6" s="1" t="s">
        <v>195</v>
      </c>
      <c r="F6" s="1">
        <v>982783</v>
      </c>
      <c r="H6" t="str">
        <f t="shared" si="0"/>
        <v>ldkxwsma xlsmkla :yusxfyazgxk</v>
      </c>
    </row>
    <row r="7" spans="1:8">
      <c r="A7" s="1" t="s">
        <v>190</v>
      </c>
      <c r="B7" s="1" t="s">
        <v>191</v>
      </c>
      <c r="C7" s="1">
        <v>8998262787</v>
      </c>
      <c r="D7" s="1" t="s">
        <v>193</v>
      </c>
      <c r="E7" s="1" t="s">
        <v>194</v>
      </c>
      <c r="F7" s="1">
        <v>97678</v>
      </c>
      <c r="H7" t="str">
        <f t="shared" si="0"/>
        <v>xlswmls oiedjoi :aewaerghjkls</v>
      </c>
    </row>
    <row r="15" spans="1:8">
      <c r="E15"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A6F5-9888-455D-8540-EC47BF4493EE}">
  <sheetPr codeName="Sheet13"/>
  <dimension ref="A4:F13"/>
  <sheetViews>
    <sheetView workbookViewId="0">
      <selection activeCell="E22" sqref="E22"/>
    </sheetView>
  </sheetViews>
  <sheetFormatPr defaultRowHeight="14.4"/>
  <cols>
    <col min="1" max="1" width="17.88671875" customWidth="1"/>
    <col min="2" max="2" width="35.5546875" customWidth="1"/>
    <col min="3" max="3" width="23.109375" customWidth="1"/>
    <col min="5" max="5" width="54.88671875" customWidth="1"/>
    <col min="6" max="6" width="22" customWidth="1"/>
  </cols>
  <sheetData>
    <row r="4" spans="1:6">
      <c r="A4" s="78" t="s">
        <v>178</v>
      </c>
      <c r="B4" s="1" t="s">
        <v>179</v>
      </c>
      <c r="C4" s="1">
        <v>98327987233</v>
      </c>
      <c r="D4" s="81" t="s">
        <v>180</v>
      </c>
      <c r="E4" s="82"/>
      <c r="F4" s="83"/>
    </row>
    <row r="5" spans="1:6">
      <c r="A5" s="79"/>
      <c r="B5" s="1" t="s">
        <v>183</v>
      </c>
      <c r="C5" s="1">
        <v>98327987233</v>
      </c>
      <c r="D5" s="84"/>
      <c r="E5" s="85"/>
      <c r="F5" s="86"/>
    </row>
    <row r="6" spans="1:6">
      <c r="A6" s="79"/>
      <c r="B6" s="1" t="s">
        <v>187</v>
      </c>
      <c r="C6" s="1">
        <v>9306768783</v>
      </c>
      <c r="D6" s="87"/>
      <c r="E6" s="88"/>
      <c r="F6" s="89"/>
    </row>
    <row r="7" spans="1:6">
      <c r="A7" s="79"/>
      <c r="B7" s="1" t="s">
        <v>189</v>
      </c>
      <c r="C7" s="1">
        <v>9832642222</v>
      </c>
      <c r="D7" s="1" t="s">
        <v>192</v>
      </c>
      <c r="E7" s="1" t="s">
        <v>195</v>
      </c>
      <c r="F7" s="1">
        <v>982783</v>
      </c>
    </row>
    <row r="8" spans="1:6" ht="56.4" customHeight="1">
      <c r="A8" s="80"/>
      <c r="B8" s="1" t="s">
        <v>191</v>
      </c>
      <c r="C8" s="1">
        <v>8998262787</v>
      </c>
      <c r="D8" s="90" t="s">
        <v>193</v>
      </c>
      <c r="E8" s="91"/>
      <c r="F8" s="1">
        <v>97678</v>
      </c>
    </row>
    <row r="10" spans="1:6">
      <c r="A10" t="s">
        <v>202</v>
      </c>
    </row>
    <row r="11" spans="1:6">
      <c r="A11" t="s">
        <v>199</v>
      </c>
    </row>
    <row r="12" spans="1:6">
      <c r="A12" t="s">
        <v>200</v>
      </c>
    </row>
    <row r="13" spans="1:6">
      <c r="A13" t="s">
        <v>201</v>
      </c>
    </row>
  </sheetData>
  <mergeCells count="3">
    <mergeCell ref="A4:A8"/>
    <mergeCell ref="D4:F6"/>
    <mergeCell ref="D8:E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1080-21E8-4AFE-9BB1-04CEAED46A46}">
  <sheetPr codeName="Sheet14"/>
  <dimension ref="A1:M68"/>
  <sheetViews>
    <sheetView workbookViewId="0">
      <selection activeCell="E15" sqref="E15"/>
    </sheetView>
  </sheetViews>
  <sheetFormatPr defaultColWidth="8.88671875" defaultRowHeight="14.4"/>
  <cols>
    <col min="1" max="1" width="18.5546875" style="38" customWidth="1"/>
    <col min="2" max="2" width="15" style="38" customWidth="1"/>
    <col min="3" max="3" width="35.88671875" style="38" customWidth="1"/>
    <col min="4" max="4" width="23.21875" style="38" bestFit="1" customWidth="1"/>
    <col min="5" max="5" width="13.109375" style="38" bestFit="1" customWidth="1"/>
    <col min="6" max="6" width="9" style="38" bestFit="1" customWidth="1"/>
    <col min="7" max="7" width="19.21875" style="38" bestFit="1" customWidth="1"/>
    <col min="8" max="8" width="11" style="38" bestFit="1" customWidth="1"/>
    <col min="9" max="9" width="19.21875" style="38" bestFit="1" customWidth="1"/>
    <col min="10" max="10" width="9.109375" style="38" bestFit="1" customWidth="1"/>
    <col min="11" max="11" width="30.88671875" style="38" bestFit="1" customWidth="1"/>
    <col min="12" max="12" width="9.88671875" style="38" bestFit="1" customWidth="1"/>
    <col min="13" max="16384" width="8.88671875" style="38"/>
  </cols>
  <sheetData>
    <row r="1" spans="1:13">
      <c r="A1" s="49" t="s">
        <v>276</v>
      </c>
    </row>
    <row r="2" spans="1:13">
      <c r="A2" s="41" t="s">
        <v>168</v>
      </c>
      <c r="B2" s="41" t="s">
        <v>169</v>
      </c>
      <c r="C2" s="41" t="s">
        <v>170</v>
      </c>
      <c r="D2" s="41" t="s">
        <v>171</v>
      </c>
      <c r="E2" s="41" t="s">
        <v>172</v>
      </c>
      <c r="F2" s="41" t="s">
        <v>173</v>
      </c>
      <c r="G2" s="41" t="s">
        <v>204</v>
      </c>
      <c r="H2" s="41" t="s">
        <v>205</v>
      </c>
      <c r="I2" s="41" t="s">
        <v>206</v>
      </c>
      <c r="J2" s="41" t="s">
        <v>207</v>
      </c>
      <c r="M2" s="38">
        <f>COUNTA(A2:L2)</f>
        <v>10</v>
      </c>
    </row>
    <row r="3" spans="1:13">
      <c r="A3" s="42" t="s">
        <v>174</v>
      </c>
      <c r="B3" s="42" t="s">
        <v>175</v>
      </c>
      <c r="C3" s="42">
        <v>9306768783</v>
      </c>
      <c r="D3" s="42" t="s">
        <v>176</v>
      </c>
      <c r="E3" s="42" t="s">
        <v>177</v>
      </c>
      <c r="F3" s="42">
        <v>9293223</v>
      </c>
      <c r="G3" s="43">
        <v>45750</v>
      </c>
      <c r="H3" s="44">
        <v>0.91180555555555554</v>
      </c>
      <c r="I3" s="43">
        <v>45750</v>
      </c>
      <c r="J3" s="42"/>
      <c r="K3" s="38" t="s">
        <v>210</v>
      </c>
      <c r="L3" s="38" t="s">
        <v>211</v>
      </c>
      <c r="M3" s="38">
        <f>COUNTA(A3:L3)</f>
        <v>11</v>
      </c>
    </row>
    <row r="4" spans="1:13">
      <c r="A4" s="42" t="s">
        <v>178</v>
      </c>
      <c r="B4" s="42" t="s">
        <v>179</v>
      </c>
      <c r="C4" s="42">
        <v>98327987233</v>
      </c>
      <c r="D4" s="42" t="s">
        <v>180</v>
      </c>
      <c r="E4" s="42" t="s">
        <v>181</v>
      </c>
      <c r="F4" s="42">
        <v>7893423</v>
      </c>
      <c r="G4" s="43"/>
      <c r="H4" s="44"/>
      <c r="I4" s="43"/>
      <c r="J4" s="42"/>
      <c r="K4" s="38" t="s">
        <v>213</v>
      </c>
      <c r="M4" s="38">
        <f>COUNTA(A4:L4)</f>
        <v>7</v>
      </c>
    </row>
    <row r="5" spans="1:13" ht="43.2">
      <c r="A5" s="42" t="s">
        <v>182</v>
      </c>
      <c r="B5" s="42" t="s">
        <v>183</v>
      </c>
      <c r="C5" s="42">
        <v>98327987233</v>
      </c>
      <c r="D5" s="42" t="s">
        <v>184</v>
      </c>
      <c r="E5" s="42" t="s">
        <v>185</v>
      </c>
      <c r="F5" s="42">
        <v>98037892</v>
      </c>
      <c r="G5" s="43"/>
      <c r="H5" s="44">
        <v>0.91527777777777775</v>
      </c>
      <c r="I5" s="43" t="s">
        <v>274</v>
      </c>
      <c r="J5" s="42"/>
      <c r="K5" s="15" t="s">
        <v>214</v>
      </c>
      <c r="M5" s="38">
        <f>COUNTA(A5:L5)</f>
        <v>9</v>
      </c>
    </row>
    <row r="6" spans="1:13">
      <c r="A6" s="42" t="s">
        <v>186</v>
      </c>
      <c r="B6" s="42" t="s">
        <v>187</v>
      </c>
      <c r="C6" s="42">
        <v>9306768783</v>
      </c>
      <c r="D6" s="42" t="s">
        <v>176</v>
      </c>
      <c r="E6" s="42" t="s">
        <v>177</v>
      </c>
      <c r="F6" s="42">
        <v>9293223</v>
      </c>
      <c r="G6" s="43"/>
      <c r="H6" s="44"/>
      <c r="I6" s="43"/>
      <c r="J6" s="42"/>
      <c r="M6" s="38">
        <f t="shared" ref="M6:M65" si="0">COUNTA(A6:L6)</f>
        <v>6</v>
      </c>
    </row>
    <row r="7" spans="1:13">
      <c r="A7" s="42" t="s">
        <v>188</v>
      </c>
      <c r="B7" s="42" t="s">
        <v>189</v>
      </c>
      <c r="C7" s="42">
        <v>9832642222</v>
      </c>
      <c r="D7" s="42" t="s">
        <v>192</v>
      </c>
      <c r="E7" s="42" t="s">
        <v>195</v>
      </c>
      <c r="F7" s="42">
        <v>982783</v>
      </c>
      <c r="G7" s="43"/>
      <c r="H7" s="44"/>
      <c r="I7" s="43"/>
      <c r="J7" s="42"/>
      <c r="M7" s="38">
        <f t="shared" si="0"/>
        <v>6</v>
      </c>
    </row>
    <row r="8" spans="1:13">
      <c r="A8" s="42" t="s">
        <v>190</v>
      </c>
      <c r="B8" s="42" t="s">
        <v>191</v>
      </c>
      <c r="C8" s="42">
        <v>8998262787</v>
      </c>
      <c r="D8" s="42" t="s">
        <v>193</v>
      </c>
      <c r="E8" s="42" t="s">
        <v>194</v>
      </c>
      <c r="F8" s="42">
        <v>97678</v>
      </c>
      <c r="G8" s="43"/>
      <c r="H8" s="44"/>
      <c r="I8" s="43"/>
      <c r="J8" s="42"/>
      <c r="M8" s="38">
        <f t="shared" si="0"/>
        <v>6</v>
      </c>
    </row>
    <row r="9" spans="1:13">
      <c r="E9" s="38" t="s">
        <v>212</v>
      </c>
      <c r="M9" s="38">
        <f t="shared" si="0"/>
        <v>1</v>
      </c>
    </row>
    <row r="10" spans="1:13">
      <c r="A10" s="49" t="s">
        <v>275</v>
      </c>
      <c r="B10" s="49"/>
    </row>
    <row r="11" spans="1:13">
      <c r="A11" s="38" t="s">
        <v>277</v>
      </c>
      <c r="B11" s="38" t="s">
        <v>278</v>
      </c>
      <c r="C11" s="38" t="s">
        <v>280</v>
      </c>
    </row>
    <row r="12" spans="1:13">
      <c r="A12" s="50">
        <v>0.98124999999999996</v>
      </c>
      <c r="B12" s="51">
        <v>3.1333333333333333</v>
      </c>
      <c r="C12" s="53">
        <f>B12-A12</f>
        <v>2.1520833333333336</v>
      </c>
      <c r="D12" s="38" t="s">
        <v>279</v>
      </c>
      <c r="E12" s="38" t="s">
        <v>281</v>
      </c>
    </row>
    <row r="13" spans="1:13">
      <c r="A13" s="50">
        <v>1.02291666666667</v>
      </c>
      <c r="B13" s="51">
        <v>2.0833333333333335</v>
      </c>
      <c r="C13" s="53">
        <f t="shared" ref="C13:C15" si="1">B13-A13</f>
        <v>1.0604166666666635</v>
      </c>
      <c r="M13" s="38">
        <f>COUNTA(A13:L13)</f>
        <v>3</v>
      </c>
    </row>
    <row r="14" spans="1:13">
      <c r="A14" s="50">
        <v>1.0645833333333301</v>
      </c>
      <c r="B14" s="50">
        <v>10.921666666666667</v>
      </c>
      <c r="C14" s="53">
        <f t="shared" si="1"/>
        <v>9.8570833333333372</v>
      </c>
      <c r="M14" s="38">
        <f t="shared" si="0"/>
        <v>3</v>
      </c>
    </row>
    <row r="15" spans="1:13">
      <c r="A15" s="50">
        <v>1.10625</v>
      </c>
      <c r="B15" s="50">
        <v>2.73</v>
      </c>
      <c r="C15" s="53">
        <f t="shared" si="1"/>
        <v>1.62375</v>
      </c>
      <c r="M15" s="38">
        <f t="shared" si="0"/>
        <v>3</v>
      </c>
    </row>
    <row r="16" spans="1:13">
      <c r="A16" s="49" t="s">
        <v>216</v>
      </c>
      <c r="B16" s="49"/>
      <c r="M16" s="38">
        <f t="shared" si="0"/>
        <v>1</v>
      </c>
    </row>
    <row r="17" spans="1:13">
      <c r="A17" s="45" t="s">
        <v>206</v>
      </c>
      <c r="B17" s="38" t="s">
        <v>218</v>
      </c>
      <c r="C17" s="38" t="s">
        <v>217</v>
      </c>
      <c r="M17" s="38">
        <f t="shared" si="0"/>
        <v>3</v>
      </c>
    </row>
    <row r="18" spans="1:13">
      <c r="A18" s="46">
        <v>45750</v>
      </c>
      <c r="B18" s="33">
        <v>34249</v>
      </c>
      <c r="C18" s="38">
        <f ca="1">DATEDIF(B18,TODAY(),"Y")</f>
        <v>31</v>
      </c>
      <c r="D18" s="47" t="s">
        <v>266</v>
      </c>
      <c r="E18" s="38" t="s">
        <v>271</v>
      </c>
      <c r="M18" s="38">
        <f t="shared" ca="1" si="0"/>
        <v>5</v>
      </c>
    </row>
    <row r="19" spans="1:13">
      <c r="B19" s="33">
        <v>34914</v>
      </c>
      <c r="C19" s="38">
        <f ca="1">DATEDIF(B19,TODAY(),"D")</f>
        <v>10910</v>
      </c>
      <c r="D19" s="47" t="s">
        <v>269</v>
      </c>
      <c r="E19" s="38" t="s">
        <v>272</v>
      </c>
      <c r="M19" s="38">
        <f t="shared" ca="1" si="0"/>
        <v>4</v>
      </c>
    </row>
    <row r="20" spans="1:13">
      <c r="B20" s="33">
        <v>33887</v>
      </c>
      <c r="C20" s="38">
        <f ca="1">DATEDIF(B20,TODAY(),"M")</f>
        <v>392</v>
      </c>
      <c r="D20" s="47" t="s">
        <v>270</v>
      </c>
      <c r="E20" s="38" t="s">
        <v>273</v>
      </c>
      <c r="M20" s="38">
        <f t="shared" ca="1" si="0"/>
        <v>4</v>
      </c>
    </row>
    <row r="21" spans="1:13">
      <c r="A21" s="39" t="s">
        <v>221</v>
      </c>
      <c r="M21" s="38">
        <f t="shared" si="0"/>
        <v>1</v>
      </c>
    </row>
    <row r="22" spans="1:13">
      <c r="A22" s="39" t="s">
        <v>222</v>
      </c>
      <c r="M22" s="38">
        <f t="shared" si="0"/>
        <v>1</v>
      </c>
    </row>
    <row r="23" spans="1:13">
      <c r="A23" s="39" t="s">
        <v>223</v>
      </c>
      <c r="M23" s="38">
        <f t="shared" si="0"/>
        <v>1</v>
      </c>
    </row>
    <row r="24" spans="1:13">
      <c r="A24" s="39" t="s">
        <v>224</v>
      </c>
      <c r="M24" s="38">
        <f t="shared" si="0"/>
        <v>1</v>
      </c>
    </row>
    <row r="25" spans="1:13" ht="22.8">
      <c r="A25" s="52" t="s">
        <v>225</v>
      </c>
      <c r="B25" s="92" t="s">
        <v>98</v>
      </c>
      <c r="C25" s="92"/>
      <c r="M25" s="38">
        <f t="shared" si="0"/>
        <v>2</v>
      </c>
    </row>
    <row r="26" spans="1:13">
      <c r="A26" s="37" t="s">
        <v>226</v>
      </c>
      <c r="B26" s="42"/>
      <c r="C26" s="42"/>
      <c r="M26" s="38">
        <f t="shared" si="0"/>
        <v>1</v>
      </c>
    </row>
    <row r="27" spans="1:13" ht="85.2" customHeight="1">
      <c r="A27" s="37" t="s">
        <v>227</v>
      </c>
      <c r="B27" s="92" t="s">
        <v>228</v>
      </c>
      <c r="C27" s="92"/>
      <c r="M27" s="38">
        <f t="shared" si="0"/>
        <v>2</v>
      </c>
    </row>
    <row r="28" spans="1:13">
      <c r="A28" s="37" t="s">
        <v>229</v>
      </c>
      <c r="B28" s="93" t="s">
        <v>230</v>
      </c>
      <c r="C28" s="93"/>
      <c r="M28" s="38">
        <f t="shared" si="0"/>
        <v>2</v>
      </c>
    </row>
    <row r="29" spans="1:13" ht="22.8" customHeight="1">
      <c r="A29" s="92" t="s">
        <v>231</v>
      </c>
      <c r="B29" s="92" t="s">
        <v>232</v>
      </c>
      <c r="C29" s="92"/>
      <c r="M29" s="38">
        <f t="shared" si="0"/>
        <v>2</v>
      </c>
    </row>
    <row r="30" spans="1:13">
      <c r="A30" s="92"/>
      <c r="B30" s="94"/>
      <c r="C30" s="94"/>
      <c r="M30" s="38">
        <f t="shared" si="0"/>
        <v>0</v>
      </c>
    </row>
    <row r="31" spans="1:13">
      <c r="A31" s="92"/>
      <c r="B31" s="34" t="s">
        <v>233</v>
      </c>
      <c r="C31" s="34" t="s">
        <v>234</v>
      </c>
      <c r="M31" s="38">
        <f t="shared" si="0"/>
        <v>2</v>
      </c>
    </row>
    <row r="32" spans="1:13">
      <c r="A32" s="92"/>
      <c r="B32" s="37" t="s">
        <v>235</v>
      </c>
      <c r="C32" s="37" t="s">
        <v>236</v>
      </c>
      <c r="M32" s="38">
        <f t="shared" si="0"/>
        <v>2</v>
      </c>
    </row>
    <row r="33" spans="1:13">
      <c r="A33" s="92"/>
      <c r="B33" s="37" t="s">
        <v>237</v>
      </c>
      <c r="C33" s="37" t="s">
        <v>238</v>
      </c>
      <c r="M33" s="38">
        <f t="shared" si="0"/>
        <v>2</v>
      </c>
    </row>
    <row r="34" spans="1:13">
      <c r="A34" s="92"/>
      <c r="B34" s="37" t="s">
        <v>239</v>
      </c>
      <c r="C34" s="37" t="s">
        <v>240</v>
      </c>
      <c r="M34" s="38">
        <f t="shared" si="0"/>
        <v>2</v>
      </c>
    </row>
    <row r="35" spans="1:13" ht="34.200000000000003">
      <c r="A35" s="92"/>
      <c r="B35" s="92" t="s">
        <v>241</v>
      </c>
      <c r="C35" s="37" t="s">
        <v>242</v>
      </c>
      <c r="M35" s="38">
        <f t="shared" si="0"/>
        <v>2</v>
      </c>
    </row>
    <row r="36" spans="1:13">
      <c r="A36" s="92"/>
      <c r="B36" s="92"/>
      <c r="C36" s="48"/>
      <c r="M36" s="38">
        <f t="shared" si="0"/>
        <v>0</v>
      </c>
    </row>
    <row r="37" spans="1:13" ht="34.200000000000003">
      <c r="A37" s="92"/>
      <c r="B37" s="92"/>
      <c r="C37" s="37" t="s">
        <v>243</v>
      </c>
      <c r="M37" s="38">
        <f t="shared" si="0"/>
        <v>1</v>
      </c>
    </row>
    <row r="38" spans="1:13">
      <c r="A38" s="92"/>
      <c r="B38" s="92"/>
      <c r="C38" s="48"/>
      <c r="M38" s="38">
        <f t="shared" si="0"/>
        <v>0</v>
      </c>
    </row>
    <row r="39" spans="1:13" ht="34.200000000000003">
      <c r="A39" s="92"/>
      <c r="B39" s="37" t="s">
        <v>244</v>
      </c>
      <c r="C39" s="37" t="s">
        <v>245</v>
      </c>
      <c r="M39" s="38">
        <f t="shared" si="0"/>
        <v>2</v>
      </c>
    </row>
    <row r="40" spans="1:13" ht="22.8">
      <c r="A40" s="92"/>
      <c r="B40" s="37" t="s">
        <v>246</v>
      </c>
      <c r="C40" s="37" t="s">
        <v>247</v>
      </c>
      <c r="M40" s="38">
        <f t="shared" si="0"/>
        <v>2</v>
      </c>
    </row>
    <row r="41" spans="1:13">
      <c r="M41" s="38">
        <f t="shared" si="0"/>
        <v>0</v>
      </c>
    </row>
    <row r="42" spans="1:13">
      <c r="A42" s="39" t="s">
        <v>248</v>
      </c>
      <c r="M42" s="38">
        <f t="shared" si="0"/>
        <v>1</v>
      </c>
    </row>
    <row r="43" spans="1:13">
      <c r="A43" s="39" t="s">
        <v>249</v>
      </c>
      <c r="M43" s="38">
        <f t="shared" si="0"/>
        <v>1</v>
      </c>
    </row>
    <row r="44" spans="1:13">
      <c r="A44" s="39" t="s">
        <v>250</v>
      </c>
      <c r="M44" s="38">
        <f t="shared" si="0"/>
        <v>1</v>
      </c>
    </row>
    <row r="45" spans="1:13">
      <c r="A45" s="40" t="s">
        <v>251</v>
      </c>
      <c r="M45" s="38">
        <f t="shared" si="0"/>
        <v>1</v>
      </c>
    </row>
    <row r="46" spans="1:13">
      <c r="A46" s="39" t="s">
        <v>252</v>
      </c>
      <c r="M46" s="38">
        <f t="shared" si="0"/>
        <v>1</v>
      </c>
    </row>
    <row r="47" spans="1:13">
      <c r="A47" s="34" t="s">
        <v>253</v>
      </c>
      <c r="B47" s="34" t="s">
        <v>254</v>
      </c>
      <c r="C47" s="34" t="s">
        <v>22</v>
      </c>
      <c r="D47" s="34" t="s">
        <v>255</v>
      </c>
      <c r="M47" s="38">
        <f t="shared" si="0"/>
        <v>4</v>
      </c>
    </row>
    <row r="48" spans="1:13" ht="22.8">
      <c r="A48" s="35">
        <v>36892</v>
      </c>
      <c r="B48" s="35">
        <v>37622</v>
      </c>
      <c r="C48" s="36" t="s">
        <v>263</v>
      </c>
      <c r="D48" s="37" t="s">
        <v>256</v>
      </c>
      <c r="M48" s="38">
        <f t="shared" si="0"/>
        <v>4</v>
      </c>
    </row>
    <row r="49" spans="1:13" ht="22.8">
      <c r="A49" s="35">
        <v>36897</v>
      </c>
      <c r="B49" s="37" t="s">
        <v>257</v>
      </c>
      <c r="C49" s="36" t="s">
        <v>264</v>
      </c>
      <c r="D49" s="37" t="s">
        <v>258</v>
      </c>
      <c r="M49" s="38">
        <f t="shared" si="0"/>
        <v>4</v>
      </c>
    </row>
    <row r="50" spans="1:13" ht="34.200000000000003">
      <c r="A50" s="35">
        <v>36897</v>
      </c>
      <c r="B50" s="37" t="s">
        <v>257</v>
      </c>
      <c r="C50" s="36" t="s">
        <v>265</v>
      </c>
      <c r="D50" s="37" t="s">
        <v>259</v>
      </c>
      <c r="M50" s="38">
        <f t="shared" si="0"/>
        <v>4</v>
      </c>
    </row>
    <row r="51" spans="1:13">
      <c r="A51" s="39" t="s">
        <v>260</v>
      </c>
      <c r="M51" s="38">
        <f t="shared" si="0"/>
        <v>1</v>
      </c>
    </row>
    <row r="52" spans="1:13">
      <c r="A52" s="39" t="s">
        <v>261</v>
      </c>
      <c r="M52" s="38">
        <f t="shared" si="0"/>
        <v>1</v>
      </c>
    </row>
    <row r="53" spans="1:13">
      <c r="A53" s="39" t="s">
        <v>262</v>
      </c>
      <c r="M53" s="38">
        <f t="shared" si="0"/>
        <v>1</v>
      </c>
    </row>
    <row r="54" spans="1:13">
      <c r="M54" s="38">
        <f t="shared" si="0"/>
        <v>0</v>
      </c>
    </row>
    <row r="55" spans="1:13">
      <c r="M55" s="38">
        <f t="shared" si="0"/>
        <v>0</v>
      </c>
    </row>
    <row r="56" spans="1:13">
      <c r="M56" s="38">
        <f t="shared" si="0"/>
        <v>0</v>
      </c>
    </row>
    <row r="57" spans="1:13">
      <c r="M57" s="38">
        <f t="shared" si="0"/>
        <v>0</v>
      </c>
    </row>
    <row r="58" spans="1:13">
      <c r="M58" s="38">
        <f t="shared" si="0"/>
        <v>0</v>
      </c>
    </row>
    <row r="59" spans="1:13">
      <c r="M59" s="38">
        <f t="shared" si="0"/>
        <v>0</v>
      </c>
    </row>
    <row r="60" spans="1:13">
      <c r="M60" s="38">
        <f t="shared" si="0"/>
        <v>0</v>
      </c>
    </row>
    <row r="61" spans="1:13">
      <c r="M61" s="38">
        <f t="shared" si="0"/>
        <v>0</v>
      </c>
    </row>
    <row r="62" spans="1:13">
      <c r="M62" s="38">
        <f t="shared" si="0"/>
        <v>0</v>
      </c>
    </row>
    <row r="63" spans="1:13">
      <c r="M63" s="38">
        <f t="shared" si="0"/>
        <v>0</v>
      </c>
    </row>
    <row r="64" spans="1:13">
      <c r="M64" s="38">
        <f t="shared" si="0"/>
        <v>0</v>
      </c>
    </row>
    <row r="65" spans="13:13">
      <c r="M65" s="38">
        <f t="shared" si="0"/>
        <v>0</v>
      </c>
    </row>
    <row r="66" spans="13:13">
      <c r="M66" s="38">
        <f t="shared" ref="M66:M68" si="2">COUNTA(A66:L66)</f>
        <v>0</v>
      </c>
    </row>
    <row r="67" spans="13:13">
      <c r="M67" s="38">
        <f t="shared" si="2"/>
        <v>0</v>
      </c>
    </row>
    <row r="68" spans="13:13">
      <c r="M68" s="38">
        <f t="shared" si="2"/>
        <v>0</v>
      </c>
    </row>
  </sheetData>
  <autoFilter ref="M2:M68" xr:uid="{4E551080-21E8-4AFE-9BB1-04CEAED46A46}"/>
  <mergeCells count="7">
    <mergeCell ref="B35:B38"/>
    <mergeCell ref="B25:C25"/>
    <mergeCell ref="B27:C27"/>
    <mergeCell ref="B28:C28"/>
    <mergeCell ref="A29:A40"/>
    <mergeCell ref="B29:C29"/>
    <mergeCell ref="B30:C30"/>
  </mergeCells>
  <hyperlinks>
    <hyperlink ref="A45" r:id="rId1" display="https://support.office.com/f1/article/F5193BFC-4400-43F4-88C4-8E1DCCA0428B?appstate=32&amp;appversionbuild=18623&amp;appversionmajor=16&amp;appversionupdate=20156&amp;audience=Production&amp;authdataboundary=US&amp;authtype=msa&amp;channel=CC&amp;commandtype=0&amp;isassistedhelpenabled=1&amp;isdeeplinkingenabled=1&amp;isentrypoint=false&amp;lcid=1033&amp;locale=en-us&amp;microsoftapplicationstelemetrydeviceid=480ef6e2-2d26-46f9-8d1d-09bc52352ab4&amp;ns=EXCEL&amp;officeversionbuild=18623&amp;officeversionupdate=20116&amp;osbuildnumber=26100&amp;osmajorver=10&amp;sessionid=A443C46C-2827-469B-9FC8-B7E643C943C6&amp;syslcid=16393&amp;themeid=10&amp;uilcid=1033&amp;userid=00000000-0000-0000-6698-6bd22b0a0d7d&amp;usertenantid=9188040d-6c67-4c5b-b112-36a304b66dad&amp;version=24" xr:uid="{BEE1DA07-85D2-4D76-BFC8-A93E6CB9ABFC}"/>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68D7-85B8-400A-AB68-EF7E2862230B}">
  <sheetPr codeName="Sheet15"/>
  <dimension ref="K5"/>
  <sheetViews>
    <sheetView workbookViewId="0">
      <selection activeCell="I16" sqref="I16"/>
    </sheetView>
  </sheetViews>
  <sheetFormatPr defaultRowHeight="14.4"/>
  <sheetData>
    <row r="5" spans="11:11">
      <c r="K5" t="s">
        <v>282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E7EA-FAAF-4D20-A9FD-5991DDB1BADC}">
  <sheetPr codeName="Sheet16"/>
  <dimension ref="A1"/>
  <sheetViews>
    <sheetView workbookViewId="0">
      <selection activeCell="K9" sqref="K9"/>
    </sheetView>
  </sheetViews>
  <sheetFormatPr defaultRowHeight="14.4"/>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C62A-B1E7-4C5D-BCB7-7740DC2B3096}">
  <sheetPr codeName="Sheet1"/>
  <dimension ref="A1:E17"/>
  <sheetViews>
    <sheetView workbookViewId="0">
      <selection activeCell="D21" sqref="D21"/>
    </sheetView>
  </sheetViews>
  <sheetFormatPr defaultRowHeight="14.4"/>
  <cols>
    <col min="1" max="1" width="17.21875" bestFit="1" customWidth="1"/>
    <col min="2" max="2" width="11.33203125" bestFit="1" customWidth="1"/>
    <col min="3" max="3" width="13.109375" bestFit="1" customWidth="1"/>
  </cols>
  <sheetData>
    <row r="1" spans="1:5">
      <c r="A1" s="31" t="s">
        <v>168</v>
      </c>
      <c r="B1" s="31" t="s">
        <v>169</v>
      </c>
      <c r="C1" s="31" t="s">
        <v>170</v>
      </c>
      <c r="E1" s="32" t="s">
        <v>297</v>
      </c>
    </row>
    <row r="2" spans="1:5">
      <c r="A2" s="1" t="s">
        <v>174</v>
      </c>
      <c r="B2" s="1" t="s">
        <v>175</v>
      </c>
      <c r="C2" s="1">
        <v>9306768783</v>
      </c>
      <c r="E2" s="54" t="b">
        <v>1</v>
      </c>
    </row>
    <row r="3" spans="1:5">
      <c r="A3" s="1" t="s">
        <v>178</v>
      </c>
      <c r="B3" s="1" t="s">
        <v>179</v>
      </c>
      <c r="C3" s="1"/>
      <c r="E3" s="54" t="b">
        <v>1</v>
      </c>
    </row>
    <row r="4" spans="1:5">
      <c r="A4" s="1" t="s">
        <v>182</v>
      </c>
      <c r="B4" s="1" t="s">
        <v>183</v>
      </c>
      <c r="C4" s="1">
        <v>98327987233</v>
      </c>
      <c r="E4" s="54" t="b">
        <v>1</v>
      </c>
    </row>
    <row r="5" spans="1:5">
      <c r="A5" s="1" t="s">
        <v>186</v>
      </c>
      <c r="B5" s="1" t="s">
        <v>187</v>
      </c>
      <c r="C5" s="1"/>
      <c r="E5" s="54" t="b">
        <v>0</v>
      </c>
    </row>
    <row r="6" spans="1:5">
      <c r="A6" s="1" t="s">
        <v>188</v>
      </c>
      <c r="B6" s="1" t="s">
        <v>189</v>
      </c>
      <c r="C6" s="1">
        <v>9832642222</v>
      </c>
      <c r="E6" s="54" t="b">
        <v>0</v>
      </c>
    </row>
    <row r="7" spans="1:5">
      <c r="A7" s="1" t="s">
        <v>190</v>
      </c>
      <c r="B7" s="1" t="s">
        <v>191</v>
      </c>
      <c r="C7" s="1">
        <v>8998262787</v>
      </c>
      <c r="E7" s="54" t="b">
        <v>0</v>
      </c>
    </row>
    <row r="8" spans="1:5">
      <c r="A8" s="1" t="s">
        <v>283</v>
      </c>
      <c r="B8" s="1" t="s">
        <v>284</v>
      </c>
      <c r="C8" s="1"/>
      <c r="E8" s="54" t="b">
        <v>0</v>
      </c>
    </row>
    <row r="9" spans="1:5">
      <c r="A9" s="1" t="s">
        <v>285</v>
      </c>
      <c r="B9" s="1" t="s">
        <v>286</v>
      </c>
      <c r="C9" s="1">
        <v>873864832</v>
      </c>
      <c r="E9" s="54" t="b">
        <v>0</v>
      </c>
    </row>
    <row r="10" spans="1:5">
      <c r="A10" s="1" t="s">
        <v>287</v>
      </c>
      <c r="B10" s="1" t="s">
        <v>288</v>
      </c>
      <c r="C10" s="1">
        <v>8797654654</v>
      </c>
      <c r="E10" s="54" t="b">
        <v>0</v>
      </c>
    </row>
    <row r="11" spans="1:5">
      <c r="A11" s="1" t="s">
        <v>289</v>
      </c>
      <c r="B11" s="1" t="s">
        <v>290</v>
      </c>
      <c r="C11" s="1">
        <v>8932774623</v>
      </c>
      <c r="E11" s="54" t="b">
        <v>0</v>
      </c>
    </row>
    <row r="12" spans="1:5">
      <c r="A12" s="1" t="s">
        <v>291</v>
      </c>
      <c r="B12" s="1" t="s">
        <v>292</v>
      </c>
      <c r="C12" s="1"/>
      <c r="E12" s="54" t="b">
        <v>0</v>
      </c>
    </row>
    <row r="13" spans="1:5">
      <c r="A13" s="1" t="s">
        <v>293</v>
      </c>
      <c r="B13" s="1" t="s">
        <v>294</v>
      </c>
      <c r="C13" s="1">
        <v>3254678933</v>
      </c>
      <c r="E13" s="54" t="b">
        <v>1</v>
      </c>
    </row>
    <row r="16" spans="1:5">
      <c r="A16" t="s">
        <v>295</v>
      </c>
    </row>
    <row r="17" spans="1:1">
      <c r="A17" t="s">
        <v>296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F35D-546B-4A9D-B9A0-425D1555EDAA}">
  <dimension ref="A1:E7"/>
  <sheetViews>
    <sheetView topLeftCell="B1" workbookViewId="0">
      <selection activeCell="A11" sqref="A11"/>
    </sheetView>
  </sheetViews>
  <sheetFormatPr defaultRowHeight="14.4"/>
  <cols>
    <col min="1" max="1" width="80.88671875" bestFit="1" customWidth="1"/>
    <col min="2" max="2" width="10.6640625" bestFit="1" customWidth="1"/>
    <col min="3" max="3" width="43.44140625" bestFit="1" customWidth="1"/>
    <col min="4" max="4" width="15.5546875" bestFit="1" customWidth="1"/>
    <col min="5" max="5" width="16.33203125" bestFit="1" customWidth="1"/>
  </cols>
  <sheetData>
    <row r="1" spans="1:5">
      <c r="A1" t="s">
        <v>311</v>
      </c>
      <c r="B1" t="s">
        <v>312</v>
      </c>
      <c r="C1" t="s">
        <v>313</v>
      </c>
      <c r="D1" t="s">
        <v>314</v>
      </c>
      <c r="E1" t="s">
        <v>315</v>
      </c>
    </row>
    <row r="2" spans="1:5">
      <c r="A2" t="s">
        <v>316</v>
      </c>
      <c r="C2" t="s">
        <v>317</v>
      </c>
    </row>
    <row r="3" spans="1:5">
      <c r="A3" t="s">
        <v>318</v>
      </c>
      <c r="C3" t="s">
        <v>319</v>
      </c>
    </row>
    <row r="4" spans="1:5">
      <c r="A4" t="s">
        <v>320</v>
      </c>
    </row>
    <row r="5" spans="1:5">
      <c r="A5" t="s">
        <v>321</v>
      </c>
      <c r="C5" t="s">
        <v>322</v>
      </c>
      <c r="D5" t="s">
        <v>323</v>
      </c>
      <c r="E5" t="s">
        <v>324</v>
      </c>
    </row>
    <row r="6" spans="1:5">
      <c r="A6" t="s">
        <v>325</v>
      </c>
      <c r="B6" t="s">
        <v>326</v>
      </c>
      <c r="C6" t="s">
        <v>327</v>
      </c>
    </row>
    <row r="7" spans="1:5">
      <c r="A7" t="s">
        <v>328</v>
      </c>
      <c r="B7" t="s">
        <v>329</v>
      </c>
      <c r="C7" t="s">
        <v>330</v>
      </c>
      <c r="D7" t="s">
        <v>331</v>
      </c>
    </row>
  </sheetData>
  <pageMargins left="0.7" right="0.7" top="0.75" bottom="0.75" header="0.3" footer="0.3"/>
  <drawing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10F4-026E-46CC-8F40-A564300DC414}">
  <dimension ref="A1"/>
  <sheetViews>
    <sheetView workbookViewId="0">
      <selection activeCell="I17" sqref="I17"/>
    </sheetView>
  </sheetViews>
  <sheetFormatPr defaultRowHeight="14.4"/>
  <sheetData>
    <row r="1" spans="1:1">
      <c r="A1" t="s">
        <v>344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5EC4-7B8C-40D2-95D0-4D8AF6E1297A}">
  <dimension ref="A1"/>
  <sheetViews>
    <sheetView workbookViewId="0">
      <selection activeCell="J12" sqref="J12"/>
    </sheetView>
  </sheetViews>
  <sheetFormatPr defaultRowHeight="14.4"/>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B8BB7-C7D5-4343-AC07-8306A36A149D}">
  <dimension ref="A1"/>
  <sheetViews>
    <sheetView workbookViewId="0"/>
  </sheetViews>
  <sheetFormatPr defaultRowHeight="14.4"/>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89C6-9F8B-476E-BE3E-A6F85FA93A87}">
  <dimension ref="A1:K19"/>
  <sheetViews>
    <sheetView workbookViewId="0">
      <selection activeCell="I10" sqref="I10"/>
    </sheetView>
  </sheetViews>
  <sheetFormatPr defaultRowHeight="14.4"/>
  <cols>
    <col min="1" max="1" width="11.33203125" bestFit="1" customWidth="1"/>
    <col min="2" max="2" width="7.77734375" bestFit="1" customWidth="1"/>
    <col min="3" max="3" width="11.77734375" bestFit="1" customWidth="1"/>
    <col min="4" max="4" width="10" bestFit="1" customWidth="1"/>
    <col min="5" max="5" width="17.6640625" bestFit="1" customWidth="1"/>
    <col min="6" max="6" width="13.21875" bestFit="1" customWidth="1"/>
    <col min="7" max="7" width="20.109375" bestFit="1" customWidth="1"/>
    <col min="8" max="8" width="19.5546875" bestFit="1" customWidth="1"/>
    <col min="10" max="10" width="15.77734375" customWidth="1"/>
  </cols>
  <sheetData>
    <row r="1" spans="1:11" ht="15.6">
      <c r="A1" s="21" t="s">
        <v>158</v>
      </c>
      <c r="B1" s="21" t="s">
        <v>97</v>
      </c>
      <c r="C1" s="21" t="s">
        <v>98</v>
      </c>
      <c r="D1" s="21" t="s">
        <v>99</v>
      </c>
      <c r="E1" s="21" t="s">
        <v>100</v>
      </c>
      <c r="F1" s="21" t="s">
        <v>101</v>
      </c>
      <c r="G1" s="21" t="s">
        <v>102</v>
      </c>
      <c r="H1" s="21" t="s">
        <v>103</v>
      </c>
      <c r="J1" s="58" t="s">
        <v>348</v>
      </c>
      <c r="K1" s="58" t="s">
        <v>347</v>
      </c>
    </row>
    <row r="2" spans="1:11" ht="15.6">
      <c r="A2" s="22" t="s">
        <v>104</v>
      </c>
      <c r="B2" s="22" t="s">
        <v>105</v>
      </c>
      <c r="C2" s="22" t="s">
        <v>106</v>
      </c>
      <c r="D2" s="23">
        <v>51</v>
      </c>
      <c r="E2" s="22">
        <v>25</v>
      </c>
      <c r="F2" s="22">
        <v>29</v>
      </c>
      <c r="G2" s="22">
        <v>13</v>
      </c>
      <c r="H2" s="22">
        <v>50</v>
      </c>
    </row>
    <row r="3" spans="1:11" ht="15.6">
      <c r="A3" s="24" t="s">
        <v>107</v>
      </c>
      <c r="B3" s="24" t="s">
        <v>108</v>
      </c>
      <c r="C3" s="24" t="s">
        <v>109</v>
      </c>
      <c r="D3" s="25">
        <v>93</v>
      </c>
      <c r="E3" s="24">
        <v>132</v>
      </c>
      <c r="F3" s="24">
        <v>231</v>
      </c>
      <c r="G3" s="24">
        <v>4</v>
      </c>
      <c r="H3" s="24">
        <v>50</v>
      </c>
    </row>
    <row r="4" spans="1:11" ht="15.6">
      <c r="A4" s="22" t="s">
        <v>110</v>
      </c>
      <c r="B4" s="22" t="s">
        <v>111</v>
      </c>
      <c r="C4" s="22" t="s">
        <v>112</v>
      </c>
      <c r="D4" s="23">
        <v>57</v>
      </c>
      <c r="E4" s="22">
        <v>151</v>
      </c>
      <c r="F4" s="22">
        <v>114</v>
      </c>
      <c r="G4" s="22">
        <v>11</v>
      </c>
      <c r="H4" s="22">
        <v>150</v>
      </c>
    </row>
    <row r="5" spans="1:11" ht="15.6">
      <c r="A5" s="24" t="s">
        <v>113</v>
      </c>
      <c r="B5" s="24" t="s">
        <v>114</v>
      </c>
      <c r="C5" s="24" t="s">
        <v>115</v>
      </c>
      <c r="D5" s="25">
        <v>19</v>
      </c>
      <c r="E5" s="24">
        <v>186</v>
      </c>
      <c r="F5" s="24">
        <v>158</v>
      </c>
      <c r="G5" s="24">
        <v>6</v>
      </c>
      <c r="H5" s="24">
        <v>50</v>
      </c>
    </row>
    <row r="6" spans="1:11" ht="15.6">
      <c r="A6" s="22" t="s">
        <v>116</v>
      </c>
      <c r="B6" s="22" t="s">
        <v>117</v>
      </c>
      <c r="C6" s="22" t="s">
        <v>118</v>
      </c>
      <c r="D6" s="23">
        <v>75</v>
      </c>
      <c r="E6" s="22">
        <v>62</v>
      </c>
      <c r="F6" s="22">
        <v>39</v>
      </c>
      <c r="G6" s="22">
        <v>12</v>
      </c>
      <c r="H6" s="22">
        <v>50</v>
      </c>
    </row>
    <row r="7" spans="1:11" ht="15.6">
      <c r="A7" s="24" t="s">
        <v>119</v>
      </c>
      <c r="B7" s="24" t="s">
        <v>120</v>
      </c>
      <c r="C7" s="24" t="s">
        <v>121</v>
      </c>
      <c r="D7" s="25">
        <v>11</v>
      </c>
      <c r="E7" s="24">
        <v>5</v>
      </c>
      <c r="F7" s="24">
        <v>9</v>
      </c>
      <c r="G7" s="24">
        <v>13</v>
      </c>
      <c r="H7" s="24">
        <v>150</v>
      </c>
    </row>
    <row r="8" spans="1:11" ht="15.6">
      <c r="A8" s="22" t="s">
        <v>122</v>
      </c>
      <c r="B8" s="22" t="s">
        <v>123</v>
      </c>
      <c r="C8" s="22" t="s">
        <v>124</v>
      </c>
      <c r="D8" s="23">
        <v>56</v>
      </c>
      <c r="E8" s="22">
        <v>58</v>
      </c>
      <c r="F8" s="22">
        <v>109</v>
      </c>
      <c r="G8" s="22">
        <v>7</v>
      </c>
      <c r="H8" s="22">
        <v>100</v>
      </c>
    </row>
    <row r="9" spans="1:11" ht="15.6">
      <c r="A9" s="24" t="s">
        <v>125</v>
      </c>
      <c r="B9" s="24" t="s">
        <v>126</v>
      </c>
      <c r="C9" s="24" t="s">
        <v>127</v>
      </c>
      <c r="D9" s="25">
        <v>38</v>
      </c>
      <c r="E9" s="24">
        <v>101</v>
      </c>
      <c r="F9" s="24">
        <v>162</v>
      </c>
      <c r="G9" s="24">
        <v>3</v>
      </c>
      <c r="H9" s="24">
        <v>100</v>
      </c>
    </row>
    <row r="10" spans="1:11" ht="15.6">
      <c r="A10" s="22" t="s">
        <v>128</v>
      </c>
      <c r="B10" s="22" t="s">
        <v>129</v>
      </c>
      <c r="C10" s="22" t="s">
        <v>130</v>
      </c>
      <c r="D10" s="23">
        <v>59</v>
      </c>
      <c r="E10" s="22">
        <v>122</v>
      </c>
      <c r="F10" s="22">
        <v>82</v>
      </c>
      <c r="G10" s="22">
        <v>3</v>
      </c>
      <c r="H10" s="22">
        <v>150</v>
      </c>
    </row>
    <row r="11" spans="1:11" ht="15.6">
      <c r="A11" s="24" t="s">
        <v>131</v>
      </c>
      <c r="B11" s="24" t="s">
        <v>132</v>
      </c>
      <c r="C11" s="24" t="s">
        <v>133</v>
      </c>
      <c r="D11" s="25">
        <v>50</v>
      </c>
      <c r="E11" s="24">
        <v>175</v>
      </c>
      <c r="F11" s="24">
        <v>283</v>
      </c>
      <c r="G11" s="24">
        <v>8</v>
      </c>
      <c r="H11" s="24">
        <v>150</v>
      </c>
    </row>
    <row r="12" spans="1:11" ht="15.6">
      <c r="A12" s="22" t="s">
        <v>134</v>
      </c>
      <c r="B12" s="22" t="s">
        <v>135</v>
      </c>
      <c r="C12" s="22" t="s">
        <v>136</v>
      </c>
      <c r="D12" s="23">
        <v>59</v>
      </c>
      <c r="E12" s="22">
        <v>176</v>
      </c>
      <c r="F12" s="22">
        <v>229</v>
      </c>
      <c r="G12" s="22">
        <v>1</v>
      </c>
      <c r="H12" s="22">
        <v>100</v>
      </c>
    </row>
    <row r="13" spans="1:11" ht="15.6">
      <c r="A13" s="24" t="s">
        <v>137</v>
      </c>
      <c r="B13" s="24" t="s">
        <v>138</v>
      </c>
      <c r="C13" s="24" t="s">
        <v>139</v>
      </c>
      <c r="D13" s="25">
        <v>18</v>
      </c>
      <c r="E13" s="24">
        <v>22</v>
      </c>
      <c r="F13" s="24">
        <v>36</v>
      </c>
      <c r="G13" s="24">
        <v>12</v>
      </c>
      <c r="H13" s="24">
        <v>50</v>
      </c>
    </row>
    <row r="14" spans="1:11" ht="15.6">
      <c r="A14" s="22" t="s">
        <v>140</v>
      </c>
      <c r="B14" s="22" t="s">
        <v>141</v>
      </c>
      <c r="C14" s="22" t="s">
        <v>142</v>
      </c>
      <c r="D14" s="23">
        <v>26</v>
      </c>
      <c r="E14" s="22">
        <v>72</v>
      </c>
      <c r="F14" s="22">
        <v>102</v>
      </c>
      <c r="G14" s="22">
        <v>9</v>
      </c>
      <c r="H14" s="22">
        <v>100</v>
      </c>
    </row>
    <row r="15" spans="1:11" ht="15.6">
      <c r="A15" s="24" t="s">
        <v>143</v>
      </c>
      <c r="B15" s="24" t="s">
        <v>144</v>
      </c>
      <c r="C15" s="24" t="s">
        <v>145</v>
      </c>
      <c r="D15" s="25">
        <v>42</v>
      </c>
      <c r="E15" s="24">
        <v>62</v>
      </c>
      <c r="F15" s="24">
        <v>83</v>
      </c>
      <c r="G15" s="24">
        <v>2</v>
      </c>
      <c r="H15" s="24">
        <v>100</v>
      </c>
    </row>
    <row r="16" spans="1:11" ht="15.6">
      <c r="A16" s="22" t="s">
        <v>146</v>
      </c>
      <c r="B16" s="22" t="s">
        <v>147</v>
      </c>
      <c r="C16" s="22" t="s">
        <v>148</v>
      </c>
      <c r="D16" s="23">
        <v>32</v>
      </c>
      <c r="E16" s="22">
        <v>46</v>
      </c>
      <c r="F16" s="22">
        <v>23</v>
      </c>
      <c r="G16" s="22">
        <v>15</v>
      </c>
      <c r="H16" s="22">
        <v>50</v>
      </c>
    </row>
    <row r="17" spans="1:8" ht="15.6">
      <c r="A17" s="24" t="s">
        <v>149</v>
      </c>
      <c r="B17" s="24" t="s">
        <v>150</v>
      </c>
      <c r="C17" s="24" t="s">
        <v>151</v>
      </c>
      <c r="D17" s="25">
        <v>90</v>
      </c>
      <c r="E17" s="24">
        <v>96</v>
      </c>
      <c r="F17" s="24">
        <v>180</v>
      </c>
      <c r="G17" s="24">
        <v>3</v>
      </c>
      <c r="H17" s="24">
        <v>50</v>
      </c>
    </row>
    <row r="18" spans="1:8" ht="15.6">
      <c r="A18" s="22" t="s">
        <v>152</v>
      </c>
      <c r="B18" s="22" t="s">
        <v>153</v>
      </c>
      <c r="C18" s="22" t="s">
        <v>154</v>
      </c>
      <c r="D18" s="23">
        <v>97</v>
      </c>
      <c r="E18" s="22">
        <v>57</v>
      </c>
      <c r="F18" s="22">
        <v>98</v>
      </c>
      <c r="G18" s="22">
        <v>12</v>
      </c>
      <c r="H18" s="22">
        <v>50</v>
      </c>
    </row>
    <row r="19" spans="1:8" ht="15.6">
      <c r="A19" s="24" t="s">
        <v>155</v>
      </c>
      <c r="B19" s="24" t="s">
        <v>156</v>
      </c>
      <c r="C19" s="24" t="s">
        <v>157</v>
      </c>
      <c r="D19" s="25">
        <v>12</v>
      </c>
      <c r="E19" s="24">
        <v>6</v>
      </c>
      <c r="F19" s="24">
        <v>7</v>
      </c>
      <c r="G19" s="24">
        <v>13</v>
      </c>
      <c r="H19" s="24">
        <v>50</v>
      </c>
    </row>
  </sheetData>
  <conditionalFormatting sqref="A2:H19">
    <cfRule type="expression" dxfId="1" priority="1">
      <formula>$J2="Yes"</formula>
    </cfRule>
    <cfRule type="expression" dxfId="0" priority="2">
      <formula>$B2=1</formula>
    </cfRule>
  </conditionalFormatting>
  <dataValidations disablePrompts="1" count="8">
    <dataValidation allowBlank="1" showInputMessage="1" showErrorMessage="1" prompt="Enter a description of the item in this column" sqref="C1" xr:uid="{724A6B0C-AA61-4E63-B572-B71E2B13651C}"/>
    <dataValidation allowBlank="1" showInputMessage="1" showErrorMessage="1" prompt="Enter the unit price of each item in this column" sqref="D1" xr:uid="{3FA86517-E237-4897-BEC2-8868566C1C2A}"/>
    <dataValidation allowBlank="1" showInputMessage="1" showErrorMessage="1" prompt="Enter the quantity in stock for each item in this column" sqref="E1" xr:uid="{DC0EAB3A-8D61-4FEE-ABC9-188106158638}"/>
    <dataValidation allowBlank="1" showInputMessage="1" showErrorMessage="1" prompt="Enter the reorder level for each item in this column" sqref="F1" xr:uid="{46FCA04B-4725-4F78-94CA-64F354749A93}"/>
    <dataValidation allowBlank="1" showInputMessage="1" showErrorMessage="1" prompt="Enter the number of days it takes to reorder each item in this column" sqref="G1" xr:uid="{CF2DB39B-D797-43AA-B182-735898B5B4CA}"/>
    <dataValidation allowBlank="1" showInputMessage="1" showErrorMessage="1" prompt="Enter the quantity in reorder for each item in this column" sqref="H1" xr:uid="{F58184C1-9A17-4FB0-8E67-94B7D9B6F766}"/>
    <dataValidation allowBlank="1" showInputMessage="1" showErrorMessage="1" prompt="Enter the name of the item in this column" sqref="B1" xr:uid="{6A510659-0B0D-4369-999D-2BD9A4EE27D5}"/>
    <dataValidation allowBlank="1" showInputMessage="1" showErrorMessage="1" prompt="Enter the item inventory ID in this column" sqref="A1" xr:uid="{8379B467-F20E-42F4-A779-43B50ACDFB4E}"/>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639AB-DEE0-42EE-9C17-757D85EA2311}">
  <dimension ref="A1"/>
  <sheetViews>
    <sheetView workbookViewId="0">
      <selection activeCell="O17" sqref="O17"/>
    </sheetView>
  </sheetViews>
  <sheetFormatPr defaultRowHeight="14.4"/>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81ED-3B39-4BFD-A6BB-226383FB9CD1}">
  <dimension ref="A1:L58"/>
  <sheetViews>
    <sheetView workbookViewId="0">
      <selection activeCell="L18" sqref="L18"/>
    </sheetView>
  </sheetViews>
  <sheetFormatPr defaultRowHeight="14.4"/>
  <cols>
    <col min="1" max="1" width="8.33203125" bestFit="1" customWidth="1"/>
    <col min="2" max="2" width="22.5546875" bestFit="1" customWidth="1"/>
    <col min="3" max="3" width="7.109375" bestFit="1" customWidth="1"/>
    <col min="4" max="4" width="23.21875" bestFit="1" customWidth="1"/>
    <col min="5" max="5" width="12.21875" bestFit="1" customWidth="1"/>
    <col min="6" max="6" width="10.33203125" bestFit="1" customWidth="1"/>
    <col min="7" max="7" width="4" bestFit="1" customWidth="1"/>
    <col min="8" max="8" width="13.33203125" bestFit="1" customWidth="1"/>
    <col min="9" max="9" width="20.88671875" bestFit="1" customWidth="1"/>
  </cols>
  <sheetData>
    <row r="1" spans="1:12">
      <c r="A1" s="59" t="s">
        <v>349</v>
      </c>
      <c r="B1" s="59" t="s">
        <v>97</v>
      </c>
      <c r="C1" s="59" t="s">
        <v>350</v>
      </c>
      <c r="D1" s="59" t="s">
        <v>351</v>
      </c>
      <c r="E1" s="60" t="s">
        <v>352</v>
      </c>
      <c r="F1" s="60" t="s">
        <v>353</v>
      </c>
      <c r="G1" s="61" t="s">
        <v>354</v>
      </c>
      <c r="H1" s="59" t="s">
        <v>355</v>
      </c>
      <c r="I1" s="59" t="s">
        <v>366</v>
      </c>
      <c r="L1" t="s">
        <v>535</v>
      </c>
    </row>
    <row r="2" spans="1:12">
      <c r="A2" t="s">
        <v>357</v>
      </c>
      <c r="B2" t="s">
        <v>358</v>
      </c>
      <c r="C2" t="s">
        <v>359</v>
      </c>
      <c r="D2" t="s">
        <v>360</v>
      </c>
      <c r="E2" s="62">
        <v>96135.75</v>
      </c>
      <c r="F2" s="63">
        <v>44025</v>
      </c>
      <c r="G2" s="64">
        <v>0.3</v>
      </c>
      <c r="H2" t="s">
        <v>361</v>
      </c>
      <c r="I2" t="s">
        <v>533</v>
      </c>
      <c r="L2" t="s">
        <v>533</v>
      </c>
    </row>
    <row r="3" spans="1:12">
      <c r="A3" t="s">
        <v>363</v>
      </c>
      <c r="B3" t="s">
        <v>364</v>
      </c>
      <c r="C3" t="s">
        <v>359</v>
      </c>
      <c r="D3" t="s">
        <v>365</v>
      </c>
      <c r="E3" s="62">
        <v>70649.460000000006</v>
      </c>
      <c r="F3" s="63">
        <v>43843</v>
      </c>
      <c r="G3" s="64">
        <v>1</v>
      </c>
      <c r="H3" t="s">
        <v>361</v>
      </c>
      <c r="I3" t="s">
        <v>366</v>
      </c>
      <c r="L3" t="s">
        <v>534</v>
      </c>
    </row>
    <row r="4" spans="1:12">
      <c r="A4" t="s">
        <v>367</v>
      </c>
      <c r="B4" t="s">
        <v>368</v>
      </c>
      <c r="C4" t="s">
        <v>359</v>
      </c>
      <c r="D4" t="s">
        <v>365</v>
      </c>
      <c r="E4" s="62">
        <v>80695.740000000005</v>
      </c>
      <c r="F4" s="63">
        <v>43360</v>
      </c>
      <c r="G4" s="64">
        <v>1</v>
      </c>
      <c r="H4" t="s">
        <v>361</v>
      </c>
      <c r="I4" t="s">
        <v>369</v>
      </c>
    </row>
    <row r="5" spans="1:12">
      <c r="A5" t="s">
        <v>367</v>
      </c>
      <c r="B5" t="s">
        <v>368</v>
      </c>
      <c r="C5" t="s">
        <v>359</v>
      </c>
      <c r="D5" t="s">
        <v>365</v>
      </c>
      <c r="E5" s="62">
        <v>80695.740000000005</v>
      </c>
      <c r="F5" s="63">
        <v>43360</v>
      </c>
      <c r="G5" s="64">
        <v>1</v>
      </c>
      <c r="H5" t="s">
        <v>361</v>
      </c>
      <c r="I5" t="s">
        <v>533</v>
      </c>
    </row>
    <row r="6" spans="1:12">
      <c r="A6" t="s">
        <v>370</v>
      </c>
      <c r="B6" t="s">
        <v>371</v>
      </c>
      <c r="C6" t="s">
        <v>372</v>
      </c>
      <c r="D6" t="s">
        <v>373</v>
      </c>
      <c r="E6" s="62">
        <v>120000</v>
      </c>
      <c r="F6" s="63">
        <v>43416</v>
      </c>
      <c r="G6" s="64">
        <v>1</v>
      </c>
      <c r="H6" t="s">
        <v>361</v>
      </c>
      <c r="I6" t="s">
        <v>533</v>
      </c>
      <c r="L6" t="s">
        <v>532</v>
      </c>
    </row>
    <row r="7" spans="1:12">
      <c r="A7" t="s">
        <v>375</v>
      </c>
      <c r="B7" t="s">
        <v>376</v>
      </c>
      <c r="C7" t="s">
        <v>359</v>
      </c>
      <c r="D7" t="s">
        <v>377</v>
      </c>
      <c r="E7" s="62">
        <v>67905.8</v>
      </c>
      <c r="F7" s="63">
        <v>44194</v>
      </c>
      <c r="G7" s="64">
        <v>1</v>
      </c>
      <c r="H7" t="s">
        <v>361</v>
      </c>
      <c r="I7" t="s">
        <v>374</v>
      </c>
      <c r="L7" t="s">
        <v>532</v>
      </c>
    </row>
    <row r="8" spans="1:12">
      <c r="A8" t="s">
        <v>378</v>
      </c>
      <c r="B8" t="s">
        <v>379</v>
      </c>
      <c r="C8" t="s">
        <v>359</v>
      </c>
      <c r="D8" t="s">
        <v>365</v>
      </c>
      <c r="E8" s="62">
        <v>68980.52</v>
      </c>
      <c r="F8" s="63">
        <v>43494</v>
      </c>
      <c r="G8" s="64">
        <v>0.8</v>
      </c>
      <c r="H8" t="s">
        <v>361</v>
      </c>
      <c r="I8" t="s">
        <v>374</v>
      </c>
    </row>
    <row r="9" spans="1:12">
      <c r="A9" t="s">
        <v>380</v>
      </c>
      <c r="B9" t="s">
        <v>381</v>
      </c>
      <c r="C9" t="s">
        <v>359</v>
      </c>
      <c r="D9" t="s">
        <v>382</v>
      </c>
      <c r="E9" s="62">
        <v>63705.4</v>
      </c>
      <c r="F9" s="63">
        <v>43682</v>
      </c>
      <c r="G9" s="64">
        <v>1</v>
      </c>
      <c r="H9" t="s">
        <v>361</v>
      </c>
      <c r="I9" t="s">
        <v>366</v>
      </c>
    </row>
    <row r="10" spans="1:12">
      <c r="A10" t="s">
        <v>383</v>
      </c>
      <c r="B10" t="s">
        <v>384</v>
      </c>
      <c r="C10" t="s">
        <v>359</v>
      </c>
      <c r="D10" t="s">
        <v>385</v>
      </c>
      <c r="E10" s="62">
        <v>114177.23</v>
      </c>
      <c r="F10" s="63">
        <v>43908</v>
      </c>
      <c r="G10" s="64">
        <v>1</v>
      </c>
      <c r="H10" t="s">
        <v>361</v>
      </c>
      <c r="I10" t="s">
        <v>362</v>
      </c>
    </row>
    <row r="11" spans="1:12">
      <c r="A11" t="s">
        <v>386</v>
      </c>
      <c r="B11" t="s">
        <v>387</v>
      </c>
      <c r="C11" t="s">
        <v>372</v>
      </c>
      <c r="D11" t="s">
        <v>382</v>
      </c>
      <c r="E11" s="62">
        <v>29774.76</v>
      </c>
      <c r="F11" s="63">
        <v>44105</v>
      </c>
      <c r="G11" s="64">
        <v>1</v>
      </c>
      <c r="H11" t="s">
        <v>361</v>
      </c>
      <c r="I11" t="s">
        <v>362</v>
      </c>
    </row>
    <row r="12" spans="1:12">
      <c r="A12" t="s">
        <v>388</v>
      </c>
      <c r="B12" t="s">
        <v>389</v>
      </c>
      <c r="C12" t="s">
        <v>372</v>
      </c>
      <c r="D12" t="s">
        <v>385</v>
      </c>
      <c r="E12" s="62">
        <v>52963.65</v>
      </c>
      <c r="F12" s="63">
        <v>44288</v>
      </c>
      <c r="G12" s="64">
        <v>0.3</v>
      </c>
      <c r="H12" t="s">
        <v>361</v>
      </c>
      <c r="I12" t="s">
        <v>369</v>
      </c>
    </row>
    <row r="13" spans="1:12">
      <c r="A13" t="s">
        <v>390</v>
      </c>
      <c r="B13" t="s">
        <v>391</v>
      </c>
      <c r="C13" t="s">
        <v>372</v>
      </c>
      <c r="D13" t="s">
        <v>392</v>
      </c>
      <c r="E13" s="62">
        <v>50310.09</v>
      </c>
      <c r="F13" s="63">
        <v>44285</v>
      </c>
      <c r="G13" s="64">
        <v>0.4</v>
      </c>
      <c r="H13" t="s">
        <v>361</v>
      </c>
      <c r="I13" t="s">
        <v>366</v>
      </c>
    </row>
    <row r="14" spans="1:12">
      <c r="A14" t="s">
        <v>393</v>
      </c>
      <c r="B14" t="s">
        <v>394</v>
      </c>
      <c r="C14" t="s">
        <v>359</v>
      </c>
      <c r="D14" t="s">
        <v>395</v>
      </c>
      <c r="E14" s="62">
        <v>84309.95</v>
      </c>
      <c r="F14" s="63">
        <v>44501</v>
      </c>
      <c r="G14" s="64">
        <v>1</v>
      </c>
      <c r="H14" t="s">
        <v>361</v>
      </c>
      <c r="I14" t="s">
        <v>374</v>
      </c>
    </row>
    <row r="15" spans="1:12">
      <c r="A15" t="s">
        <v>396</v>
      </c>
      <c r="B15" t="s">
        <v>397</v>
      </c>
      <c r="C15" t="s">
        <v>372</v>
      </c>
      <c r="D15" t="s">
        <v>385</v>
      </c>
      <c r="E15" s="62">
        <v>35936.31</v>
      </c>
      <c r="F15" s="63">
        <v>43241</v>
      </c>
      <c r="G15" s="64">
        <v>1</v>
      </c>
      <c r="H15" t="s">
        <v>361</v>
      </c>
      <c r="I15" t="s">
        <v>398</v>
      </c>
    </row>
    <row r="16" spans="1:12">
      <c r="A16" t="s">
        <v>399</v>
      </c>
      <c r="B16" t="s">
        <v>400</v>
      </c>
      <c r="C16" t="s">
        <v>372</v>
      </c>
      <c r="D16" t="s">
        <v>373</v>
      </c>
      <c r="E16" s="62">
        <v>112645.99</v>
      </c>
      <c r="F16" s="63">
        <v>43759</v>
      </c>
      <c r="G16" s="64">
        <v>0.6</v>
      </c>
      <c r="H16" t="s">
        <v>361</v>
      </c>
      <c r="I16" t="s">
        <v>401</v>
      </c>
    </row>
    <row r="17" spans="1:9">
      <c r="A17" t="s">
        <v>402</v>
      </c>
      <c r="B17" t="s">
        <v>403</v>
      </c>
      <c r="C17" t="s">
        <v>372</v>
      </c>
      <c r="D17" t="s">
        <v>385</v>
      </c>
      <c r="E17" s="62">
        <v>91645.04</v>
      </c>
      <c r="F17" s="63">
        <v>44223</v>
      </c>
      <c r="G17" s="64">
        <v>1</v>
      </c>
      <c r="H17" t="s">
        <v>361</v>
      </c>
      <c r="I17" t="s">
        <v>404</v>
      </c>
    </row>
    <row r="18" spans="1:9">
      <c r="A18" t="s">
        <v>405</v>
      </c>
      <c r="B18" t="s">
        <v>406</v>
      </c>
      <c r="C18" t="s">
        <v>359</v>
      </c>
      <c r="D18" t="s">
        <v>407</v>
      </c>
      <c r="E18" s="62">
        <v>97105.19</v>
      </c>
      <c r="F18" s="63">
        <v>44425</v>
      </c>
      <c r="G18" s="64">
        <v>1</v>
      </c>
      <c r="H18" t="s">
        <v>361</v>
      </c>
      <c r="I18" t="s">
        <v>369</v>
      </c>
    </row>
    <row r="19" spans="1:9">
      <c r="A19" t="s">
        <v>408</v>
      </c>
      <c r="B19" t="s">
        <v>409</v>
      </c>
      <c r="C19" t="s">
        <v>372</v>
      </c>
      <c r="D19" t="s">
        <v>410</v>
      </c>
      <c r="E19" s="62">
        <v>84742.86</v>
      </c>
      <c r="F19" s="63">
        <v>44098</v>
      </c>
      <c r="G19" s="64">
        <v>1</v>
      </c>
      <c r="H19" t="s">
        <v>361</v>
      </c>
      <c r="I19" t="s">
        <v>404</v>
      </c>
    </row>
    <row r="20" spans="1:9">
      <c r="A20" t="s">
        <v>411</v>
      </c>
      <c r="B20" t="s">
        <v>412</v>
      </c>
      <c r="C20" t="s">
        <v>372</v>
      </c>
      <c r="D20" t="s">
        <v>365</v>
      </c>
      <c r="E20" s="62">
        <v>85918.61</v>
      </c>
      <c r="F20" s="63">
        <v>43136</v>
      </c>
      <c r="G20" s="64">
        <v>1</v>
      </c>
      <c r="H20" t="s">
        <v>361</v>
      </c>
      <c r="I20" t="s">
        <v>369</v>
      </c>
    </row>
    <row r="21" spans="1:9">
      <c r="A21" t="s">
        <v>413</v>
      </c>
      <c r="B21" t="s">
        <v>414</v>
      </c>
      <c r="C21" t="s">
        <v>359</v>
      </c>
      <c r="D21" t="s">
        <v>415</v>
      </c>
      <c r="E21" s="62">
        <v>72502.61</v>
      </c>
      <c r="F21" s="63">
        <v>44235</v>
      </c>
      <c r="G21" s="64">
        <v>1</v>
      </c>
      <c r="H21" t="s">
        <v>361</v>
      </c>
      <c r="I21" t="s">
        <v>362</v>
      </c>
    </row>
    <row r="22" spans="1:9">
      <c r="A22" t="s">
        <v>416</v>
      </c>
      <c r="B22" t="s">
        <v>417</v>
      </c>
      <c r="C22" t="s">
        <v>372</v>
      </c>
      <c r="D22" t="s">
        <v>410</v>
      </c>
      <c r="E22" s="62">
        <v>77096.05</v>
      </c>
      <c r="F22" s="63">
        <v>43217</v>
      </c>
      <c r="G22" s="64">
        <v>1</v>
      </c>
      <c r="H22" t="s">
        <v>361</v>
      </c>
      <c r="I22" t="s">
        <v>398</v>
      </c>
    </row>
    <row r="23" spans="1:9">
      <c r="A23" t="s">
        <v>418</v>
      </c>
      <c r="B23" t="s">
        <v>419</v>
      </c>
      <c r="C23" t="s">
        <v>359</v>
      </c>
      <c r="D23" t="s">
        <v>395</v>
      </c>
      <c r="E23" s="62">
        <v>50449.46</v>
      </c>
      <c r="F23" s="63">
        <v>43418</v>
      </c>
      <c r="G23" s="64">
        <v>0.8</v>
      </c>
      <c r="H23" t="s">
        <v>361</v>
      </c>
      <c r="I23" t="s">
        <v>404</v>
      </c>
    </row>
    <row r="24" spans="1:9">
      <c r="A24" t="s">
        <v>420</v>
      </c>
      <c r="B24" t="s">
        <v>421</v>
      </c>
      <c r="C24" t="s">
        <v>372</v>
      </c>
      <c r="D24" t="s">
        <v>392</v>
      </c>
      <c r="E24" s="62">
        <v>48525.71</v>
      </c>
      <c r="F24" s="63">
        <v>43264</v>
      </c>
      <c r="G24" s="64">
        <v>1</v>
      </c>
      <c r="H24" t="s">
        <v>361</v>
      </c>
      <c r="I24" t="s">
        <v>366</v>
      </c>
    </row>
    <row r="25" spans="1:9">
      <c r="A25" t="s">
        <v>422</v>
      </c>
      <c r="B25" t="s">
        <v>423</v>
      </c>
      <c r="C25" t="s">
        <v>372</v>
      </c>
      <c r="D25" t="s">
        <v>385</v>
      </c>
      <c r="E25" s="62">
        <v>36547.58</v>
      </c>
      <c r="F25" s="63">
        <v>43416</v>
      </c>
      <c r="G25" s="64">
        <v>1</v>
      </c>
      <c r="H25" t="s">
        <v>361</v>
      </c>
      <c r="I25" t="s">
        <v>374</v>
      </c>
    </row>
    <row r="26" spans="1:9">
      <c r="A26" t="s">
        <v>422</v>
      </c>
      <c r="B26" t="s">
        <v>423</v>
      </c>
      <c r="C26" t="s">
        <v>372</v>
      </c>
      <c r="D26" t="s">
        <v>385</v>
      </c>
      <c r="E26" s="62">
        <v>36547.58</v>
      </c>
      <c r="F26" s="63">
        <v>43416</v>
      </c>
      <c r="G26" s="64">
        <v>1</v>
      </c>
      <c r="H26" t="s">
        <v>361</v>
      </c>
      <c r="I26" t="s">
        <v>374</v>
      </c>
    </row>
    <row r="27" spans="1:9">
      <c r="A27" t="s">
        <v>424</v>
      </c>
      <c r="B27" t="s">
        <v>425</v>
      </c>
      <c r="C27" t="s">
        <v>372</v>
      </c>
      <c r="D27" t="s">
        <v>415</v>
      </c>
      <c r="E27" s="62">
        <v>115191.38</v>
      </c>
      <c r="F27" s="63">
        <v>44004</v>
      </c>
      <c r="G27" s="64">
        <v>1</v>
      </c>
      <c r="H27" t="s">
        <v>361</v>
      </c>
      <c r="I27" t="s">
        <v>366</v>
      </c>
    </row>
    <row r="28" spans="1:9">
      <c r="A28" t="s">
        <v>426</v>
      </c>
      <c r="B28" t="s">
        <v>427</v>
      </c>
      <c r="C28" t="s">
        <v>359</v>
      </c>
      <c r="D28" t="s">
        <v>373</v>
      </c>
      <c r="E28" s="62">
        <v>58861.19</v>
      </c>
      <c r="F28" s="63">
        <v>43654</v>
      </c>
      <c r="G28" s="64">
        <v>1</v>
      </c>
      <c r="H28" t="s">
        <v>361</v>
      </c>
      <c r="I28" t="s">
        <v>369</v>
      </c>
    </row>
    <row r="29" spans="1:9">
      <c r="A29" t="s">
        <v>428</v>
      </c>
      <c r="B29" t="s">
        <v>429</v>
      </c>
      <c r="C29" t="s">
        <v>359</v>
      </c>
      <c r="D29" t="s">
        <v>430</v>
      </c>
      <c r="E29" s="62">
        <v>75974.990000000005</v>
      </c>
      <c r="F29" s="63">
        <v>44172</v>
      </c>
      <c r="G29" s="64">
        <v>1</v>
      </c>
      <c r="H29" t="s">
        <v>361</v>
      </c>
      <c r="I29" t="s">
        <v>374</v>
      </c>
    </row>
    <row r="30" spans="1:9">
      <c r="A30" t="s">
        <v>431</v>
      </c>
      <c r="B30" t="s">
        <v>432</v>
      </c>
      <c r="C30" t="s">
        <v>372</v>
      </c>
      <c r="D30" t="s">
        <v>385</v>
      </c>
      <c r="E30" s="62">
        <v>95954.02</v>
      </c>
      <c r="F30" s="63">
        <v>43567</v>
      </c>
      <c r="G30" s="64">
        <v>0.3</v>
      </c>
      <c r="H30" t="s">
        <v>361</v>
      </c>
      <c r="I30" t="s">
        <v>366</v>
      </c>
    </row>
    <row r="31" spans="1:9">
      <c r="A31" t="s">
        <v>433</v>
      </c>
      <c r="B31" t="s">
        <v>434</v>
      </c>
      <c r="C31" t="s">
        <v>359</v>
      </c>
      <c r="D31" t="s">
        <v>360</v>
      </c>
      <c r="E31" s="62">
        <v>102934.09</v>
      </c>
      <c r="F31" s="63">
        <v>44315</v>
      </c>
      <c r="G31" s="64">
        <v>1</v>
      </c>
      <c r="H31" t="s">
        <v>361</v>
      </c>
      <c r="I31" t="s">
        <v>366</v>
      </c>
    </row>
    <row r="32" spans="1:9">
      <c r="A32" t="s">
        <v>435</v>
      </c>
      <c r="B32" t="s">
        <v>436</v>
      </c>
      <c r="C32" t="s">
        <v>359</v>
      </c>
      <c r="D32" t="s">
        <v>437</v>
      </c>
      <c r="E32" s="62">
        <v>41934.71</v>
      </c>
      <c r="F32" s="63">
        <v>43780</v>
      </c>
      <c r="G32" s="64">
        <v>1</v>
      </c>
      <c r="H32" t="s">
        <v>361</v>
      </c>
      <c r="I32" t="s">
        <v>374</v>
      </c>
    </row>
    <row r="33" spans="1:9">
      <c r="A33" t="s">
        <v>438</v>
      </c>
      <c r="B33" t="s">
        <v>439</v>
      </c>
      <c r="C33" t="s">
        <v>372</v>
      </c>
      <c r="D33" t="s">
        <v>415</v>
      </c>
      <c r="E33" s="62">
        <v>104335.03999999999</v>
      </c>
      <c r="F33" s="63">
        <v>43874</v>
      </c>
      <c r="G33" s="64">
        <v>1</v>
      </c>
      <c r="H33" t="s">
        <v>361</v>
      </c>
      <c r="I33" t="s">
        <v>369</v>
      </c>
    </row>
    <row r="34" spans="1:9">
      <c r="A34" t="s">
        <v>440</v>
      </c>
      <c r="B34" t="s">
        <v>441</v>
      </c>
      <c r="C34" t="s">
        <v>359</v>
      </c>
      <c r="D34" t="s">
        <v>410</v>
      </c>
      <c r="E34" s="62">
        <v>81897.789999999994</v>
      </c>
      <c r="F34" s="63">
        <v>43146</v>
      </c>
      <c r="G34" s="64">
        <v>1</v>
      </c>
      <c r="H34" t="s">
        <v>361</v>
      </c>
      <c r="I34" t="s">
        <v>404</v>
      </c>
    </row>
    <row r="35" spans="1:9">
      <c r="A35" t="s">
        <v>442</v>
      </c>
      <c r="B35" t="s">
        <v>443</v>
      </c>
      <c r="C35" t="s">
        <v>359</v>
      </c>
      <c r="D35" t="s">
        <v>407</v>
      </c>
      <c r="E35" s="62">
        <v>78378.2</v>
      </c>
      <c r="F35" s="63">
        <v>43465</v>
      </c>
      <c r="G35" s="64">
        <v>0.4</v>
      </c>
      <c r="H35" t="s">
        <v>361</v>
      </c>
      <c r="I35" t="s">
        <v>374</v>
      </c>
    </row>
    <row r="36" spans="1:9">
      <c r="A36" t="s">
        <v>444</v>
      </c>
      <c r="B36" t="s">
        <v>445</v>
      </c>
      <c r="C36" t="s">
        <v>359</v>
      </c>
      <c r="D36" t="s">
        <v>392</v>
      </c>
      <c r="E36" s="62">
        <v>61994.76</v>
      </c>
      <c r="F36" s="63">
        <v>43794</v>
      </c>
      <c r="G36" s="64">
        <v>0.3</v>
      </c>
      <c r="H36" t="s">
        <v>361</v>
      </c>
      <c r="I36" t="s">
        <v>366</v>
      </c>
    </row>
    <row r="37" spans="1:9">
      <c r="A37" t="s">
        <v>446</v>
      </c>
      <c r="B37" t="s">
        <v>447</v>
      </c>
      <c r="C37" t="s">
        <v>372</v>
      </c>
      <c r="D37" t="s">
        <v>377</v>
      </c>
      <c r="E37" s="62">
        <v>37362.300000000003</v>
      </c>
      <c r="F37" s="63">
        <v>43642</v>
      </c>
      <c r="G37" s="64">
        <v>1</v>
      </c>
      <c r="H37" t="s">
        <v>361</v>
      </c>
      <c r="I37" t="s">
        <v>404</v>
      </c>
    </row>
    <row r="38" spans="1:9">
      <c r="A38" t="s">
        <v>448</v>
      </c>
      <c r="B38" t="s">
        <v>449</v>
      </c>
      <c r="C38" t="s">
        <v>359</v>
      </c>
      <c r="D38" t="s">
        <v>360</v>
      </c>
      <c r="E38" s="62">
        <v>84745.93</v>
      </c>
      <c r="F38" s="63">
        <v>43707</v>
      </c>
      <c r="G38" s="64">
        <v>1</v>
      </c>
      <c r="H38" t="s">
        <v>361</v>
      </c>
      <c r="I38" t="s">
        <v>362</v>
      </c>
    </row>
    <row r="39" spans="1:9">
      <c r="A39" t="s">
        <v>450</v>
      </c>
      <c r="B39" t="s">
        <v>451</v>
      </c>
      <c r="C39" t="s">
        <v>372</v>
      </c>
      <c r="D39" t="s">
        <v>437</v>
      </c>
      <c r="E39" s="62">
        <v>32192.15</v>
      </c>
      <c r="F39" s="63">
        <v>44473</v>
      </c>
      <c r="G39" s="64">
        <v>1</v>
      </c>
      <c r="H39" t="s">
        <v>361</v>
      </c>
      <c r="I39" t="s">
        <v>366</v>
      </c>
    </row>
    <row r="40" spans="1:9">
      <c r="A40" t="s">
        <v>452</v>
      </c>
      <c r="B40" t="s">
        <v>453</v>
      </c>
      <c r="C40" t="s">
        <v>372</v>
      </c>
      <c r="D40" t="s">
        <v>430</v>
      </c>
      <c r="E40" s="62">
        <v>36714.379999999997</v>
      </c>
      <c r="F40" s="63">
        <v>44175</v>
      </c>
      <c r="G40" s="64">
        <v>1</v>
      </c>
      <c r="H40" t="s">
        <v>361</v>
      </c>
      <c r="I40" t="s">
        <v>398</v>
      </c>
    </row>
    <row r="41" spans="1:9">
      <c r="A41" t="s">
        <v>454</v>
      </c>
      <c r="B41" t="s">
        <v>455</v>
      </c>
      <c r="C41" t="s">
        <v>359</v>
      </c>
      <c r="D41" t="s">
        <v>410</v>
      </c>
      <c r="E41" s="62">
        <v>89690.38</v>
      </c>
      <c r="F41" s="63">
        <v>43206</v>
      </c>
      <c r="G41" s="64">
        <v>1</v>
      </c>
      <c r="H41" t="s">
        <v>361</v>
      </c>
      <c r="I41" t="s">
        <v>362</v>
      </c>
    </row>
    <row r="42" spans="1:9">
      <c r="A42" t="s">
        <v>456</v>
      </c>
      <c r="B42" t="s">
        <v>457</v>
      </c>
      <c r="C42" t="s">
        <v>359</v>
      </c>
      <c r="D42" t="s">
        <v>437</v>
      </c>
      <c r="E42" s="62">
        <v>39535.49</v>
      </c>
      <c r="F42" s="63">
        <v>43397</v>
      </c>
      <c r="G42" s="64">
        <v>0.3</v>
      </c>
      <c r="H42" t="s">
        <v>361</v>
      </c>
      <c r="I42" t="s">
        <v>374</v>
      </c>
    </row>
    <row r="43" spans="1:9">
      <c r="A43" t="s">
        <v>458</v>
      </c>
      <c r="B43" t="s">
        <v>459</v>
      </c>
      <c r="C43" t="s">
        <v>372</v>
      </c>
      <c r="D43" t="s">
        <v>437</v>
      </c>
      <c r="E43" s="62">
        <v>62195.47</v>
      </c>
      <c r="F43" s="63">
        <v>44434</v>
      </c>
      <c r="G43" s="64">
        <v>1</v>
      </c>
      <c r="H43" t="s">
        <v>361</v>
      </c>
      <c r="I43" t="s">
        <v>374</v>
      </c>
    </row>
    <row r="44" spans="1:9">
      <c r="A44" t="s">
        <v>460</v>
      </c>
      <c r="B44" t="s">
        <v>461</v>
      </c>
      <c r="C44" t="s">
        <v>372</v>
      </c>
      <c r="D44" t="s">
        <v>392</v>
      </c>
      <c r="E44" s="62">
        <v>72876.91</v>
      </c>
      <c r="F44" s="63">
        <v>43837</v>
      </c>
      <c r="G44" s="64">
        <v>1</v>
      </c>
      <c r="H44" t="s">
        <v>361</v>
      </c>
      <c r="I44" t="s">
        <v>374</v>
      </c>
    </row>
    <row r="45" spans="1:9">
      <c r="A45" t="s">
        <v>462</v>
      </c>
      <c r="B45" t="s">
        <v>463</v>
      </c>
      <c r="C45" t="s">
        <v>372</v>
      </c>
      <c r="D45" t="s">
        <v>382</v>
      </c>
      <c r="E45" s="62">
        <v>66572.58</v>
      </c>
      <c r="F45" s="63">
        <v>44193</v>
      </c>
      <c r="G45" s="64">
        <v>1</v>
      </c>
      <c r="H45" t="s">
        <v>361</v>
      </c>
      <c r="I45" t="s">
        <v>398</v>
      </c>
    </row>
    <row r="46" spans="1:9">
      <c r="A46" t="s">
        <v>462</v>
      </c>
      <c r="B46" t="s">
        <v>464</v>
      </c>
      <c r="C46" t="s">
        <v>372</v>
      </c>
      <c r="D46" t="s">
        <v>382</v>
      </c>
      <c r="E46" s="62">
        <v>66572.58</v>
      </c>
      <c r="F46" s="63">
        <v>44193</v>
      </c>
      <c r="G46" s="64">
        <v>1</v>
      </c>
      <c r="H46" t="s">
        <v>361</v>
      </c>
      <c r="I46" t="s">
        <v>398</v>
      </c>
    </row>
    <row r="47" spans="1:9">
      <c r="A47" t="s">
        <v>465</v>
      </c>
      <c r="B47" t="s">
        <v>466</v>
      </c>
      <c r="C47" t="s">
        <v>359</v>
      </c>
      <c r="D47" t="s">
        <v>392</v>
      </c>
      <c r="E47" s="62">
        <v>35943.620000000003</v>
      </c>
      <c r="F47" s="63">
        <v>44078</v>
      </c>
      <c r="G47" s="64">
        <v>1</v>
      </c>
      <c r="H47" t="s">
        <v>361</v>
      </c>
      <c r="I47" t="s">
        <v>369</v>
      </c>
    </row>
    <row r="48" spans="1:9">
      <c r="A48" t="s">
        <v>467</v>
      </c>
      <c r="B48" t="s">
        <v>468</v>
      </c>
      <c r="C48" t="s">
        <v>372</v>
      </c>
      <c r="D48" t="s">
        <v>385</v>
      </c>
      <c r="E48" s="62">
        <v>119022.49</v>
      </c>
      <c r="F48" s="63">
        <v>44431</v>
      </c>
      <c r="G48" s="64">
        <v>1</v>
      </c>
      <c r="H48" t="s">
        <v>361</v>
      </c>
      <c r="I48" t="s">
        <v>404</v>
      </c>
    </row>
    <row r="49" spans="1:9">
      <c r="A49" t="s">
        <v>469</v>
      </c>
      <c r="B49" t="s">
        <v>470</v>
      </c>
      <c r="C49" t="s">
        <v>372</v>
      </c>
      <c r="D49" t="s">
        <v>377</v>
      </c>
      <c r="E49" s="62">
        <v>65699.02</v>
      </c>
      <c r="F49" s="63">
        <v>43951</v>
      </c>
      <c r="G49" s="64">
        <v>1</v>
      </c>
      <c r="H49" t="s">
        <v>361</v>
      </c>
      <c r="I49" t="s">
        <v>369</v>
      </c>
    </row>
    <row r="50" spans="1:9">
      <c r="A50" t="s">
        <v>471</v>
      </c>
      <c r="B50" t="s">
        <v>472</v>
      </c>
      <c r="C50" t="s">
        <v>359</v>
      </c>
      <c r="D50" t="s">
        <v>437</v>
      </c>
      <c r="E50" s="62">
        <v>47551.89</v>
      </c>
      <c r="F50" s="63">
        <v>43468</v>
      </c>
      <c r="G50" s="64">
        <v>1</v>
      </c>
      <c r="H50" t="s">
        <v>361</v>
      </c>
      <c r="I50" t="s">
        <v>404</v>
      </c>
    </row>
    <row r="51" spans="1:9">
      <c r="A51" t="s">
        <v>473</v>
      </c>
      <c r="B51" t="s">
        <v>368</v>
      </c>
      <c r="C51" t="s">
        <v>359</v>
      </c>
      <c r="D51" t="s">
        <v>365</v>
      </c>
      <c r="E51" s="62">
        <v>80695.740000000005</v>
      </c>
      <c r="F51" s="63">
        <v>43787</v>
      </c>
      <c r="G51" s="64">
        <v>0.8</v>
      </c>
      <c r="H51" t="s">
        <v>361</v>
      </c>
      <c r="I51" t="s">
        <v>369</v>
      </c>
    </row>
    <row r="52" spans="1:9">
      <c r="A52" t="s">
        <v>474</v>
      </c>
      <c r="B52" t="s">
        <v>475</v>
      </c>
      <c r="C52" t="s">
        <v>359</v>
      </c>
      <c r="D52" t="s">
        <v>395</v>
      </c>
      <c r="E52" s="62">
        <v>92336.08</v>
      </c>
      <c r="F52" s="63">
        <v>44431</v>
      </c>
      <c r="G52" s="64">
        <v>1</v>
      </c>
      <c r="H52" t="s">
        <v>361</v>
      </c>
      <c r="I52" t="s">
        <v>366</v>
      </c>
    </row>
    <row r="53" spans="1:9">
      <c r="A53" t="s">
        <v>476</v>
      </c>
      <c r="B53" t="s">
        <v>477</v>
      </c>
      <c r="C53" t="s">
        <v>359</v>
      </c>
      <c r="D53" t="s">
        <v>365</v>
      </c>
      <c r="E53" s="62">
        <v>69192.850000000006</v>
      </c>
      <c r="F53" s="63">
        <v>44305</v>
      </c>
      <c r="G53" s="64">
        <v>1</v>
      </c>
      <c r="H53" t="s">
        <v>361</v>
      </c>
      <c r="I53" t="s">
        <v>369</v>
      </c>
    </row>
    <row r="54" spans="1:9">
      <c r="A54" t="s">
        <v>478</v>
      </c>
      <c r="B54" t="s">
        <v>479</v>
      </c>
      <c r="D54" t="s">
        <v>430</v>
      </c>
      <c r="E54" s="62">
        <v>104802.63</v>
      </c>
      <c r="F54" s="63">
        <v>44502</v>
      </c>
      <c r="G54" s="64">
        <v>1</v>
      </c>
      <c r="H54" t="s">
        <v>361</v>
      </c>
      <c r="I54" t="s">
        <v>366</v>
      </c>
    </row>
    <row r="55" spans="1:9">
      <c r="A55" t="s">
        <v>480</v>
      </c>
      <c r="B55" t="s">
        <v>481</v>
      </c>
      <c r="C55" t="s">
        <v>359</v>
      </c>
      <c r="D55" t="s">
        <v>365</v>
      </c>
      <c r="E55" s="62">
        <v>98000</v>
      </c>
      <c r="F55" s="63">
        <v>43710</v>
      </c>
      <c r="G55" s="64">
        <v>0.9</v>
      </c>
      <c r="H55" t="s">
        <v>361</v>
      </c>
      <c r="I55" t="s">
        <v>401</v>
      </c>
    </row>
    <row r="56" spans="1:9">
      <c r="A56" t="s">
        <v>482</v>
      </c>
      <c r="B56" t="s">
        <v>483</v>
      </c>
      <c r="C56" t="s">
        <v>359</v>
      </c>
      <c r="D56" t="s">
        <v>437</v>
      </c>
      <c r="E56" s="62">
        <v>77045.440000000002</v>
      </c>
      <c r="F56" s="63">
        <v>43636</v>
      </c>
      <c r="G56" s="64">
        <v>1</v>
      </c>
      <c r="H56" t="s">
        <v>361</v>
      </c>
      <c r="I56" t="s">
        <v>374</v>
      </c>
    </row>
    <row r="57" spans="1:9">
      <c r="A57" t="s">
        <v>484</v>
      </c>
      <c r="B57" t="s">
        <v>485</v>
      </c>
      <c r="C57" t="s">
        <v>372</v>
      </c>
      <c r="D57" t="s">
        <v>365</v>
      </c>
      <c r="E57" s="62">
        <v>110042.37</v>
      </c>
      <c r="F57" s="63">
        <v>43914</v>
      </c>
      <c r="G57" s="64">
        <v>1</v>
      </c>
      <c r="H57" t="s">
        <v>361</v>
      </c>
      <c r="I57" t="s">
        <v>369</v>
      </c>
    </row>
    <row r="58" spans="1:9">
      <c r="A58" t="s">
        <v>486</v>
      </c>
      <c r="B58" t="s">
        <v>487</v>
      </c>
      <c r="C58" t="s">
        <v>372</v>
      </c>
      <c r="D58" t="s">
        <v>395</v>
      </c>
      <c r="E58" s="62">
        <v>62281.24</v>
      </c>
      <c r="F58" s="63">
        <v>43272</v>
      </c>
      <c r="G58" s="64">
        <v>1</v>
      </c>
      <c r="H58" t="s">
        <v>361</v>
      </c>
      <c r="I58" t="s">
        <v>374</v>
      </c>
    </row>
  </sheetData>
  <autoFilter ref="A1:I58" xr:uid="{DD4181ED-3B39-4BFD-A6BB-226383FB9CD1}"/>
  <dataValidations count="4">
    <dataValidation type="list" allowBlank="1" showInputMessage="1" showErrorMessage="1" sqref="L7:L10" xr:uid="{988585F5-5884-4FED-BF2B-8767CAC60B07}">
      <formula1>$L$6</formula1>
    </dataValidation>
    <dataValidation type="list" errorStyle="information" allowBlank="1" showInputMessage="1" showErrorMessage="1" sqref="L6" xr:uid="{785C9862-F2D8-478D-ACE8-E5B57A3FBA64}">
      <formula1>$L$6</formula1>
    </dataValidation>
    <dataValidation type="list" allowBlank="1" showInputMessage="1" showErrorMessage="1" sqref="I1" xr:uid="{050F57E1-D61A-4E81-A7D9-202BDCC9517F}">
      <formula1>$I$2:$I$58</formula1>
    </dataValidation>
    <dataValidation type="list" allowBlank="1" showInputMessage="1" showErrorMessage="1" sqref="I2" xr:uid="{E36C2B20-85A7-4DEE-9B2D-E172B6AF8182}">
      <formula1>L$1:L$3</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C15DC9-2B70-49D9-AF73-B14F96F598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Excel Topics</vt:lpstr>
      <vt:lpstr>Sample Data</vt:lpstr>
      <vt:lpstr>View and Worksheet UI</vt:lpstr>
      <vt:lpstr>Shortcuts Hot Keys</vt:lpstr>
      <vt:lpstr>Sort &amp; Filter</vt:lpstr>
      <vt:lpstr>Sheet8</vt:lpstr>
      <vt:lpstr>Sheet9</vt:lpstr>
      <vt:lpstr>Mark Status</vt:lpstr>
      <vt:lpstr>Conditional Statement 1</vt:lpstr>
      <vt:lpstr>Conditional Statement 2</vt:lpstr>
      <vt:lpstr>Transpose</vt:lpstr>
      <vt:lpstr>Transpose Result &lt;--</vt:lpstr>
      <vt:lpstr>Group and UnGroup</vt:lpstr>
      <vt:lpstr>Delete_Count_Filter</vt:lpstr>
      <vt:lpstr>Freeze</vt:lpstr>
      <vt:lpstr>Convert_Number to Character</vt:lpstr>
      <vt:lpstr>Combine</vt:lpstr>
      <vt:lpstr>Insert_Merge</vt:lpstr>
      <vt:lpstr>Date_Time_Age</vt:lpstr>
      <vt:lpstr>DAX</vt:lpstr>
      <vt:lpstr>DAX 2</vt:lpstr>
      <vt:lpstr>Check~Box</vt:lpstr>
      <vt:lpstr>PDF into EXCEL</vt:lpstr>
      <vt:lpstr>Pivot 4 DA</vt:lpstr>
      <vt:lpstr>Cell Refrence</vt:lpstr>
      <vt:lpstr>LOOKUP</vt:lpstr>
      <vt:lpstr>XLOOKUP</vt:lpstr>
      <vt:lpstr>H&amp;V LOOKUP</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Ananda Ranganathan Harikrishnan</dc:creator>
  <cp:lastModifiedBy>Ananda Ranganathan Harikrishnan</cp:lastModifiedBy>
  <dcterms:created xsi:type="dcterms:W3CDTF">2025-04-02T12:53:11Z</dcterms:created>
  <dcterms:modified xsi:type="dcterms:W3CDTF">2025-06-16T07:39:09Z</dcterms:modified>
</cp:coreProperties>
</file>