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AllThingsPython\GLO_NN\NNModel_ann\"/>
    </mc:Choice>
  </mc:AlternateContent>
  <xr:revisionPtr revIDLastSave="0" documentId="13_ncr:1_{63FC42AC-617F-402D-8AFB-9FD3A4C745BD}" xr6:coauthVersionLast="47" xr6:coauthVersionMax="47" xr10:uidLastSave="{00000000-0000-0000-0000-000000000000}"/>
  <bookViews>
    <workbookView xWindow="-110" yWindow="-110" windowWidth="19420" windowHeight="11020" xr2:uid="{86466361-C996-4111-868F-EDA3E529D674}"/>
  </bookViews>
  <sheets>
    <sheet name="Sheet1" sheetId="1" r:id="rId1"/>
  </sheets>
  <definedNames>
    <definedName name="Query_from_OINTLYP1" localSheetId="0" hidden="1">Sheet1!$A$1:$T$186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" i="1" l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V186" i="1"/>
  <c r="U186" i="1"/>
  <c r="V185" i="1"/>
  <c r="U185" i="1"/>
  <c r="V184" i="1"/>
  <c r="U184" i="1"/>
  <c r="V183" i="1"/>
  <c r="U183" i="1"/>
  <c r="V182" i="1"/>
  <c r="U182" i="1"/>
  <c r="V181" i="1"/>
  <c r="U181" i="1"/>
  <c r="V180" i="1"/>
  <c r="U180" i="1"/>
  <c r="V179" i="1"/>
  <c r="U179" i="1"/>
  <c r="V178" i="1"/>
  <c r="U178" i="1"/>
  <c r="V177" i="1"/>
  <c r="U177" i="1"/>
  <c r="V176" i="1"/>
  <c r="U176" i="1"/>
  <c r="V175" i="1"/>
  <c r="U175" i="1"/>
  <c r="V174" i="1"/>
  <c r="U174" i="1"/>
  <c r="V173" i="1"/>
  <c r="U173" i="1"/>
  <c r="V172" i="1"/>
  <c r="U172" i="1"/>
  <c r="V171" i="1"/>
  <c r="U171" i="1"/>
  <c r="V170" i="1"/>
  <c r="U170" i="1"/>
  <c r="V169" i="1"/>
  <c r="U169" i="1"/>
  <c r="V168" i="1"/>
  <c r="U168" i="1"/>
  <c r="V167" i="1"/>
  <c r="U167" i="1"/>
  <c r="V166" i="1"/>
  <c r="U166" i="1"/>
  <c r="V165" i="1"/>
  <c r="U165" i="1"/>
  <c r="V164" i="1"/>
  <c r="U164" i="1"/>
  <c r="V163" i="1"/>
  <c r="U163" i="1"/>
  <c r="V162" i="1"/>
  <c r="U162" i="1"/>
  <c r="V161" i="1"/>
  <c r="U161" i="1"/>
  <c r="V160" i="1"/>
  <c r="U160" i="1"/>
  <c r="V159" i="1"/>
  <c r="U159" i="1"/>
  <c r="V158" i="1"/>
  <c r="U158" i="1"/>
  <c r="V157" i="1"/>
  <c r="U157" i="1"/>
  <c r="V156" i="1"/>
  <c r="U156" i="1"/>
  <c r="V155" i="1"/>
  <c r="U155" i="1"/>
  <c r="V154" i="1"/>
  <c r="U154" i="1"/>
  <c r="V153" i="1"/>
  <c r="U153" i="1"/>
  <c r="V152" i="1"/>
  <c r="U152" i="1"/>
  <c r="V151" i="1"/>
  <c r="U151" i="1"/>
  <c r="V150" i="1"/>
  <c r="U150" i="1"/>
  <c r="V149" i="1"/>
  <c r="U149" i="1"/>
  <c r="V148" i="1"/>
  <c r="U148" i="1"/>
  <c r="V147" i="1"/>
  <c r="U147" i="1"/>
  <c r="V146" i="1"/>
  <c r="U146" i="1"/>
  <c r="V145" i="1"/>
  <c r="U145" i="1"/>
  <c r="V144" i="1"/>
  <c r="U144" i="1"/>
  <c r="V143" i="1"/>
  <c r="U143" i="1"/>
  <c r="V142" i="1"/>
  <c r="U142" i="1"/>
  <c r="V141" i="1"/>
  <c r="U141" i="1"/>
  <c r="V140" i="1"/>
  <c r="U140" i="1"/>
  <c r="V139" i="1"/>
  <c r="U139" i="1"/>
  <c r="V138" i="1"/>
  <c r="U138" i="1"/>
  <c r="V137" i="1"/>
  <c r="U137" i="1"/>
  <c r="V136" i="1"/>
  <c r="U136" i="1"/>
  <c r="V135" i="1"/>
  <c r="U135" i="1"/>
  <c r="V134" i="1"/>
  <c r="U134" i="1"/>
  <c r="V133" i="1"/>
  <c r="U133" i="1"/>
  <c r="V132" i="1"/>
  <c r="U132" i="1"/>
  <c r="V131" i="1"/>
  <c r="U131" i="1"/>
  <c r="V130" i="1"/>
  <c r="U130" i="1"/>
  <c r="V129" i="1"/>
  <c r="U129" i="1"/>
  <c r="V128" i="1"/>
  <c r="U128" i="1"/>
  <c r="V127" i="1"/>
  <c r="U127" i="1"/>
  <c r="V126" i="1"/>
  <c r="U126" i="1"/>
  <c r="V125" i="1"/>
  <c r="U125" i="1"/>
  <c r="V124" i="1"/>
  <c r="U124" i="1"/>
  <c r="V123" i="1"/>
  <c r="U123" i="1"/>
  <c r="V122" i="1"/>
  <c r="U122" i="1"/>
  <c r="V121" i="1"/>
  <c r="U121" i="1"/>
  <c r="V120" i="1"/>
  <c r="U120" i="1"/>
  <c r="V119" i="1"/>
  <c r="U119" i="1"/>
  <c r="V118" i="1"/>
  <c r="U118" i="1"/>
  <c r="V117" i="1"/>
  <c r="U117" i="1"/>
  <c r="V116" i="1"/>
  <c r="U116" i="1"/>
  <c r="V115" i="1"/>
  <c r="U115" i="1"/>
  <c r="V114" i="1"/>
  <c r="U114" i="1"/>
  <c r="V113" i="1"/>
  <c r="U113" i="1"/>
  <c r="V112" i="1"/>
  <c r="U112" i="1"/>
  <c r="V111" i="1"/>
  <c r="U111" i="1"/>
  <c r="V110" i="1"/>
  <c r="U110" i="1"/>
  <c r="V109" i="1"/>
  <c r="U109" i="1"/>
  <c r="V108" i="1"/>
  <c r="U108" i="1"/>
  <c r="V107" i="1"/>
  <c r="U107" i="1"/>
  <c r="V106" i="1"/>
  <c r="U106" i="1"/>
  <c r="V105" i="1"/>
  <c r="U105" i="1"/>
  <c r="V104" i="1"/>
  <c r="U104" i="1"/>
  <c r="V103" i="1"/>
  <c r="U103" i="1"/>
  <c r="V102" i="1"/>
  <c r="U102" i="1"/>
  <c r="V101" i="1"/>
  <c r="U101" i="1"/>
  <c r="V100" i="1"/>
  <c r="U100" i="1"/>
  <c r="V99" i="1"/>
  <c r="U99" i="1"/>
  <c r="V98" i="1"/>
  <c r="U98" i="1"/>
  <c r="V97" i="1"/>
  <c r="U97" i="1"/>
  <c r="V96" i="1"/>
  <c r="U96" i="1"/>
  <c r="V95" i="1"/>
  <c r="U95" i="1"/>
  <c r="V94" i="1"/>
  <c r="U94" i="1"/>
  <c r="V93" i="1"/>
  <c r="U93" i="1"/>
  <c r="V92" i="1"/>
  <c r="U92" i="1"/>
  <c r="V91" i="1"/>
  <c r="U91" i="1"/>
  <c r="V90" i="1"/>
  <c r="U90" i="1"/>
  <c r="V89" i="1"/>
  <c r="U89" i="1"/>
  <c r="V88" i="1"/>
  <c r="U88" i="1"/>
  <c r="V87" i="1"/>
  <c r="U87" i="1"/>
  <c r="V86" i="1"/>
  <c r="U86" i="1"/>
  <c r="V85" i="1"/>
  <c r="U85" i="1"/>
  <c r="V84" i="1"/>
  <c r="U84" i="1"/>
  <c r="V83" i="1"/>
  <c r="U83" i="1"/>
  <c r="V82" i="1"/>
  <c r="U82" i="1"/>
  <c r="V81" i="1"/>
  <c r="U81" i="1"/>
  <c r="V80" i="1"/>
  <c r="U80" i="1"/>
  <c r="V79" i="1"/>
  <c r="U79" i="1"/>
  <c r="V78" i="1"/>
  <c r="U78" i="1"/>
  <c r="V77" i="1"/>
  <c r="U77" i="1"/>
  <c r="V76" i="1"/>
  <c r="U76" i="1"/>
  <c r="V75" i="1"/>
  <c r="U75" i="1"/>
  <c r="V74" i="1"/>
  <c r="U74" i="1"/>
  <c r="V73" i="1"/>
  <c r="U73" i="1"/>
  <c r="V72" i="1"/>
  <c r="U72" i="1"/>
  <c r="V71" i="1"/>
  <c r="U71" i="1"/>
  <c r="V70" i="1"/>
  <c r="U70" i="1"/>
  <c r="V69" i="1"/>
  <c r="U69" i="1"/>
  <c r="V68" i="1"/>
  <c r="U68" i="1"/>
  <c r="V67" i="1"/>
  <c r="U67" i="1"/>
  <c r="V66" i="1"/>
  <c r="U66" i="1"/>
  <c r="V65" i="1"/>
  <c r="U65" i="1"/>
  <c r="V64" i="1"/>
  <c r="U64" i="1"/>
  <c r="V63" i="1"/>
  <c r="U63" i="1"/>
  <c r="V62" i="1"/>
  <c r="U62" i="1"/>
  <c r="V61" i="1"/>
  <c r="U61" i="1"/>
  <c r="V60" i="1"/>
  <c r="U60" i="1"/>
  <c r="V59" i="1"/>
  <c r="U59" i="1"/>
  <c r="V58" i="1"/>
  <c r="U58" i="1"/>
  <c r="V57" i="1"/>
  <c r="U57" i="1"/>
  <c r="V56" i="1"/>
  <c r="U56" i="1"/>
  <c r="V55" i="1"/>
  <c r="U55" i="1"/>
  <c r="V54" i="1"/>
  <c r="U54" i="1"/>
  <c r="V53" i="1"/>
  <c r="U53" i="1"/>
  <c r="V52" i="1"/>
  <c r="U52" i="1"/>
  <c r="V51" i="1"/>
  <c r="U51" i="1"/>
  <c r="V50" i="1"/>
  <c r="U50" i="1"/>
  <c r="V49" i="1"/>
  <c r="U49" i="1"/>
  <c r="V48" i="1"/>
  <c r="U48" i="1"/>
  <c r="V47" i="1"/>
  <c r="U47" i="1"/>
  <c r="V46" i="1"/>
  <c r="U46" i="1"/>
  <c r="V45" i="1"/>
  <c r="U45" i="1"/>
  <c r="V44" i="1"/>
  <c r="U44" i="1"/>
  <c r="V43" i="1"/>
  <c r="U43" i="1"/>
  <c r="V42" i="1"/>
  <c r="U42" i="1"/>
  <c r="V41" i="1"/>
  <c r="U41" i="1"/>
  <c r="V40" i="1"/>
  <c r="U40" i="1"/>
  <c r="V39" i="1"/>
  <c r="U39" i="1"/>
  <c r="V38" i="1"/>
  <c r="U38" i="1"/>
  <c r="V37" i="1"/>
  <c r="U37" i="1"/>
  <c r="V36" i="1"/>
  <c r="U36" i="1"/>
  <c r="V35" i="1"/>
  <c r="U35" i="1"/>
  <c r="V34" i="1"/>
  <c r="U34" i="1"/>
  <c r="V33" i="1"/>
  <c r="U33" i="1"/>
  <c r="V32" i="1"/>
  <c r="U32" i="1"/>
  <c r="V31" i="1"/>
  <c r="U31" i="1"/>
  <c r="V30" i="1"/>
  <c r="U30" i="1"/>
  <c r="V29" i="1"/>
  <c r="U29" i="1"/>
  <c r="V28" i="1"/>
  <c r="U28" i="1"/>
  <c r="V27" i="1"/>
  <c r="U27" i="1"/>
  <c r="V26" i="1"/>
  <c r="U26" i="1"/>
  <c r="V25" i="1"/>
  <c r="U25" i="1"/>
  <c r="V24" i="1"/>
  <c r="U24" i="1"/>
  <c r="V23" i="1"/>
  <c r="U23" i="1"/>
  <c r="V22" i="1"/>
  <c r="U22" i="1"/>
  <c r="V21" i="1"/>
  <c r="U21" i="1"/>
  <c r="V20" i="1"/>
  <c r="U20" i="1"/>
  <c r="V19" i="1"/>
  <c r="U19" i="1"/>
  <c r="V18" i="1"/>
  <c r="U18" i="1"/>
  <c r="V17" i="1"/>
  <c r="U17" i="1"/>
  <c r="V16" i="1"/>
  <c r="U16" i="1"/>
  <c r="V15" i="1"/>
  <c r="U15" i="1"/>
  <c r="V14" i="1"/>
  <c r="U14" i="1"/>
  <c r="V13" i="1"/>
  <c r="U13" i="1"/>
  <c r="V12" i="1"/>
  <c r="U12" i="1"/>
  <c r="V11" i="1"/>
  <c r="U11" i="1"/>
  <c r="V10" i="1"/>
  <c r="U10" i="1"/>
  <c r="V9" i="1"/>
  <c r="U9" i="1"/>
  <c r="V8" i="1"/>
  <c r="U8" i="1"/>
  <c r="V7" i="1"/>
  <c r="U7" i="1"/>
  <c r="V6" i="1"/>
  <c r="U6" i="1"/>
  <c r="V5" i="1"/>
  <c r="U5" i="1"/>
  <c r="V4" i="1"/>
  <c r="U4" i="1"/>
  <c r="P4" i="1"/>
  <c r="V3" i="1"/>
  <c r="U3" i="1"/>
  <c r="P3" i="1"/>
  <c r="V2" i="1"/>
  <c r="P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BB93A2-5646-405A-B481-7C5D9082AAB4}" name="Query from OINTLYP111111111112113" type="1" refreshedVersion="6" savePassword="1" background="1" saveData="1">
    <dbPr connection="DSN=OFM;UID=OFM_USERS;PWD=Code1234;DBQ=OINTLYP1;DBA=W;APA=T;EXC=F;FEN=T;QTO=T;FRC=10;FDL=10;LOB=T;RST=T;BTD=F;BNF=F;BAM=IfAllSuccessful;NUM=NLS;DPM=F;MTS=T;MDI=F;CSR=F;FWC=F;FBS=64000;TLO=O;MLD=0;ODA=F;" command="SELECT WELL_TEST_VW.WELL_NAME, WELL_TEST_VW.COMPLETION_NAME, WELL_TEST_VW.START_TEST, WELL_TEST_VW.DURATION, WELL_TEST_VW.CHOKE_1, WELL_TEST_VW.THP, WELL_TEST_VW.THT, WELL_TEST_VW.CASING_A, WELL_TEST_VW.OIL, WELL_TEST_VW.WATER, WELL_TEST_VW.LIQUID, WELL_TEST_VW.WATERCUT_PCT, WELL_TEST_VW.GAS, WELL_TEST_VW.TOTAL_GAS, WELL_TEST_VW.GAS_LIFT_RATE, WELL_TEST_VW.GAS_LIFT_CHOKE, WELL_TEST_VW.GOR, WELL_TEST_VW.WGR, WELL_TEST_VW.LIQUID_GAS_RATIO_CALC, WELL_TEST_VW.CGR, WELL_TEST_VW.COMMENTS_x000d__x000a_FROM OFM_BELANAK.WELL_TEST_VW WELL_TEST_VW_x000d__x000a_WHERE (WELL_TEST_VW.WELL_NAME='A-11')_x000d__x000a_ORDER BY WELL_TEST_VW.START_TEST"/>
  </connection>
</connections>
</file>

<file path=xl/sharedStrings.xml><?xml version="1.0" encoding="utf-8"?>
<sst xmlns="http://schemas.openxmlformats.org/spreadsheetml/2006/main" count="399" uniqueCount="31">
  <si>
    <t>START_TEST</t>
  </si>
  <si>
    <t>WELL_NAME</t>
  </si>
  <si>
    <t>COMPLETION_NAME</t>
  </si>
  <si>
    <t>DURATION</t>
  </si>
  <si>
    <t>CHOKE_1</t>
  </si>
  <si>
    <t>THP</t>
  </si>
  <si>
    <t>THT</t>
  </si>
  <si>
    <t>CASING_A</t>
  </si>
  <si>
    <t>OIL</t>
  </si>
  <si>
    <t>WATER</t>
  </si>
  <si>
    <t>LIQUID</t>
  </si>
  <si>
    <t>WATERCUT_PCT</t>
  </si>
  <si>
    <t>GAS</t>
  </si>
  <si>
    <t>TOTAL_GAS</t>
  </si>
  <si>
    <t>GAS_LIFT_RATE</t>
  </si>
  <si>
    <t>GAS_LIFT_CHOKE</t>
  </si>
  <si>
    <t>GOR</t>
  </si>
  <si>
    <t>WGR</t>
  </si>
  <si>
    <t>LIQUID_GAS_RATIO_CALC</t>
  </si>
  <si>
    <t>CGR</t>
  </si>
  <si>
    <t>Gas (x1000)</t>
  </si>
  <si>
    <t>Gas Lift (x1000)</t>
  </si>
  <si>
    <t>OA-12</t>
  </si>
  <si>
    <t>OA-12:Z-3</t>
  </si>
  <si>
    <t xml:space="preserve"> </t>
  </si>
  <si>
    <t>Column1</t>
  </si>
  <si>
    <t>Column2</t>
  </si>
  <si>
    <t>GLIR_modified</t>
  </si>
  <si>
    <t>Column4</t>
  </si>
  <si>
    <t>GLIR_modd</t>
  </si>
  <si>
    <t>GOR_modd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</si>
</sst>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8"/>
      <color theme="1"/>
      <name val="Calibri"/>
      <scheme val="minor"/>
    </font>
    <font>
      <sz val="8"/>
      <name val="Calibri"/>
      <family val="2"/>
      <scheme val="minor"/>
    </font>
    <font>
      <b/>
      <sz val="8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0" borderId="0" xfId="0" applyFont="1" applyAlignment="1">
      <alignment horizontal="center" vertical="top" wrapText="1"/>
    </xf>
    <xf numFmtId="0" fontId="3" fillId="0" borderId="0" xfId="1" applyFont="1" applyAlignment="1">
      <alignment horizontal="center" vertical="top" wrapText="1"/>
    </xf>
    <xf numFmtId="2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22" fontId="4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2" fontId="2" fillId="2" borderId="0" xfId="0" applyNumberFormat="1" applyFont="1" applyFill="1" applyAlignment="1">
      <alignment horizontal="center" vertical="center"/>
    </xf>
    <xf numFmtId="22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22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top" wrapText="1"/>
    </xf>
    <xf numFmtId="22" fontId="4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</cellXfs>
  <cellStyles count="2">
    <cellStyle name="Normal" xfId="0" builtinId="0"/>
    <cellStyle name="Normal 3" xfId="1" xr:uid="{18B26A6E-7C81-4AEE-AA63-D95B4325CCC6}"/>
  </cellStyles>
  <dxfs count="52"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FF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FF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7" formatCode="m/d/yyyy\ h:mm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FF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FF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27" formatCode="m/d/yyyy\ h:mm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OINTLYP1" adjustColumnWidth="0" connectionId="1" xr16:uid="{42F568BC-FC62-4E83-898B-8A8813B7934A}" autoFormatId="16" applyNumberFormats="0" applyBorderFormats="0" applyFontFormats="0" applyPatternFormats="0" applyAlignmentFormats="0" applyWidthHeightFormats="0">
  <queryTableRefresh nextId="31" unboundColumnsRight="8">
    <queryTableFields count="28">
      <queryTableField id="3" name="START_TEST" tableColumnId="3"/>
      <queryTableField id="1" name="WELL_NAME" tableColumnId="1"/>
      <queryTableField id="2" name="COMPLETION_NAME" tableColumnId="2"/>
      <queryTableField id="4" name="DURATION" tableColumnId="4"/>
      <queryTableField id="5" name="CHOKE_1" tableColumnId="5"/>
      <queryTableField id="6" name="THP" tableColumnId="6"/>
      <queryTableField id="7" name="THT" tableColumnId="7"/>
      <queryTableField id="8" name="CASING_A" tableColumnId="8"/>
      <queryTableField id="9" name="OIL" tableColumnId="9"/>
      <queryTableField id="10" name="WATER" tableColumnId="10"/>
      <queryTableField id="11" name="LIQUID" tableColumnId="11"/>
      <queryTableField id="12" name="WATERCUT_PCT" tableColumnId="12"/>
      <queryTableField id="13" name="GAS" tableColumnId="13"/>
      <queryTableField id="14" name="TOTAL_GAS" tableColumnId="14"/>
      <queryTableField id="15" name="GAS_LIFT_RATE" tableColumnId="15"/>
      <queryTableField id="16" name="GAS_LIFT_CHOKE" tableColumnId="16"/>
      <queryTableField id="17" name="GOR" tableColumnId="17"/>
      <queryTableField id="18" name="WGR" tableColumnId="18"/>
      <queryTableField id="19" name="LIQUID_GAS_RATIO_CALC" tableColumnId="19"/>
      <queryTableField id="20" name="CGR" tableColumnId="20"/>
      <queryTableField id="23" dataBound="0" tableColumnId="22"/>
      <queryTableField id="22" dataBound="0" tableColumnId="23"/>
      <queryTableField id="25" dataBound="0" tableColumnId="21"/>
      <queryTableField id="26" dataBound="0" tableColumnId="24"/>
      <queryTableField id="27" dataBound="0" tableColumnId="25"/>
      <queryTableField id="28" dataBound="0" tableColumnId="26"/>
      <queryTableField id="29" dataBound="0" tableColumnId="27"/>
      <queryTableField id="30" dataBound="0" tableColumnId="28"/>
    </queryTableFields>
    <queryTableDeletedFields count="1">
      <deletedField name="COMMENT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46DA63-82D2-4B7C-98F1-F8FC552747BC}" name="Table_Query_from_OINTLYP1345678910111259347" displayName="Table_Query_from_OINTLYP1345678910111259347" ref="A1:AB187" tableType="queryTable" totalsRowCount="1" headerRowDxfId="51" dataDxfId="50">
  <autoFilter ref="A1:AB186" xr:uid="{8546DA63-82D2-4B7C-98F1-F8FC552747BC}"/>
  <tableColumns count="28">
    <tableColumn id="3" xr3:uid="{D3804B18-9B87-42B8-85BB-E41B02C72D60}" uniqueName="3" name="START_TEST" queryTableFieldId="3" dataDxfId="49" totalsRowDxfId="22"/>
    <tableColumn id="1" xr3:uid="{F58191B0-345D-4C8D-8344-AF5157B273F7}" uniqueName="1" name="WELL_NAME" queryTableFieldId="1" dataDxfId="48" totalsRowDxfId="21"/>
    <tableColumn id="2" xr3:uid="{66ADAD4D-625C-4777-A7A7-CD3D41732E5F}" uniqueName="2" name="COMPLETION_NAME" queryTableFieldId="2" dataDxfId="47" totalsRowDxfId="20"/>
    <tableColumn id="4" xr3:uid="{6F3B14D1-2BF6-4FC3-89C1-3B66CD7066D0}" uniqueName="4" name="DURATION" queryTableFieldId="4" dataDxfId="46" totalsRowDxfId="19"/>
    <tableColumn id="5" xr3:uid="{766070AD-F93A-4A25-B6E0-CD9946FD4334}" uniqueName="5" name="CHOKE_1" queryTableFieldId="5" dataDxfId="45" totalsRowDxfId="18"/>
    <tableColumn id="6" xr3:uid="{4DB27818-D7CB-426E-AAD9-8E9287419024}" uniqueName="6" name="THP" queryTableFieldId="6" dataDxfId="44" totalsRowDxfId="17"/>
    <tableColumn id="7" xr3:uid="{D5C8821A-F3C4-4FE2-8AF9-9F77FE33F403}" uniqueName="7" name="THT" queryTableFieldId="7" dataDxfId="43" totalsRowDxfId="16"/>
    <tableColumn id="8" xr3:uid="{59A7888B-05B3-4114-8085-3DFA3F8DCC3A}" uniqueName="8" name="CASING_A" queryTableFieldId="8" dataDxfId="42" totalsRowDxfId="15"/>
    <tableColumn id="9" xr3:uid="{628F3D76-5596-4B2A-9D6E-6F30156515E0}" uniqueName="9" name="OIL" queryTableFieldId="9" dataDxfId="41" totalsRowDxfId="14"/>
    <tableColumn id="10" xr3:uid="{9D82A2AB-A78B-4864-9489-1DDA3A57CAA0}" uniqueName="10" name="WATER" queryTableFieldId="10" dataDxfId="40" totalsRowDxfId="13"/>
    <tableColumn id="11" xr3:uid="{B6DFB214-0666-4E76-96C4-CFF2061A73D2}" uniqueName="11" name="LIQUID" queryTableFieldId="11" dataDxfId="39" totalsRowDxfId="12"/>
    <tableColumn id="12" xr3:uid="{E6C07AA6-66DB-453C-9049-8B670D9DE656}" uniqueName="12" name="WATERCUT_PCT" queryTableFieldId="12" dataDxfId="38" totalsRowDxfId="11"/>
    <tableColumn id="13" xr3:uid="{D325C375-DFF4-4BDE-B4A0-9E8AF0BC6977}" uniqueName="13" name="GAS" queryTableFieldId="13" dataDxfId="37" totalsRowDxfId="10"/>
    <tableColumn id="14" xr3:uid="{AE45740A-E988-4C6F-9165-0692EF886FBC}" uniqueName="14" name="TOTAL_GAS" queryTableFieldId="14" dataDxfId="36" totalsRowDxfId="9"/>
    <tableColumn id="15" xr3:uid="{6622224D-C68B-4C0C-9A95-EC7BFBAB0EF9}" uniqueName="15" name="GAS_LIFT_RATE" queryTableFieldId="15" dataDxfId="35" totalsRowDxfId="8"/>
    <tableColumn id="16" xr3:uid="{4F0D0375-D43D-40AC-A2CD-BE4DD806FEAC}" uniqueName="16" name="GAS_LIFT_CHOKE" queryTableFieldId="16" dataDxfId="34" totalsRowDxfId="7"/>
    <tableColumn id="17" xr3:uid="{F3C01096-038F-40F8-8DBA-54E79C35C08E}" uniqueName="17" name="GOR" queryTableFieldId="17" dataDxfId="33" totalsRowDxfId="6"/>
    <tableColumn id="18" xr3:uid="{14BEA0D3-7254-4773-BB77-0DB295521EC1}" uniqueName="18" name="WGR" queryTableFieldId="18" dataDxfId="32" totalsRowDxfId="5"/>
    <tableColumn id="19" xr3:uid="{4C11DCD1-E6A9-4B9E-B9D5-F75A57AC8253}" uniqueName="19" name="LIQUID_GAS_RATIO_CALC" queryTableFieldId="19" dataDxfId="31" totalsRowDxfId="4"/>
    <tableColumn id="20" xr3:uid="{2C8CB398-99EE-48A8-84C1-15B637D9CB39}" uniqueName="20" name="CGR" queryTableFieldId="20" dataDxfId="30" totalsRowDxfId="3"/>
    <tableColumn id="22" xr3:uid="{94B9B877-A217-4C17-8428-285A35350483}" uniqueName="22" name="Gas (x1000)" queryTableFieldId="23" dataDxfId="29" totalsRowDxfId="2">
      <calculatedColumnFormula>Table_Query_from_OINTLYP1345678910111259347[[#This Row],[GAS]]*1000</calculatedColumnFormula>
    </tableColumn>
    <tableColumn id="23" xr3:uid="{DF2E610E-1D7B-4410-A75D-58BA967D085B}" uniqueName="23" name="Gas Lift (x1000)" queryTableFieldId="22" dataDxfId="28" totalsRowDxfId="1">
      <calculatedColumnFormula>Table_Query_from_OINTLYP1345678910111259347[[#This Row],[GAS_LIFT_RATE]]*1000</calculatedColumnFormula>
    </tableColumn>
    <tableColumn id="21" xr3:uid="{EF8A7A5F-312B-43C6-A765-101895318DE4}" uniqueName="21" name="Column1" queryTableFieldId="25" dataDxfId="27"/>
    <tableColumn id="24" xr3:uid="{1BB4FBA6-FD21-47CB-873C-5241EE5CEBC0}" uniqueName="24" name="GLIR_modified" queryTableFieldId="26" dataDxfId="26">
      <calculatedColumnFormula>Table_Query_from_OINTLYP1345678910111259347[[#This Row],[Column1]]*5</calculatedColumnFormula>
    </tableColumn>
    <tableColumn id="25" xr3:uid="{875A22A9-1B6E-401D-A38E-DEC9358C1206}" uniqueName="25" name="Column2" queryTableFieldId="27" dataDxfId="25"/>
    <tableColumn id="26" xr3:uid="{8F33D0AA-F55A-4AF1-BB01-EF75CD6FFCB5}" uniqueName="26" name="GOR_modd" queryTableFieldId="28" dataDxfId="24">
      <calculatedColumnFormula>Table_Query_from_OINTLYP1345678910111259347[[#This Row],[Column2]]*4</calculatedColumnFormula>
    </tableColumn>
    <tableColumn id="27" xr3:uid="{46CFF240-770A-44F8-9E7C-CF1FDD0E1B43}" uniqueName="27" name="Column4" queryTableFieldId="29" dataDxfId="23">
      <calculatedColumnFormula>Table_Query_from_OINTLYP1345678910111259347[[#This Row],[Column1]]*600</calculatedColumnFormula>
    </tableColumn>
    <tableColumn id="28" xr3:uid="{D0CEA883-DBE0-46CF-94B6-7761038A9F7E}" uniqueName="28" name="GLIR_modd" queryTableFieldId="30" dataDxfId="0">
      <calculatedColumnFormula>Table_Query_from_OINTLYP1345678910111259347[[#This Row],[Column1]]*500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FBF29-44E7-472C-B562-30FA0DE328D2}">
  <dimension ref="A1:AB187"/>
  <sheetViews>
    <sheetView tabSelected="1" topLeftCell="B1" zoomScale="66" workbookViewId="0">
      <selection activeCell="AB3" sqref="AB3"/>
    </sheetView>
  </sheetViews>
  <sheetFormatPr defaultRowHeight="14.5" x14ac:dyDescent="0.35"/>
  <cols>
    <col min="1" max="1" width="12.7265625" bestFit="1" customWidth="1"/>
    <col min="15" max="15" width="15.6328125" bestFit="1" customWidth="1"/>
    <col min="17" max="17" width="15.36328125" bestFit="1" customWidth="1"/>
  </cols>
  <sheetData>
    <row r="1" spans="1:28" ht="31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26" t="s">
        <v>25</v>
      </c>
      <c r="X1" s="1" t="s">
        <v>27</v>
      </c>
      <c r="Y1" s="26" t="s">
        <v>26</v>
      </c>
      <c r="Z1" s="1" t="s">
        <v>30</v>
      </c>
      <c r="AA1" s="1" t="s">
        <v>28</v>
      </c>
      <c r="AB1" s="1" t="s">
        <v>29</v>
      </c>
    </row>
    <row r="2" spans="1:28" x14ac:dyDescent="0.35">
      <c r="A2" s="3">
        <v>38422</v>
      </c>
      <c r="B2" s="4" t="s">
        <v>22</v>
      </c>
      <c r="C2" s="4" t="s">
        <v>23</v>
      </c>
      <c r="D2" s="4">
        <v>12</v>
      </c>
      <c r="E2" s="4">
        <v>17.32</v>
      </c>
      <c r="F2" s="4">
        <v>665</v>
      </c>
      <c r="G2" s="4">
        <v>137</v>
      </c>
      <c r="H2" s="4">
        <v>10.71</v>
      </c>
      <c r="I2" s="4">
        <v>2267.25</v>
      </c>
      <c r="J2" s="4">
        <v>0</v>
      </c>
      <c r="K2" s="4">
        <v>2267.25</v>
      </c>
      <c r="L2" s="5">
        <v>0</v>
      </c>
      <c r="M2" s="4">
        <v>1.48</v>
      </c>
      <c r="N2" s="4"/>
      <c r="O2" s="4"/>
      <c r="P2" s="4">
        <f>Table_Query_from_OINTLYP1345678910111259347[[#This Row],[GAS]]/Table_Query_from_OINTLYP1345678910111259347[[#This Row],[OIL]]*10^6</f>
        <v>652.77318337192628</v>
      </c>
      <c r="Q2" s="5">
        <v>652.77318337192639</v>
      </c>
      <c r="R2" s="5">
        <v>0</v>
      </c>
      <c r="S2" s="5">
        <v>1531.9256756756756</v>
      </c>
      <c r="T2" s="4"/>
      <c r="U2" s="6" t="s">
        <v>24</v>
      </c>
      <c r="V2" s="6">
        <f>Table_Query_from_OINTLYP1345678910111259347[[#This Row],[GAS_LIFT_RATE]]*1000</f>
        <v>0</v>
      </c>
      <c r="W2" s="25"/>
      <c r="X2" s="25">
        <f>Table_Query_from_OINTLYP1345678910111259347[[#This Row],[Column1]]*5</f>
        <v>0</v>
      </c>
      <c r="Y2" s="5">
        <v>1712.4414367516918</v>
      </c>
      <c r="Z2" s="25">
        <f>Table_Query_from_OINTLYP1345678910111259347[[#This Row],[Column2]]*4</f>
        <v>6849.765747006767</v>
      </c>
      <c r="AA2" s="29">
        <f>Table_Query_from_OINTLYP1345678910111259347[[#This Row],[Column1]]*600</f>
        <v>0</v>
      </c>
      <c r="AB2" s="25">
        <f>Table_Query_from_OINTLYP1345678910111259347[[#This Row],[Column1]]*500</f>
        <v>0</v>
      </c>
    </row>
    <row r="3" spans="1:28" x14ac:dyDescent="0.35">
      <c r="A3" s="3">
        <v>38426</v>
      </c>
      <c r="B3" s="4" t="s">
        <v>22</v>
      </c>
      <c r="C3" s="4" t="s">
        <v>23</v>
      </c>
      <c r="D3" s="4">
        <v>6</v>
      </c>
      <c r="E3" s="4">
        <v>17.47</v>
      </c>
      <c r="F3" s="4">
        <v>662</v>
      </c>
      <c r="G3" s="4">
        <v>169</v>
      </c>
      <c r="H3" s="4">
        <v>92.05</v>
      </c>
      <c r="I3" s="4">
        <v>1660.5</v>
      </c>
      <c r="J3" s="4">
        <v>0</v>
      </c>
      <c r="K3" s="4">
        <v>1660.5</v>
      </c>
      <c r="L3" s="5">
        <v>0</v>
      </c>
      <c r="M3" s="4">
        <v>2.4</v>
      </c>
      <c r="N3" s="4"/>
      <c r="O3" s="4"/>
      <c r="P3" s="4">
        <f>J5/M5</f>
        <v>3.691747572815534</v>
      </c>
      <c r="Q3" s="5">
        <v>1445.3477868112016</v>
      </c>
      <c r="R3" s="5">
        <v>0</v>
      </c>
      <c r="S3" s="5">
        <v>691.875</v>
      </c>
      <c r="T3" s="4"/>
      <c r="U3" s="6">
        <f>Table_Query_from_OINTLYP1345678910111259347[[#This Row],[GAS]]*1000</f>
        <v>2400</v>
      </c>
      <c r="V3" s="6">
        <f>Table_Query_from_OINTLYP1345678910111259347[[#This Row],[GAS_LIFT_RATE]]*1000</f>
        <v>0</v>
      </c>
      <c r="W3" s="25"/>
      <c r="X3" s="25">
        <f>Table_Query_from_OINTLYP1345678910111259347[[#This Row],[Column1]]*5</f>
        <v>0</v>
      </c>
      <c r="Y3" s="5">
        <v>2804.1237113402062</v>
      </c>
      <c r="Z3" s="25">
        <f>Table_Query_from_OINTLYP1345678910111259347[[#This Row],[Column2]]*4</f>
        <v>11216.494845360825</v>
      </c>
      <c r="AA3" s="29">
        <f>Table_Query_from_OINTLYP1345678910111259347[[#This Row],[Column1]]*600</f>
        <v>0</v>
      </c>
      <c r="AB3" s="25">
        <f>Table_Query_from_OINTLYP1345678910111259347[[#This Row],[Column1]]*500</f>
        <v>0</v>
      </c>
    </row>
    <row r="4" spans="1:28" x14ac:dyDescent="0.35">
      <c r="A4" s="3">
        <v>38431</v>
      </c>
      <c r="B4" s="4" t="s">
        <v>22</v>
      </c>
      <c r="C4" s="4" t="s">
        <v>23</v>
      </c>
      <c r="D4" s="4">
        <v>7</v>
      </c>
      <c r="E4" s="4">
        <v>17.21</v>
      </c>
      <c r="F4" s="4">
        <v>688</v>
      </c>
      <c r="G4" s="4">
        <v>169</v>
      </c>
      <c r="H4" s="4">
        <v>198.66</v>
      </c>
      <c r="I4" s="4">
        <v>1547.25</v>
      </c>
      <c r="J4" s="4">
        <v>12</v>
      </c>
      <c r="K4" s="4">
        <v>1559.25</v>
      </c>
      <c r="L4" s="5">
        <v>0.76960076960076962</v>
      </c>
      <c r="M4" s="4">
        <v>3.07</v>
      </c>
      <c r="N4" s="4"/>
      <c r="O4" s="4"/>
      <c r="P4" s="4">
        <f>Table_Query_from_OINTLYP1345678910111259347[[#This Row],[LIQUID]]/Table_Query_from_OINTLYP1345678910111259347[[#This Row],[GAS]]</f>
        <v>507.89902280130298</v>
      </c>
      <c r="Q4" s="5">
        <v>1984.165454839231</v>
      </c>
      <c r="R4" s="5">
        <v>3.9087947882736156</v>
      </c>
      <c r="S4" s="5">
        <v>507.89902280130292</v>
      </c>
      <c r="T4" s="4"/>
      <c r="U4" s="6">
        <f>Table_Query_from_OINTLYP1345678910111259347[[#This Row],[GAS]]*1000</f>
        <v>3070</v>
      </c>
      <c r="V4" s="6">
        <f>Table_Query_from_OINTLYP1345678910111259347[[#This Row],[GAS_LIFT_RATE]]*1000</f>
        <v>0</v>
      </c>
      <c r="W4" s="25"/>
      <c r="X4" s="25">
        <f>Table_Query_from_OINTLYP1345678910111259347[[#This Row],[Column1]]*5</f>
        <v>0</v>
      </c>
      <c r="Y4" s="5">
        <v>3391.524163568773</v>
      </c>
      <c r="Z4" s="25">
        <f>Table_Query_from_OINTLYP1345678910111259347[[#This Row],[Column2]]*4</f>
        <v>13566.096654275092</v>
      </c>
      <c r="AA4" s="29">
        <f>Table_Query_from_OINTLYP1345678910111259347[[#This Row],[Column1]]*600</f>
        <v>0</v>
      </c>
      <c r="AB4" s="25">
        <f>Table_Query_from_OINTLYP1345678910111259347[[#This Row],[Column1]]*500</f>
        <v>0</v>
      </c>
    </row>
    <row r="5" spans="1:28" x14ac:dyDescent="0.35">
      <c r="A5" s="3">
        <v>38438</v>
      </c>
      <c r="B5" s="4" t="s">
        <v>22</v>
      </c>
      <c r="C5" s="4" t="s">
        <v>23</v>
      </c>
      <c r="D5" s="4">
        <v>4</v>
      </c>
      <c r="E5" s="4">
        <v>17.420000000000002</v>
      </c>
      <c r="F5" s="4">
        <v>727</v>
      </c>
      <c r="G5" s="4">
        <v>171</v>
      </c>
      <c r="H5" s="4">
        <v>12.74</v>
      </c>
      <c r="I5" s="4">
        <v>1965.75</v>
      </c>
      <c r="J5" s="4">
        <v>15.21</v>
      </c>
      <c r="K5" s="4">
        <v>1980.96</v>
      </c>
      <c r="L5" s="5">
        <v>0.76780954688635816</v>
      </c>
      <c r="M5" s="4">
        <v>4.12</v>
      </c>
      <c r="N5" s="4"/>
      <c r="O5" s="4"/>
      <c r="P5" s="4"/>
      <c r="Q5" s="5">
        <v>2095.8921531222181</v>
      </c>
      <c r="R5" s="5">
        <v>3.691747572815534</v>
      </c>
      <c r="S5" s="5">
        <v>480.81553398058253</v>
      </c>
      <c r="T5" s="4"/>
      <c r="U5" s="6">
        <f>Table_Query_from_OINTLYP1345678910111259347[[#This Row],[GAS]]*1000</f>
        <v>4120</v>
      </c>
      <c r="V5" s="6">
        <f>Table_Query_from_OINTLYP1345678910111259347[[#This Row],[GAS_LIFT_RATE]]*1000</f>
        <v>0</v>
      </c>
      <c r="W5" s="25"/>
      <c r="X5" s="25">
        <f>Table_Query_from_OINTLYP1345678910111259347[[#This Row],[Column1]]*5</f>
        <v>0</v>
      </c>
      <c r="Y5" s="5">
        <v>3215.6209072508636</v>
      </c>
      <c r="Z5" s="25">
        <f>Table_Query_from_OINTLYP1345678910111259347[[#This Row],[Column2]]*4</f>
        <v>12862.483629003455</v>
      </c>
      <c r="AA5" s="29">
        <f>Table_Query_from_OINTLYP1345678910111259347[[#This Row],[Column1]]*600</f>
        <v>0</v>
      </c>
      <c r="AB5" s="25">
        <f>Table_Query_from_OINTLYP1345678910111259347[[#This Row],[Column1]]*500</f>
        <v>0</v>
      </c>
    </row>
    <row r="6" spans="1:28" x14ac:dyDescent="0.35">
      <c r="A6" s="3">
        <v>38442</v>
      </c>
      <c r="B6" s="4" t="s">
        <v>22</v>
      </c>
      <c r="C6" s="4" t="s">
        <v>23</v>
      </c>
      <c r="D6" s="4">
        <v>7</v>
      </c>
      <c r="E6" s="4">
        <v>18</v>
      </c>
      <c r="F6" s="4">
        <v>713</v>
      </c>
      <c r="G6" s="4">
        <v>185</v>
      </c>
      <c r="H6" s="4">
        <v>173.94</v>
      </c>
      <c r="I6" s="4">
        <v>1362.75</v>
      </c>
      <c r="J6" s="4">
        <v>26</v>
      </c>
      <c r="K6" s="4">
        <v>1388.75</v>
      </c>
      <c r="L6" s="5">
        <v>1.8721872187218722</v>
      </c>
      <c r="M6" s="4">
        <v>4.1399999999999997</v>
      </c>
      <c r="N6" s="4"/>
      <c r="O6" s="4"/>
      <c r="P6" s="4"/>
      <c r="Q6" s="5">
        <v>3037.9746835443038</v>
      </c>
      <c r="R6" s="5">
        <v>6.2801932367149762</v>
      </c>
      <c r="S6" s="5">
        <v>335.44685990338166</v>
      </c>
      <c r="T6" s="4"/>
      <c r="U6" s="6">
        <f>Table_Query_from_OINTLYP1345678910111259347[[#This Row],[GAS]]*1000</f>
        <v>4140</v>
      </c>
      <c r="V6" s="6">
        <f>Table_Query_from_OINTLYP1345678910111259347[[#This Row],[GAS_LIFT_RATE]]*1000</f>
        <v>0</v>
      </c>
      <c r="W6" s="25"/>
      <c r="X6" s="25">
        <f>Table_Query_from_OINTLYP1345678910111259347[[#This Row],[Column1]]*5</f>
        <v>0</v>
      </c>
      <c r="Y6" s="5">
        <v>4524.4696843160182</v>
      </c>
      <c r="Z6" s="25">
        <f>Table_Query_from_OINTLYP1345678910111259347[[#This Row],[Column2]]*4</f>
        <v>18097.878737264073</v>
      </c>
      <c r="AA6" s="29">
        <f>Table_Query_from_OINTLYP1345678910111259347[[#This Row],[Column1]]*600</f>
        <v>0</v>
      </c>
      <c r="AB6" s="25">
        <f>Table_Query_from_OINTLYP1345678910111259347[[#This Row],[Column1]]*500</f>
        <v>0</v>
      </c>
    </row>
    <row r="7" spans="1:28" x14ac:dyDescent="0.35">
      <c r="A7" s="3">
        <v>38447</v>
      </c>
      <c r="B7" s="4" t="s">
        <v>22</v>
      </c>
      <c r="C7" s="4" t="s">
        <v>23</v>
      </c>
      <c r="D7" s="4">
        <v>6</v>
      </c>
      <c r="E7" s="4">
        <v>18</v>
      </c>
      <c r="F7" s="4">
        <v>735</v>
      </c>
      <c r="G7" s="4">
        <v>183</v>
      </c>
      <c r="H7" s="4">
        <v>177</v>
      </c>
      <c r="I7" s="4">
        <v>1161</v>
      </c>
      <c r="J7" s="4">
        <v>37</v>
      </c>
      <c r="K7" s="4">
        <v>1198</v>
      </c>
      <c r="L7" s="5">
        <v>3.0884808013355594</v>
      </c>
      <c r="M7" s="4">
        <v>5</v>
      </c>
      <c r="N7" s="4"/>
      <c r="O7" s="4"/>
      <c r="P7" s="4"/>
      <c r="Q7" s="5">
        <v>4306.6322136089575</v>
      </c>
      <c r="R7" s="5">
        <v>7.4</v>
      </c>
      <c r="S7" s="5">
        <v>239.6</v>
      </c>
      <c r="T7" s="4"/>
      <c r="U7" s="6">
        <f>Table_Query_from_OINTLYP1345678910111259347[[#This Row],[GAS]]*1000</f>
        <v>5000</v>
      </c>
      <c r="V7" s="6">
        <f>Table_Query_from_OINTLYP1345678910111259347[[#This Row],[GAS_LIFT_RATE]]*1000</f>
        <v>0</v>
      </c>
      <c r="W7" s="25"/>
      <c r="X7" s="25">
        <f>Table_Query_from_OINTLYP1345678910111259347[[#This Row],[Column1]]*5</f>
        <v>0</v>
      </c>
      <c r="Y7" s="5">
        <v>5893.4362934362925</v>
      </c>
      <c r="Z7" s="25">
        <f>Table_Query_from_OINTLYP1345678910111259347[[#This Row],[Column2]]*4</f>
        <v>23573.74517374517</v>
      </c>
      <c r="AA7" s="29">
        <f>Table_Query_from_OINTLYP1345678910111259347[[#This Row],[Column1]]*600</f>
        <v>0</v>
      </c>
      <c r="AB7" s="25">
        <f>Table_Query_from_OINTLYP1345678910111259347[[#This Row],[Column1]]*500</f>
        <v>0</v>
      </c>
    </row>
    <row r="8" spans="1:28" x14ac:dyDescent="0.35">
      <c r="A8" s="3">
        <v>38448</v>
      </c>
      <c r="B8" s="4" t="s">
        <v>22</v>
      </c>
      <c r="C8" s="4" t="s">
        <v>23</v>
      </c>
      <c r="D8" s="4">
        <v>2</v>
      </c>
      <c r="E8" s="4">
        <v>18</v>
      </c>
      <c r="F8" s="4">
        <v>741</v>
      </c>
      <c r="G8" s="4">
        <v>186</v>
      </c>
      <c r="H8" s="4">
        <v>177.84</v>
      </c>
      <c r="I8" s="4">
        <v>1221</v>
      </c>
      <c r="J8" s="4">
        <v>19</v>
      </c>
      <c r="K8" s="4">
        <v>1240</v>
      </c>
      <c r="L8" s="5">
        <v>1.532258064516129</v>
      </c>
      <c r="M8" s="4">
        <v>4.92</v>
      </c>
      <c r="N8" s="4"/>
      <c r="O8" s="4"/>
      <c r="P8" s="4"/>
      <c r="Q8" s="5">
        <v>4029.4840294840296</v>
      </c>
      <c r="R8" s="5">
        <v>3.8617886178861789</v>
      </c>
      <c r="S8" s="5">
        <v>252.03252032520325</v>
      </c>
      <c r="T8" s="4"/>
      <c r="U8" s="6">
        <f>Table_Query_from_OINTLYP1345678910111259347[[#This Row],[GAS]]*1000</f>
        <v>4920</v>
      </c>
      <c r="V8" s="6">
        <f>Table_Query_from_OINTLYP1345678910111259347[[#This Row],[GAS_LIFT_RATE]]*1000</f>
        <v>0</v>
      </c>
      <c r="W8" s="25"/>
      <c r="X8" s="25">
        <f>Table_Query_from_OINTLYP1345678910111259347[[#This Row],[Column1]]*5</f>
        <v>0</v>
      </c>
      <c r="Y8" s="5">
        <v>5573.4317343173434</v>
      </c>
      <c r="Z8" s="25">
        <f>Table_Query_from_OINTLYP1345678910111259347[[#This Row],[Column2]]*4</f>
        <v>22293.726937269374</v>
      </c>
      <c r="AA8" s="29">
        <f>Table_Query_from_OINTLYP1345678910111259347[[#This Row],[Column1]]*600</f>
        <v>0</v>
      </c>
      <c r="AB8" s="25">
        <f>Table_Query_from_OINTLYP1345678910111259347[[#This Row],[Column1]]*500</f>
        <v>0</v>
      </c>
    </row>
    <row r="9" spans="1:28" x14ac:dyDescent="0.35">
      <c r="A9" s="3">
        <v>38450</v>
      </c>
      <c r="B9" s="4" t="s">
        <v>22</v>
      </c>
      <c r="C9" s="4" t="s">
        <v>23</v>
      </c>
      <c r="D9" s="4">
        <v>4</v>
      </c>
      <c r="E9" s="4">
        <v>18</v>
      </c>
      <c r="F9" s="4">
        <v>758</v>
      </c>
      <c r="G9" s="4">
        <v>192</v>
      </c>
      <c r="H9" s="4">
        <v>169.89</v>
      </c>
      <c r="I9" s="4">
        <v>1056</v>
      </c>
      <c r="J9" s="4">
        <v>19</v>
      </c>
      <c r="K9" s="4">
        <v>1075</v>
      </c>
      <c r="L9" s="5">
        <v>1.7674418604651163</v>
      </c>
      <c r="M9" s="4">
        <v>5.22</v>
      </c>
      <c r="N9" s="4"/>
      <c r="O9" s="4"/>
      <c r="P9" s="4"/>
      <c r="Q9" s="5">
        <v>4943.181818181818</v>
      </c>
      <c r="R9" s="5">
        <v>3.6398467432950192</v>
      </c>
      <c r="S9" s="5">
        <v>205.93869731800766</v>
      </c>
      <c r="T9" s="4"/>
      <c r="U9" s="6">
        <f>Table_Query_from_OINTLYP1345678910111259347[[#This Row],[GAS]]*1000</f>
        <v>5220</v>
      </c>
      <c r="V9" s="6">
        <f>Table_Query_from_OINTLYP1345678910111259347[[#This Row],[GAS_LIFT_RATE]]*1000</f>
        <v>0</v>
      </c>
      <c r="W9" s="25"/>
      <c r="X9" s="25">
        <f>Table_Query_from_OINTLYP1345678910111259347[[#This Row],[Column1]]*5</f>
        <v>0</v>
      </c>
      <c r="Y9" s="5">
        <v>6598.319327731092</v>
      </c>
      <c r="Z9" s="25">
        <f>Table_Query_from_OINTLYP1345678910111259347[[#This Row],[Column2]]*4</f>
        <v>26393.277310924368</v>
      </c>
      <c r="AA9" s="29">
        <f>Table_Query_from_OINTLYP1345678910111259347[[#This Row],[Column1]]*600</f>
        <v>0</v>
      </c>
      <c r="AB9" s="25">
        <f>Table_Query_from_OINTLYP1345678910111259347[[#This Row],[Column1]]*500</f>
        <v>0</v>
      </c>
    </row>
    <row r="10" spans="1:28" x14ac:dyDescent="0.35">
      <c r="A10" s="3">
        <v>38477</v>
      </c>
      <c r="B10" s="4" t="s">
        <v>22</v>
      </c>
      <c r="C10" s="4" t="s">
        <v>23</v>
      </c>
      <c r="D10" s="4">
        <v>6</v>
      </c>
      <c r="E10" s="4">
        <v>17.420000000000002</v>
      </c>
      <c r="F10" s="4">
        <v>759</v>
      </c>
      <c r="G10" s="4">
        <v>189</v>
      </c>
      <c r="H10" s="4">
        <v>49.69</v>
      </c>
      <c r="I10" s="4">
        <v>1026</v>
      </c>
      <c r="J10" s="4">
        <v>0</v>
      </c>
      <c r="K10" s="4">
        <v>1026</v>
      </c>
      <c r="L10" s="5">
        <v>0</v>
      </c>
      <c r="M10" s="4">
        <v>6.63</v>
      </c>
      <c r="N10" s="4"/>
      <c r="O10" s="4"/>
      <c r="P10" s="4"/>
      <c r="Q10" s="5">
        <v>6461.9883040935674</v>
      </c>
      <c r="R10" s="5">
        <v>0</v>
      </c>
      <c r="S10" s="5">
        <v>154.75113122171945</v>
      </c>
      <c r="T10" s="4"/>
      <c r="U10" s="6">
        <f>Table_Query_from_OINTLYP1345678910111259347[[#This Row],[GAS]]*1000</f>
        <v>6630</v>
      </c>
      <c r="V10" s="6">
        <f>Table_Query_from_OINTLYP1345678910111259347[[#This Row],[GAS_LIFT_RATE]]*1000</f>
        <v>0</v>
      </c>
      <c r="W10" s="25"/>
      <c r="X10" s="25">
        <f>Table_Query_from_OINTLYP1345678910111259347[[#This Row],[Column1]]*5</f>
        <v>0</v>
      </c>
      <c r="Y10" s="5">
        <v>7984.4827586206902</v>
      </c>
      <c r="Z10" s="25">
        <f>Table_Query_from_OINTLYP1345678910111259347[[#This Row],[Column2]]*4</f>
        <v>31937.931034482761</v>
      </c>
      <c r="AA10" s="29">
        <f>Table_Query_from_OINTLYP1345678910111259347[[#This Row],[Column1]]*600</f>
        <v>0</v>
      </c>
      <c r="AB10" s="25">
        <f>Table_Query_from_OINTLYP1345678910111259347[[#This Row],[Column1]]*500</f>
        <v>0</v>
      </c>
    </row>
    <row r="11" spans="1:28" x14ac:dyDescent="0.35">
      <c r="A11" s="3">
        <v>38493</v>
      </c>
      <c r="B11" s="4" t="s">
        <v>22</v>
      </c>
      <c r="C11" s="4" t="s">
        <v>23</v>
      </c>
      <c r="D11" s="4">
        <v>6</v>
      </c>
      <c r="E11" s="4">
        <v>17</v>
      </c>
      <c r="F11" s="4">
        <v>820</v>
      </c>
      <c r="G11" s="4">
        <v>195</v>
      </c>
      <c r="H11" s="4">
        <v>84.27</v>
      </c>
      <c r="I11" s="4">
        <v>775.5</v>
      </c>
      <c r="J11" s="4">
        <v>30</v>
      </c>
      <c r="K11" s="4">
        <v>805.5</v>
      </c>
      <c r="L11" s="5">
        <v>3.7243947858472999</v>
      </c>
      <c r="M11" s="4">
        <v>7.42</v>
      </c>
      <c r="N11" s="4"/>
      <c r="O11" s="4"/>
      <c r="P11" s="4"/>
      <c r="Q11" s="5">
        <v>9568.0206318504188</v>
      </c>
      <c r="R11" s="5">
        <v>4.0431266846361185</v>
      </c>
      <c r="S11" s="5">
        <v>108.55795148247978</v>
      </c>
      <c r="T11" s="4"/>
      <c r="U11" s="6">
        <f>Table_Query_from_OINTLYP1345678910111259347[[#This Row],[GAS]]*1000</f>
        <v>7420</v>
      </c>
      <c r="V11" s="6">
        <f>Table_Query_from_OINTLYP1345678910111259347[[#This Row],[GAS_LIFT_RATE]]*1000</f>
        <v>0</v>
      </c>
      <c r="W11" s="25"/>
      <c r="X11" s="25">
        <f>Table_Query_from_OINTLYP1345678910111259347[[#This Row],[Column1]]*5</f>
        <v>0</v>
      </c>
      <c r="Y11" s="5">
        <v>11052.226498075865</v>
      </c>
      <c r="Z11" s="25">
        <f>Table_Query_from_OINTLYP1345678910111259347[[#This Row],[Column2]]*4</f>
        <v>44208.905992303458</v>
      </c>
      <c r="AA11" s="29">
        <f>Table_Query_from_OINTLYP1345678910111259347[[#This Row],[Column1]]*600</f>
        <v>0</v>
      </c>
      <c r="AB11" s="25">
        <f>Table_Query_from_OINTLYP1345678910111259347[[#This Row],[Column1]]*500</f>
        <v>0</v>
      </c>
    </row>
    <row r="12" spans="1:28" x14ac:dyDescent="0.35">
      <c r="A12" s="3">
        <v>38510</v>
      </c>
      <c r="B12" s="4" t="s">
        <v>22</v>
      </c>
      <c r="C12" s="4" t="s">
        <v>23</v>
      </c>
      <c r="D12" s="4">
        <v>3</v>
      </c>
      <c r="E12" s="4">
        <v>17</v>
      </c>
      <c r="F12" s="4">
        <v>791</v>
      </c>
      <c r="G12" s="4">
        <v>196</v>
      </c>
      <c r="H12" s="4">
        <v>44.7</v>
      </c>
      <c r="I12" s="4">
        <v>247.5</v>
      </c>
      <c r="J12" s="4">
        <v>112</v>
      </c>
      <c r="K12" s="4">
        <v>359.5</v>
      </c>
      <c r="L12" s="5">
        <v>31.154381084840054</v>
      </c>
      <c r="M12" s="4">
        <v>7.85</v>
      </c>
      <c r="N12" s="4"/>
      <c r="O12" s="4"/>
      <c r="P12" s="4"/>
      <c r="Q12" s="5">
        <v>31717.171717171717</v>
      </c>
      <c r="R12" s="5">
        <v>14.267515923566879</v>
      </c>
      <c r="S12" s="5">
        <v>45.796178343949045</v>
      </c>
      <c r="T12" s="4"/>
      <c r="U12" s="6">
        <f>Table_Query_from_OINTLYP1345678910111259347[[#This Row],[GAS]]*1000</f>
        <v>7850</v>
      </c>
      <c r="V12" s="6">
        <f>Table_Query_from_OINTLYP1345678910111259347[[#This Row],[GAS_LIFT_RATE]]*1000</f>
        <v>0</v>
      </c>
      <c r="W12" s="25"/>
      <c r="X12" s="25">
        <f>Table_Query_from_OINTLYP1345678910111259347[[#This Row],[Column1]]*5</f>
        <v>0</v>
      </c>
      <c r="Y12" s="5">
        <v>27475.753604193967</v>
      </c>
      <c r="Z12" s="25">
        <f>Table_Query_from_OINTLYP1345678910111259347[[#This Row],[Column2]]*4</f>
        <v>109903.01441677587</v>
      </c>
      <c r="AA12" s="29">
        <f>Table_Query_from_OINTLYP1345678910111259347[[#This Row],[Column1]]*600</f>
        <v>0</v>
      </c>
      <c r="AB12" s="25">
        <f>Table_Query_from_OINTLYP1345678910111259347[[#This Row],[Column1]]*500</f>
        <v>0</v>
      </c>
    </row>
    <row r="13" spans="1:28" x14ac:dyDescent="0.35">
      <c r="A13" s="3">
        <v>38520</v>
      </c>
      <c r="B13" s="4" t="s">
        <v>22</v>
      </c>
      <c r="C13" s="4" t="s">
        <v>23</v>
      </c>
      <c r="D13" s="4">
        <v>14</v>
      </c>
      <c r="E13" s="4">
        <v>17</v>
      </c>
      <c r="F13" s="4">
        <v>829</v>
      </c>
      <c r="G13" s="4">
        <v>193</v>
      </c>
      <c r="H13" s="4"/>
      <c r="I13" s="4">
        <v>226.5</v>
      </c>
      <c r="J13" s="4">
        <v>49</v>
      </c>
      <c r="K13" s="4">
        <v>275.5</v>
      </c>
      <c r="L13" s="5">
        <v>17.78584392014519</v>
      </c>
      <c r="M13" s="4">
        <v>7.61</v>
      </c>
      <c r="N13" s="4"/>
      <c r="O13" s="4"/>
      <c r="P13" s="4"/>
      <c r="Q13" s="5">
        <v>33598.233995584989</v>
      </c>
      <c r="R13" s="5">
        <v>6.4388961892247041</v>
      </c>
      <c r="S13" s="5">
        <v>36.202365308804204</v>
      </c>
      <c r="T13" s="4"/>
      <c r="U13" s="6">
        <f>Table_Query_from_OINTLYP1345678910111259347[[#This Row],[GAS]]*1000</f>
        <v>7610</v>
      </c>
      <c r="V13" s="6">
        <f>Table_Query_from_OINTLYP1345678910111259347[[#This Row],[GAS_LIFT_RATE]]*1000</f>
        <v>0</v>
      </c>
      <c r="W13" s="25"/>
      <c r="X13" s="25">
        <f>Table_Query_from_OINTLYP1345678910111259347[[#This Row],[Column1]]*5</f>
        <v>0</v>
      </c>
      <c r="Y13" s="5">
        <v>28410.540915395286</v>
      </c>
      <c r="Z13" s="25">
        <f>Table_Query_from_OINTLYP1345678910111259347[[#This Row],[Column2]]*4</f>
        <v>113642.16366158114</v>
      </c>
      <c r="AA13" s="29">
        <f>Table_Query_from_OINTLYP1345678910111259347[[#This Row],[Column1]]*600</f>
        <v>0</v>
      </c>
      <c r="AB13" s="25">
        <f>Table_Query_from_OINTLYP1345678910111259347[[#This Row],[Column1]]*500</f>
        <v>0</v>
      </c>
    </row>
    <row r="14" spans="1:28" x14ac:dyDescent="0.35">
      <c r="A14" s="3">
        <v>38521</v>
      </c>
      <c r="B14" s="4" t="s">
        <v>22</v>
      </c>
      <c r="C14" s="4" t="s">
        <v>23</v>
      </c>
      <c r="D14" s="4">
        <v>6</v>
      </c>
      <c r="E14" s="4">
        <v>22</v>
      </c>
      <c r="F14" s="4">
        <v>698</v>
      </c>
      <c r="G14" s="4">
        <v>196</v>
      </c>
      <c r="H14" s="4">
        <v>255.89</v>
      </c>
      <c r="I14" s="4">
        <v>309</v>
      </c>
      <c r="J14" s="4">
        <v>66</v>
      </c>
      <c r="K14" s="4">
        <v>375</v>
      </c>
      <c r="L14" s="5">
        <v>17.600000000000001</v>
      </c>
      <c r="M14" s="4">
        <v>8.09</v>
      </c>
      <c r="N14" s="4"/>
      <c r="O14" s="4"/>
      <c r="P14" s="4"/>
      <c r="Q14" s="5">
        <v>26181.229773462783</v>
      </c>
      <c r="R14" s="5">
        <v>8.1582200247218797</v>
      </c>
      <c r="S14" s="5">
        <v>46.353522867737951</v>
      </c>
      <c r="T14" s="4"/>
      <c r="U14" s="6">
        <f>Table_Query_from_OINTLYP1345678910111259347[[#This Row],[GAS]]*1000</f>
        <v>8090</v>
      </c>
      <c r="V14" s="6">
        <f>Table_Query_from_OINTLYP1345678910111259347[[#This Row],[GAS_LIFT_RATE]]*1000</f>
        <v>0</v>
      </c>
      <c r="W14" s="25"/>
      <c r="X14" s="25">
        <f>Table_Query_from_OINTLYP1345678910111259347[[#This Row],[Column1]]*5</f>
        <v>0</v>
      </c>
      <c r="Y14" s="5">
        <v>24203.160270880362</v>
      </c>
      <c r="Z14" s="25">
        <f>Table_Query_from_OINTLYP1345678910111259347[[#This Row],[Column2]]*4</f>
        <v>96812.641083521448</v>
      </c>
      <c r="AA14" s="29">
        <f>Table_Query_from_OINTLYP1345678910111259347[[#This Row],[Column1]]*600</f>
        <v>0</v>
      </c>
      <c r="AB14" s="25">
        <f>Table_Query_from_OINTLYP1345678910111259347[[#This Row],[Column1]]*500</f>
        <v>0</v>
      </c>
    </row>
    <row r="15" spans="1:28" x14ac:dyDescent="0.35">
      <c r="A15" s="3">
        <v>38522</v>
      </c>
      <c r="B15" s="4" t="s">
        <v>22</v>
      </c>
      <c r="C15" s="4" t="s">
        <v>23</v>
      </c>
      <c r="D15" s="4">
        <v>6</v>
      </c>
      <c r="E15" s="4">
        <v>26</v>
      </c>
      <c r="F15" s="4">
        <v>658</v>
      </c>
      <c r="G15" s="4">
        <v>197</v>
      </c>
      <c r="H15" s="4">
        <v>121.18</v>
      </c>
      <c r="I15" s="4">
        <v>519.75</v>
      </c>
      <c r="J15" s="4">
        <v>47</v>
      </c>
      <c r="K15" s="4">
        <v>566.75</v>
      </c>
      <c r="L15" s="5">
        <v>8.2928981032201143</v>
      </c>
      <c r="M15" s="4">
        <v>8.2100000000000009</v>
      </c>
      <c r="N15" s="4"/>
      <c r="O15" s="4"/>
      <c r="P15" s="4"/>
      <c r="Q15" s="5">
        <v>15796.055796055796</v>
      </c>
      <c r="R15" s="5">
        <v>5.7247259439707676</v>
      </c>
      <c r="S15" s="5">
        <v>69.031668696711321</v>
      </c>
      <c r="T15" s="4"/>
      <c r="U15" s="6">
        <f>Table_Query_from_OINTLYP1345678910111259347[[#This Row],[GAS]]*1000</f>
        <v>8210</v>
      </c>
      <c r="V15" s="6">
        <f>Table_Query_from_OINTLYP1345678910111259347[[#This Row],[GAS_LIFT_RATE]]*1000</f>
        <v>0</v>
      </c>
      <c r="W15" s="25"/>
      <c r="X15" s="25">
        <f>Table_Query_from_OINTLYP1345678910111259347[[#This Row],[Column1]]*5</f>
        <v>0</v>
      </c>
      <c r="Y15" s="5">
        <v>16584.321223709368</v>
      </c>
      <c r="Z15" s="25">
        <f>Table_Query_from_OINTLYP1345678910111259347[[#This Row],[Column2]]*4</f>
        <v>66337.284894837474</v>
      </c>
      <c r="AA15" s="29">
        <f>Table_Query_from_OINTLYP1345678910111259347[[#This Row],[Column1]]*600</f>
        <v>0</v>
      </c>
      <c r="AB15" s="25">
        <f>Table_Query_from_OINTLYP1345678910111259347[[#This Row],[Column1]]*500</f>
        <v>0</v>
      </c>
    </row>
    <row r="16" spans="1:28" x14ac:dyDescent="0.35">
      <c r="A16" s="3">
        <v>38558</v>
      </c>
      <c r="B16" s="4" t="s">
        <v>22</v>
      </c>
      <c r="C16" s="4" t="s">
        <v>23</v>
      </c>
      <c r="D16" s="4">
        <v>5</v>
      </c>
      <c r="E16" s="4">
        <v>24.63</v>
      </c>
      <c r="F16" s="4">
        <v>617</v>
      </c>
      <c r="G16" s="4">
        <v>195</v>
      </c>
      <c r="H16" s="4">
        <v>4.17</v>
      </c>
      <c r="I16" s="4">
        <v>572.66999999999996</v>
      </c>
      <c r="J16" s="4">
        <v>0</v>
      </c>
      <c r="K16" s="4">
        <v>572.66999999999996</v>
      </c>
      <c r="L16" s="5">
        <v>0</v>
      </c>
      <c r="M16" s="4">
        <v>7.54</v>
      </c>
      <c r="N16" s="4"/>
      <c r="O16" s="4"/>
      <c r="P16" s="4"/>
      <c r="Q16" s="5">
        <v>13166.396004679833</v>
      </c>
      <c r="R16" s="5">
        <v>0</v>
      </c>
      <c r="S16" s="5">
        <v>75.950928381962868</v>
      </c>
      <c r="T16" s="4"/>
      <c r="U16" s="6">
        <f>Table_Query_from_OINTLYP1345678910111259347[[#This Row],[GAS]]*1000</f>
        <v>7540</v>
      </c>
      <c r="V16" s="6">
        <f>Table_Query_from_OINTLYP1345678910111259347[[#This Row],[GAS_LIFT_RATE]]*1000</f>
        <v>0</v>
      </c>
      <c r="W16" s="25"/>
      <c r="X16" s="25">
        <f>Table_Query_from_OINTLYP1345678910111259347[[#This Row],[Column1]]*5</f>
        <v>0</v>
      </c>
      <c r="Y16" s="5">
        <v>14394.271725133374</v>
      </c>
      <c r="Z16" s="25">
        <f>Table_Query_from_OINTLYP1345678910111259347[[#This Row],[Column2]]*4</f>
        <v>57577.086900533497</v>
      </c>
      <c r="AA16" s="29">
        <f>Table_Query_from_OINTLYP1345678910111259347[[#This Row],[Column1]]*600</f>
        <v>0</v>
      </c>
      <c r="AB16" s="25">
        <f>Table_Query_from_OINTLYP1345678910111259347[[#This Row],[Column1]]*500</f>
        <v>0</v>
      </c>
    </row>
    <row r="17" spans="1:28" x14ac:dyDescent="0.35">
      <c r="A17" s="3">
        <v>38562</v>
      </c>
      <c r="B17" s="4" t="s">
        <v>22</v>
      </c>
      <c r="C17" s="4" t="s">
        <v>23</v>
      </c>
      <c r="D17" s="4">
        <v>6</v>
      </c>
      <c r="E17" s="4">
        <v>27.54</v>
      </c>
      <c r="F17" s="4">
        <v>623</v>
      </c>
      <c r="G17" s="4">
        <v>191</v>
      </c>
      <c r="H17" s="4">
        <v>5.2</v>
      </c>
      <c r="I17" s="4">
        <v>449.45</v>
      </c>
      <c r="J17" s="4">
        <v>87.86</v>
      </c>
      <c r="K17" s="4">
        <v>537.30999999999995</v>
      </c>
      <c r="L17" s="5">
        <v>16.351826692226091</v>
      </c>
      <c r="M17" s="4">
        <v>7.7</v>
      </c>
      <c r="N17" s="4"/>
      <c r="O17" s="4"/>
      <c r="P17" s="4"/>
      <c r="Q17" s="5">
        <v>17132.050283680055</v>
      </c>
      <c r="R17" s="5">
        <v>11.410389610389611</v>
      </c>
      <c r="S17" s="5">
        <v>69.780519480519487</v>
      </c>
      <c r="T17" s="4"/>
      <c r="U17" s="6">
        <f>Table_Query_from_OINTLYP1345678910111259347[[#This Row],[GAS]]*1000</f>
        <v>7700</v>
      </c>
      <c r="V17" s="6">
        <f>Table_Query_from_OINTLYP1345678910111259347[[#This Row],[GAS_LIFT_RATE]]*1000</f>
        <v>0</v>
      </c>
      <c r="W17" s="25"/>
      <c r="X17" s="25">
        <f>Table_Query_from_OINTLYP1345678910111259347[[#This Row],[Column1]]*5</f>
        <v>0</v>
      </c>
      <c r="Y17" s="5">
        <v>17708.458308338333</v>
      </c>
      <c r="Z17" s="25">
        <f>Table_Query_from_OINTLYP1345678910111259347[[#This Row],[Column2]]*4</f>
        <v>70833.833233353333</v>
      </c>
      <c r="AA17" s="29">
        <f>Table_Query_from_OINTLYP1345678910111259347[[#This Row],[Column1]]*600</f>
        <v>0</v>
      </c>
      <c r="AB17" s="25">
        <f>Table_Query_from_OINTLYP1345678910111259347[[#This Row],[Column1]]*500</f>
        <v>0</v>
      </c>
    </row>
    <row r="18" spans="1:28" x14ac:dyDescent="0.35">
      <c r="A18" s="3">
        <v>38563</v>
      </c>
      <c r="B18" s="4" t="s">
        <v>22</v>
      </c>
      <c r="C18" s="4" t="s">
        <v>23</v>
      </c>
      <c r="D18" s="4">
        <v>12</v>
      </c>
      <c r="E18" s="4">
        <v>19.510000000000002</v>
      </c>
      <c r="F18" s="4">
        <v>731.13</v>
      </c>
      <c r="G18" s="4">
        <v>185</v>
      </c>
      <c r="H18" s="4">
        <v>1.3</v>
      </c>
      <c r="I18" s="4">
        <v>595.69000000000005</v>
      </c>
      <c r="J18" s="4">
        <v>55.5</v>
      </c>
      <c r="K18" s="4">
        <v>651.19000000000005</v>
      </c>
      <c r="L18" s="5">
        <v>8.5228581519986495</v>
      </c>
      <c r="M18" s="4">
        <v>7.39</v>
      </c>
      <c r="N18" s="4"/>
      <c r="O18" s="4"/>
      <c r="P18" s="4"/>
      <c r="Q18" s="5">
        <v>12405.781530661921</v>
      </c>
      <c r="R18" s="5">
        <v>7.510148849797023</v>
      </c>
      <c r="S18" s="5">
        <v>88.117726657645463</v>
      </c>
      <c r="T18" s="4"/>
      <c r="U18" s="6">
        <f>Table_Query_from_OINTLYP1345678910111259347[[#This Row],[GAS]]*1000</f>
        <v>7390</v>
      </c>
      <c r="V18" s="6">
        <f>Table_Query_from_OINTLYP1345678910111259347[[#This Row],[GAS_LIFT_RATE]]*1000</f>
        <v>0</v>
      </c>
      <c r="W18" s="25"/>
      <c r="X18" s="25">
        <f>Table_Query_from_OINTLYP1345678910111259347[[#This Row],[Column1]]*5</f>
        <v>0</v>
      </c>
      <c r="Y18" s="5">
        <v>13734.599624498072</v>
      </c>
      <c r="Z18" s="25">
        <f>Table_Query_from_OINTLYP1345678910111259347[[#This Row],[Column2]]*4</f>
        <v>54938.39849799229</v>
      </c>
      <c r="AA18" s="29">
        <f>Table_Query_from_OINTLYP1345678910111259347[[#This Row],[Column1]]*600</f>
        <v>0</v>
      </c>
      <c r="AB18" s="25">
        <f>Table_Query_from_OINTLYP1345678910111259347[[#This Row],[Column1]]*500</f>
        <v>0</v>
      </c>
    </row>
    <row r="19" spans="1:28" x14ac:dyDescent="0.35">
      <c r="A19" s="3">
        <v>38596</v>
      </c>
      <c r="B19" s="4" t="s">
        <v>22</v>
      </c>
      <c r="C19" s="4" t="s">
        <v>23</v>
      </c>
      <c r="D19" s="4">
        <v>4</v>
      </c>
      <c r="E19" s="4">
        <v>19.3</v>
      </c>
      <c r="F19" s="4">
        <v>530</v>
      </c>
      <c r="G19" s="4">
        <v>135</v>
      </c>
      <c r="H19" s="4">
        <v>0</v>
      </c>
      <c r="I19" s="4">
        <v>494</v>
      </c>
      <c r="J19" s="4">
        <v>0</v>
      </c>
      <c r="K19" s="4">
        <v>494</v>
      </c>
      <c r="L19" s="5">
        <v>0</v>
      </c>
      <c r="M19" s="4">
        <v>2.33</v>
      </c>
      <c r="N19" s="4"/>
      <c r="O19" s="4"/>
      <c r="P19" s="4"/>
      <c r="Q19" s="5">
        <v>4716.5991902834012</v>
      </c>
      <c r="R19" s="5">
        <v>0</v>
      </c>
      <c r="S19" s="5">
        <v>212.01716738197425</v>
      </c>
      <c r="T19" s="4"/>
      <c r="U19" s="6">
        <f>Table_Query_from_OINTLYP1345678910111259347[[#This Row],[GAS]]*1000</f>
        <v>2330</v>
      </c>
      <c r="V19" s="6">
        <f>Table_Query_from_OINTLYP1345678910111259347[[#This Row],[GAS_LIFT_RATE]]*1000</f>
        <v>0</v>
      </c>
      <c r="W19" s="25"/>
      <c r="X19" s="25">
        <f>Table_Query_from_OINTLYP1345678910111259347[[#This Row],[Column1]]*5</f>
        <v>0</v>
      </c>
      <c r="Y19" s="5">
        <v>7901.2738853503179</v>
      </c>
      <c r="Z19" s="25">
        <f>Table_Query_from_OINTLYP1345678910111259347[[#This Row],[Column2]]*4</f>
        <v>31605.095541401271</v>
      </c>
      <c r="AA19" s="29">
        <f>Table_Query_from_OINTLYP1345678910111259347[[#This Row],[Column1]]*600</f>
        <v>0</v>
      </c>
      <c r="AB19" s="25">
        <f>Table_Query_from_OINTLYP1345678910111259347[[#This Row],[Column1]]*500</f>
        <v>0</v>
      </c>
    </row>
    <row r="20" spans="1:28" x14ac:dyDescent="0.35">
      <c r="A20" s="3">
        <v>38597</v>
      </c>
      <c r="B20" s="4" t="s">
        <v>22</v>
      </c>
      <c r="C20" s="4" t="s">
        <v>23</v>
      </c>
      <c r="D20" s="4">
        <v>5</v>
      </c>
      <c r="E20" s="4">
        <v>19.579999999999998</v>
      </c>
      <c r="F20" s="4">
        <v>527</v>
      </c>
      <c r="G20" s="4">
        <v>156</v>
      </c>
      <c r="H20" s="4">
        <v>0</v>
      </c>
      <c r="I20" s="4">
        <v>121</v>
      </c>
      <c r="J20" s="4">
        <v>36</v>
      </c>
      <c r="K20" s="4">
        <v>157</v>
      </c>
      <c r="L20" s="5">
        <v>22.929936305732483</v>
      </c>
      <c r="M20" s="4">
        <v>3.58</v>
      </c>
      <c r="N20" s="4"/>
      <c r="O20" s="4"/>
      <c r="P20" s="4"/>
      <c r="Q20" s="5">
        <v>29586.776859504131</v>
      </c>
      <c r="R20" s="5">
        <v>10.05586592178771</v>
      </c>
      <c r="S20" s="5">
        <v>43.854748603351958</v>
      </c>
      <c r="T20" s="4"/>
      <c r="U20" s="6">
        <f>Table_Query_from_OINTLYP1345678910111259347[[#This Row],[GAS]]*1000</f>
        <v>3580</v>
      </c>
      <c r="V20" s="6">
        <f>Table_Query_from_OINTLYP1345678910111259347[[#This Row],[GAS_LIFT_RATE]]*1000</f>
        <v>0</v>
      </c>
      <c r="W20" s="25"/>
      <c r="X20" s="25">
        <f>Table_Query_from_OINTLYP1345678910111259347[[#This Row],[Column1]]*5</f>
        <v>0</v>
      </c>
      <c r="Y20" s="5">
        <v>24360.784313725489</v>
      </c>
      <c r="Z20" s="25">
        <f>Table_Query_from_OINTLYP1345678910111259347[[#This Row],[Column2]]*4</f>
        <v>97443.137254901958</v>
      </c>
      <c r="AA20" s="29">
        <f>Table_Query_from_OINTLYP1345678910111259347[[#This Row],[Column1]]*600</f>
        <v>0</v>
      </c>
      <c r="AB20" s="25">
        <f>Table_Query_from_OINTLYP1345678910111259347[[#This Row],[Column1]]*500</f>
        <v>0</v>
      </c>
    </row>
    <row r="21" spans="1:28" x14ac:dyDescent="0.35">
      <c r="A21" s="3">
        <v>38598</v>
      </c>
      <c r="B21" s="4" t="s">
        <v>22</v>
      </c>
      <c r="C21" s="4" t="s">
        <v>23</v>
      </c>
      <c r="D21" s="4">
        <v>8.3000000000000007</v>
      </c>
      <c r="E21" s="4">
        <v>19.5</v>
      </c>
      <c r="F21" s="4">
        <v>532</v>
      </c>
      <c r="G21" s="4">
        <v>161</v>
      </c>
      <c r="H21" s="4">
        <v>0</v>
      </c>
      <c r="I21" s="4">
        <v>572</v>
      </c>
      <c r="J21" s="4">
        <v>49.39</v>
      </c>
      <c r="K21" s="4">
        <v>621.39</v>
      </c>
      <c r="L21" s="5">
        <v>7.9483094352982828</v>
      </c>
      <c r="M21" s="4">
        <v>3.74</v>
      </c>
      <c r="N21" s="4"/>
      <c r="O21" s="4"/>
      <c r="P21" s="4"/>
      <c r="Q21" s="5">
        <v>6538.4615384615381</v>
      </c>
      <c r="R21" s="5">
        <v>13.205882352941176</v>
      </c>
      <c r="S21" s="5">
        <v>166.14705882352942</v>
      </c>
      <c r="T21" s="4"/>
      <c r="U21" s="6">
        <f>Table_Query_from_OINTLYP1345678910111259347[[#This Row],[GAS]]*1000</f>
        <v>3740</v>
      </c>
      <c r="V21" s="6">
        <f>Table_Query_from_OINTLYP1345678910111259347[[#This Row],[GAS_LIFT_RATE]]*1000</f>
        <v>0</v>
      </c>
      <c r="W21" s="25"/>
      <c r="X21" s="25">
        <f>Table_Query_from_OINTLYP1345678910111259347[[#This Row],[Column1]]*5</f>
        <v>0</v>
      </c>
      <c r="Y21" s="5">
        <v>9025.4957507082163</v>
      </c>
      <c r="Z21" s="25">
        <f>Table_Query_from_OINTLYP1345678910111259347[[#This Row],[Column2]]*4</f>
        <v>36101.983002832865</v>
      </c>
      <c r="AA21" s="29">
        <f>Table_Query_from_OINTLYP1345678910111259347[[#This Row],[Column1]]*600</f>
        <v>0</v>
      </c>
      <c r="AB21" s="25">
        <f>Table_Query_from_OINTLYP1345678910111259347[[#This Row],[Column1]]*500</f>
        <v>0</v>
      </c>
    </row>
    <row r="22" spans="1:28" x14ac:dyDescent="0.35">
      <c r="A22" s="3">
        <v>38599</v>
      </c>
      <c r="B22" s="4" t="s">
        <v>22</v>
      </c>
      <c r="C22" s="4" t="s">
        <v>23</v>
      </c>
      <c r="D22" s="4">
        <v>13</v>
      </c>
      <c r="E22" s="4">
        <v>21.14</v>
      </c>
      <c r="F22" s="4">
        <v>269</v>
      </c>
      <c r="G22" s="4">
        <v>166</v>
      </c>
      <c r="H22" s="4">
        <v>0</v>
      </c>
      <c r="I22" s="4">
        <v>21</v>
      </c>
      <c r="J22" s="4">
        <v>39.93</v>
      </c>
      <c r="K22" s="4">
        <v>60.93</v>
      </c>
      <c r="L22" s="5">
        <v>65.534219596257998</v>
      </c>
      <c r="M22" s="4">
        <v>4.4000000000000004</v>
      </c>
      <c r="N22" s="4"/>
      <c r="O22" s="4"/>
      <c r="P22" s="4"/>
      <c r="Q22" s="5">
        <v>209523.80952380953</v>
      </c>
      <c r="R22" s="5">
        <v>9.0749999999999993</v>
      </c>
      <c r="S22" s="5">
        <v>13.847727272727273</v>
      </c>
      <c r="T22" s="4"/>
      <c r="U22" s="6">
        <f>Table_Query_from_OINTLYP1345678910111259347[[#This Row],[GAS]]*1000</f>
        <v>4400</v>
      </c>
      <c r="V22" s="6">
        <f>Table_Query_from_OINTLYP1345678910111259347[[#This Row],[GAS_LIFT_RATE]]*1000</f>
        <v>0</v>
      </c>
      <c r="W22" s="25"/>
      <c r="X22" s="25">
        <f>Table_Query_from_OINTLYP1345678910111259347[[#This Row],[Column1]]*5</f>
        <v>0</v>
      </c>
      <c r="Y22" s="5">
        <v>45367.741935483871</v>
      </c>
      <c r="Z22" s="25">
        <f>Table_Query_from_OINTLYP1345678910111259347[[#This Row],[Column2]]*4</f>
        <v>181470.96774193548</v>
      </c>
      <c r="AA22" s="29">
        <f>Table_Query_from_OINTLYP1345678910111259347[[#This Row],[Column1]]*600</f>
        <v>0</v>
      </c>
      <c r="AB22" s="25">
        <f>Table_Query_from_OINTLYP1345678910111259347[[#This Row],[Column1]]*500</f>
        <v>0</v>
      </c>
    </row>
    <row r="23" spans="1:28" x14ac:dyDescent="0.35">
      <c r="A23" s="3">
        <v>38692</v>
      </c>
      <c r="B23" s="4" t="s">
        <v>22</v>
      </c>
      <c r="C23" s="4" t="s">
        <v>23</v>
      </c>
      <c r="D23" s="4">
        <v>11</v>
      </c>
      <c r="E23" s="4">
        <v>25</v>
      </c>
      <c r="F23" s="4">
        <v>548</v>
      </c>
      <c r="G23" s="4">
        <v>102</v>
      </c>
      <c r="H23" s="4">
        <v>0</v>
      </c>
      <c r="I23" s="4">
        <v>103</v>
      </c>
      <c r="J23" s="4">
        <v>0</v>
      </c>
      <c r="K23" s="4">
        <v>103</v>
      </c>
      <c r="L23" s="5">
        <v>0</v>
      </c>
      <c r="M23" s="4">
        <v>0.05</v>
      </c>
      <c r="N23" s="4"/>
      <c r="O23" s="4"/>
      <c r="P23" s="4"/>
      <c r="Q23" s="5">
        <v>485.43689320388347</v>
      </c>
      <c r="R23" s="5">
        <v>0</v>
      </c>
      <c r="S23" s="5">
        <v>2060</v>
      </c>
      <c r="T23" s="4"/>
      <c r="U23" s="6">
        <f>Table_Query_from_OINTLYP1345678910111259347[[#This Row],[GAS]]*1000</f>
        <v>50</v>
      </c>
      <c r="V23" s="6">
        <f>Table_Query_from_OINTLYP1345678910111259347[[#This Row],[GAS_LIFT_RATE]]*1000</f>
        <v>0</v>
      </c>
      <c r="W23" s="25"/>
      <c r="X23" s="25">
        <f>Table_Query_from_OINTLYP1345678910111259347[[#This Row],[Column1]]*5</f>
        <v>0</v>
      </c>
      <c r="Y23" s="5">
        <v>11316.455696202531</v>
      </c>
      <c r="Z23" s="25">
        <f>Table_Query_from_OINTLYP1345678910111259347[[#This Row],[Column2]]*4</f>
        <v>45265.822784810123</v>
      </c>
      <c r="AA23" s="29">
        <f>Table_Query_from_OINTLYP1345678910111259347[[#This Row],[Column1]]*600</f>
        <v>0</v>
      </c>
      <c r="AB23" s="25">
        <f>Table_Query_from_OINTLYP1345678910111259347[[#This Row],[Column1]]*500</f>
        <v>0</v>
      </c>
    </row>
    <row r="24" spans="1:28" x14ac:dyDescent="0.35">
      <c r="A24" s="3">
        <v>38705</v>
      </c>
      <c r="B24" s="4" t="s">
        <v>22</v>
      </c>
      <c r="C24" s="4" t="s">
        <v>23</v>
      </c>
      <c r="D24" s="4">
        <v>16</v>
      </c>
      <c r="E24" s="4">
        <v>24.45</v>
      </c>
      <c r="F24" s="4">
        <v>497</v>
      </c>
      <c r="G24" s="4">
        <v>84.17</v>
      </c>
      <c r="H24" s="4">
        <v>0</v>
      </c>
      <c r="I24" s="4">
        <v>1</v>
      </c>
      <c r="J24" s="4">
        <v>0</v>
      </c>
      <c r="K24" s="4">
        <v>1</v>
      </c>
      <c r="L24" s="5">
        <v>0</v>
      </c>
      <c r="M24" s="4">
        <v>0</v>
      </c>
      <c r="N24" s="4"/>
      <c r="O24" s="4"/>
      <c r="P24" s="4"/>
      <c r="Q24" s="5">
        <v>0</v>
      </c>
      <c r="R24" s="5"/>
      <c r="S24" s="5">
        <v>0</v>
      </c>
      <c r="T24" s="4"/>
      <c r="U24" s="6">
        <f>Table_Query_from_OINTLYP1345678910111259347[[#This Row],[GAS]]*1000</f>
        <v>0</v>
      </c>
      <c r="V24" s="6">
        <f>Table_Query_from_OINTLYP1345678910111259347[[#This Row],[GAS_LIFT_RATE]]*1000</f>
        <v>0</v>
      </c>
      <c r="W24" s="25"/>
      <c r="X24" s="25">
        <f>Table_Query_from_OINTLYP1345678910111259347[[#This Row],[Column1]]*5</f>
        <v>0</v>
      </c>
      <c r="Y24" s="5">
        <v>19496.296296296296</v>
      </c>
      <c r="Z24" s="25">
        <f>Table_Query_from_OINTLYP1345678910111259347[[#This Row],[Column2]]*4</f>
        <v>77985.185185185182</v>
      </c>
      <c r="AA24" s="29">
        <f>Table_Query_from_OINTLYP1345678910111259347[[#This Row],[Column1]]*600</f>
        <v>0</v>
      </c>
      <c r="AB24" s="25">
        <f>Table_Query_from_OINTLYP1345678910111259347[[#This Row],[Column1]]*500</f>
        <v>0</v>
      </c>
    </row>
    <row r="25" spans="1:28" x14ac:dyDescent="0.35">
      <c r="A25" s="3">
        <v>38705</v>
      </c>
      <c r="B25" s="4" t="s">
        <v>22</v>
      </c>
      <c r="C25" s="4" t="s">
        <v>23</v>
      </c>
      <c r="D25" s="4">
        <v>8</v>
      </c>
      <c r="E25" s="4">
        <v>24.42</v>
      </c>
      <c r="F25" s="4">
        <v>497</v>
      </c>
      <c r="G25" s="4">
        <v>84.22</v>
      </c>
      <c r="H25" s="4">
        <v>0</v>
      </c>
      <c r="I25" s="4">
        <v>1</v>
      </c>
      <c r="J25" s="4">
        <v>3.87</v>
      </c>
      <c r="K25" s="4">
        <v>4.87</v>
      </c>
      <c r="L25" s="5">
        <v>79.466119096509246</v>
      </c>
      <c r="M25" s="4">
        <v>0</v>
      </c>
      <c r="N25" s="4"/>
      <c r="O25" s="4"/>
      <c r="P25" s="4"/>
      <c r="Q25" s="5">
        <v>0</v>
      </c>
      <c r="R25" s="5"/>
      <c r="S25" s="5">
        <v>0</v>
      </c>
      <c r="T25" s="4"/>
      <c r="U25" s="6">
        <f>Table_Query_from_OINTLYP1345678910111259347[[#This Row],[GAS]]*1000</f>
        <v>0</v>
      </c>
      <c r="V25" s="6">
        <f>Table_Query_from_OINTLYP1345678910111259347[[#This Row],[GAS_LIFT_RATE]]*1000</f>
        <v>0</v>
      </c>
      <c r="W25" s="25"/>
      <c r="X25" s="25">
        <f>Table_Query_from_OINTLYP1345678910111259347[[#This Row],[Column1]]*5</f>
        <v>0</v>
      </c>
      <c r="Y25" s="5">
        <v>19496.296296296296</v>
      </c>
      <c r="Z25" s="25">
        <f>Table_Query_from_OINTLYP1345678910111259347[[#This Row],[Column2]]*4</f>
        <v>77985.185185185182</v>
      </c>
      <c r="AA25" s="29">
        <f>Table_Query_from_OINTLYP1345678910111259347[[#This Row],[Column1]]*600</f>
        <v>0</v>
      </c>
      <c r="AB25" s="25">
        <f>Table_Query_from_OINTLYP1345678910111259347[[#This Row],[Column1]]*500</f>
        <v>0</v>
      </c>
    </row>
    <row r="26" spans="1:28" x14ac:dyDescent="0.35">
      <c r="A26" s="3">
        <v>38706</v>
      </c>
      <c r="B26" s="4" t="s">
        <v>22</v>
      </c>
      <c r="C26" s="4" t="s">
        <v>23</v>
      </c>
      <c r="D26" s="4">
        <v>7</v>
      </c>
      <c r="E26" s="4">
        <v>14.28</v>
      </c>
      <c r="F26" s="4">
        <v>511</v>
      </c>
      <c r="G26" s="4">
        <v>84.1</v>
      </c>
      <c r="H26" s="4">
        <v>0</v>
      </c>
      <c r="I26" s="4">
        <v>1</v>
      </c>
      <c r="J26" s="4">
        <v>0</v>
      </c>
      <c r="K26" s="4">
        <v>1</v>
      </c>
      <c r="L26" s="5">
        <v>0</v>
      </c>
      <c r="M26" s="4">
        <v>0</v>
      </c>
      <c r="N26" s="4"/>
      <c r="O26" s="4"/>
      <c r="P26" s="4"/>
      <c r="Q26" s="5">
        <v>0</v>
      </c>
      <c r="R26" s="5"/>
      <c r="S26" s="5">
        <v>0</v>
      </c>
      <c r="T26" s="4"/>
      <c r="U26" s="6">
        <f>Table_Query_from_OINTLYP1345678910111259347[[#This Row],[GAS]]*1000</f>
        <v>0</v>
      </c>
      <c r="V26" s="6">
        <f>Table_Query_from_OINTLYP1345678910111259347[[#This Row],[GAS_LIFT_RATE]]*1000</f>
        <v>0</v>
      </c>
      <c r="W26" s="25"/>
      <c r="X26" s="25">
        <f>Table_Query_from_OINTLYP1345678910111259347[[#This Row],[Column1]]*5</f>
        <v>0</v>
      </c>
      <c r="Y26" s="5">
        <v>19496.296296296296</v>
      </c>
      <c r="Z26" s="25">
        <f>Table_Query_from_OINTLYP1345678910111259347[[#This Row],[Column2]]*4</f>
        <v>77985.185185185182</v>
      </c>
      <c r="AA26" s="29">
        <f>Table_Query_from_OINTLYP1345678910111259347[[#This Row],[Column1]]*600</f>
        <v>0</v>
      </c>
      <c r="AB26" s="25">
        <f>Table_Query_from_OINTLYP1345678910111259347[[#This Row],[Column1]]*500</f>
        <v>0</v>
      </c>
    </row>
    <row r="27" spans="1:28" x14ac:dyDescent="0.35">
      <c r="A27" s="3">
        <v>38849</v>
      </c>
      <c r="B27" s="4" t="s">
        <v>22</v>
      </c>
      <c r="C27" s="4" t="s">
        <v>23</v>
      </c>
      <c r="D27" s="4">
        <v>7</v>
      </c>
      <c r="E27" s="4">
        <v>13</v>
      </c>
      <c r="F27" s="4">
        <v>633</v>
      </c>
      <c r="G27" s="4">
        <v>114</v>
      </c>
      <c r="H27" s="4">
        <v>0</v>
      </c>
      <c r="I27" s="4">
        <v>2</v>
      </c>
      <c r="J27" s="4">
        <v>5</v>
      </c>
      <c r="K27" s="4">
        <v>7</v>
      </c>
      <c r="L27" s="5">
        <v>71.428571428571431</v>
      </c>
      <c r="M27" s="4">
        <v>4.59</v>
      </c>
      <c r="N27" s="4"/>
      <c r="O27" s="4"/>
      <c r="P27" s="4"/>
      <c r="Q27" s="5">
        <v>2295000</v>
      </c>
      <c r="R27" s="5">
        <v>1.0893246187363834</v>
      </c>
      <c r="S27" s="5">
        <v>1.5250544662309369</v>
      </c>
      <c r="T27" s="4"/>
      <c r="U27" s="6">
        <f>Table_Query_from_OINTLYP1345678910111259347[[#This Row],[GAS]]*1000</f>
        <v>4590</v>
      </c>
      <c r="V27" s="6">
        <f>Table_Query_from_OINTLYP1345678910111259347[[#This Row],[GAS_LIFT_RATE]]*1000</f>
        <v>0</v>
      </c>
      <c r="W27" s="25"/>
      <c r="X27" s="25">
        <f>Table_Query_from_OINTLYP1345678910111259347[[#This Row],[Column1]]*5</f>
        <v>0</v>
      </c>
      <c r="Y27" s="5">
        <v>53102.94117647058</v>
      </c>
      <c r="Z27" s="25">
        <f>Table_Query_from_OINTLYP1345678910111259347[[#This Row],[Column2]]*4</f>
        <v>212411.76470588232</v>
      </c>
      <c r="AA27" s="29">
        <f>Table_Query_from_OINTLYP1345678910111259347[[#This Row],[Column1]]*600</f>
        <v>0</v>
      </c>
      <c r="AB27" s="25">
        <f>Table_Query_from_OINTLYP1345678910111259347[[#This Row],[Column1]]*500</f>
        <v>0</v>
      </c>
    </row>
    <row r="28" spans="1:28" x14ac:dyDescent="0.35">
      <c r="A28" s="3">
        <v>38874</v>
      </c>
      <c r="B28" s="4" t="s">
        <v>22</v>
      </c>
      <c r="C28" s="4" t="s">
        <v>23</v>
      </c>
      <c r="D28" s="4">
        <v>10</v>
      </c>
      <c r="E28" s="4">
        <v>10</v>
      </c>
      <c r="F28" s="4">
        <v>683</v>
      </c>
      <c r="G28" s="4">
        <v>96</v>
      </c>
      <c r="H28" s="4">
        <v>0</v>
      </c>
      <c r="I28" s="4">
        <v>2</v>
      </c>
      <c r="J28" s="4">
        <v>15</v>
      </c>
      <c r="K28" s="4">
        <v>17</v>
      </c>
      <c r="L28" s="5">
        <v>88.235294117647058</v>
      </c>
      <c r="M28" s="4">
        <v>0</v>
      </c>
      <c r="N28" s="4"/>
      <c r="O28" s="4"/>
      <c r="P28" s="4"/>
      <c r="Q28" s="5">
        <v>0</v>
      </c>
      <c r="R28" s="5"/>
      <c r="S28" s="5">
        <v>0</v>
      </c>
      <c r="T28" s="4"/>
      <c r="U28" s="6">
        <f>Table_Query_from_OINTLYP1345678910111259347[[#This Row],[GAS]]*1000</f>
        <v>0</v>
      </c>
      <c r="V28" s="6">
        <f>Table_Query_from_OINTLYP1345678910111259347[[#This Row],[GAS_LIFT_RATE]]*1000</f>
        <v>0</v>
      </c>
      <c r="W28" s="25"/>
      <c r="X28" s="25">
        <f>Table_Query_from_OINTLYP1345678910111259347[[#This Row],[Column1]]*5</f>
        <v>0</v>
      </c>
      <c r="Y28" s="5">
        <v>19352.941176470591</v>
      </c>
      <c r="Z28" s="25">
        <f>Table_Query_from_OINTLYP1345678910111259347[[#This Row],[Column2]]*4</f>
        <v>77411.764705882364</v>
      </c>
      <c r="AA28" s="29">
        <f>Table_Query_from_OINTLYP1345678910111259347[[#This Row],[Column1]]*600</f>
        <v>0</v>
      </c>
      <c r="AB28" s="25">
        <f>Table_Query_from_OINTLYP1345678910111259347[[#This Row],[Column1]]*500</f>
        <v>0</v>
      </c>
    </row>
    <row r="29" spans="1:28" x14ac:dyDescent="0.35">
      <c r="A29" s="3">
        <v>39115</v>
      </c>
      <c r="B29" s="4" t="s">
        <v>22</v>
      </c>
      <c r="C29" s="4" t="s">
        <v>23</v>
      </c>
      <c r="D29" s="4">
        <v>6</v>
      </c>
      <c r="E29" s="4">
        <v>98</v>
      </c>
      <c r="F29" s="4">
        <v>595</v>
      </c>
      <c r="G29" s="4">
        <v>82</v>
      </c>
      <c r="H29" s="4">
        <v>0</v>
      </c>
      <c r="I29" s="4">
        <v>2</v>
      </c>
      <c r="J29" s="4">
        <v>83</v>
      </c>
      <c r="K29" s="4">
        <v>85</v>
      </c>
      <c r="L29" s="5">
        <v>97.647058823529406</v>
      </c>
      <c r="M29" s="4">
        <v>0.34</v>
      </c>
      <c r="N29" s="4"/>
      <c r="O29" s="4"/>
      <c r="P29" s="4"/>
      <c r="Q29" s="5">
        <v>170000</v>
      </c>
      <c r="R29" s="5">
        <v>244.11764705882354</v>
      </c>
      <c r="S29" s="5">
        <v>250</v>
      </c>
      <c r="T29" s="4"/>
      <c r="U29" s="6">
        <f>Table_Query_from_OINTLYP1345678910111259347[[#This Row],[GAS]]*1000</f>
        <v>340</v>
      </c>
      <c r="V29" s="6">
        <f>Table_Query_from_OINTLYP1345678910111259347[[#This Row],[GAS_LIFT_RATE]]*1000</f>
        <v>0</v>
      </c>
      <c r="W29" s="25"/>
      <c r="X29" s="25">
        <f>Table_Query_from_OINTLYP1345678910111259347[[#This Row],[Column1]]*5</f>
        <v>0</v>
      </c>
      <c r="Y29" s="5">
        <v>21852.941176470587</v>
      </c>
      <c r="Z29" s="25">
        <f>Table_Query_from_OINTLYP1345678910111259347[[#This Row],[Column2]]*4</f>
        <v>87411.76470588235</v>
      </c>
      <c r="AA29" s="29">
        <f>Table_Query_from_OINTLYP1345678910111259347[[#This Row],[Column1]]*600</f>
        <v>0</v>
      </c>
      <c r="AB29" s="25">
        <f>Table_Query_from_OINTLYP1345678910111259347[[#This Row],[Column1]]*500</f>
        <v>0</v>
      </c>
    </row>
    <row r="30" spans="1:28" x14ac:dyDescent="0.35">
      <c r="A30" s="3">
        <v>39133</v>
      </c>
      <c r="B30" s="4" t="s">
        <v>22</v>
      </c>
      <c r="C30" s="4" t="s">
        <v>23</v>
      </c>
      <c r="D30" s="4">
        <v>24</v>
      </c>
      <c r="E30" s="4">
        <v>98</v>
      </c>
      <c r="F30" s="4">
        <v>546</v>
      </c>
      <c r="G30" s="4">
        <v>88</v>
      </c>
      <c r="H30" s="4">
        <v>0</v>
      </c>
      <c r="I30" s="4">
        <v>2</v>
      </c>
      <c r="J30" s="4">
        <v>0.61</v>
      </c>
      <c r="K30" s="4">
        <v>2.61</v>
      </c>
      <c r="L30" s="5">
        <v>23.371647509578544</v>
      </c>
      <c r="M30" s="4">
        <v>2.06</v>
      </c>
      <c r="N30" s="4"/>
      <c r="O30" s="4"/>
      <c r="P30" s="4"/>
      <c r="Q30" s="5">
        <v>1030000</v>
      </c>
      <c r="R30" s="5">
        <v>0.29611650485436891</v>
      </c>
      <c r="S30" s="5">
        <v>1.266990291262136</v>
      </c>
      <c r="T30" s="4"/>
      <c r="U30" s="6">
        <f>Table_Query_from_OINTLYP1345678910111259347[[#This Row],[GAS]]*1000</f>
        <v>2060</v>
      </c>
      <c r="V30" s="6">
        <f>Table_Query_from_OINTLYP1345678910111259347[[#This Row],[GAS_LIFT_RATE]]*1000</f>
        <v>0</v>
      </c>
      <c r="W30" s="25"/>
      <c r="X30" s="25">
        <f>Table_Query_from_OINTLYP1345678910111259347[[#This Row],[Column1]]*5</f>
        <v>0</v>
      </c>
      <c r="Y30" s="5">
        <v>34500</v>
      </c>
      <c r="Z30" s="25">
        <f>Table_Query_from_OINTLYP1345678910111259347[[#This Row],[Column2]]*4</f>
        <v>138000</v>
      </c>
      <c r="AA30" s="29">
        <f>Table_Query_from_OINTLYP1345678910111259347[[#This Row],[Column1]]*600</f>
        <v>0</v>
      </c>
      <c r="AB30" s="25">
        <f>Table_Query_from_OINTLYP1345678910111259347[[#This Row],[Column1]]*500</f>
        <v>0</v>
      </c>
    </row>
    <row r="31" spans="1:28" x14ac:dyDescent="0.35">
      <c r="A31" s="3">
        <v>39143</v>
      </c>
      <c r="B31" s="4" t="s">
        <v>22</v>
      </c>
      <c r="C31" s="4" t="s">
        <v>23</v>
      </c>
      <c r="D31" s="4">
        <v>14</v>
      </c>
      <c r="E31" s="4">
        <v>99</v>
      </c>
      <c r="F31" s="4">
        <v>523</v>
      </c>
      <c r="G31" s="4">
        <v>89</v>
      </c>
      <c r="H31" s="4">
        <v>0</v>
      </c>
      <c r="I31" s="4">
        <v>3</v>
      </c>
      <c r="J31" s="4">
        <v>0</v>
      </c>
      <c r="K31" s="4">
        <v>3</v>
      </c>
      <c r="L31" s="5">
        <v>0</v>
      </c>
      <c r="M31" s="4">
        <v>0.8</v>
      </c>
      <c r="N31" s="4"/>
      <c r="O31" s="4"/>
      <c r="P31" s="4"/>
      <c r="Q31" s="5">
        <v>266666.66666666669</v>
      </c>
      <c r="R31" s="5">
        <v>0</v>
      </c>
      <c r="S31" s="5">
        <v>3.75</v>
      </c>
      <c r="T31" s="4"/>
      <c r="U31" s="6">
        <f>Table_Query_from_OINTLYP1345678910111259347[[#This Row],[GAS]]*1000</f>
        <v>800</v>
      </c>
      <c r="V31" s="6">
        <f>Table_Query_from_OINTLYP1345678910111259347[[#This Row],[GAS_LIFT_RATE]]*1000</f>
        <v>0</v>
      </c>
      <c r="W31" s="25"/>
      <c r="X31" s="25">
        <f>Table_Query_from_OINTLYP1345678910111259347[[#This Row],[Column1]]*5</f>
        <v>0</v>
      </c>
      <c r="Y31" s="5">
        <v>25051.094890510954</v>
      </c>
      <c r="Z31" s="25">
        <f>Table_Query_from_OINTLYP1345678910111259347[[#This Row],[Column2]]*4</f>
        <v>100204.37956204382</v>
      </c>
      <c r="AA31" s="29">
        <f>Table_Query_from_OINTLYP1345678910111259347[[#This Row],[Column1]]*600</f>
        <v>0</v>
      </c>
      <c r="AB31" s="25">
        <f>Table_Query_from_OINTLYP1345678910111259347[[#This Row],[Column1]]*500</f>
        <v>0</v>
      </c>
    </row>
    <row r="32" spans="1:28" x14ac:dyDescent="0.35">
      <c r="A32" s="3">
        <v>40295</v>
      </c>
      <c r="B32" s="4" t="s">
        <v>22</v>
      </c>
      <c r="C32" s="4" t="s">
        <v>23</v>
      </c>
      <c r="D32" s="4">
        <v>0</v>
      </c>
      <c r="E32" s="4">
        <v>100</v>
      </c>
      <c r="F32" s="4"/>
      <c r="G32" s="4"/>
      <c r="H32" s="4"/>
      <c r="I32" s="4">
        <v>0</v>
      </c>
      <c r="J32" s="4">
        <v>0</v>
      </c>
      <c r="K32" s="4">
        <v>0</v>
      </c>
      <c r="L32" s="5">
        <v>0</v>
      </c>
      <c r="M32" s="4">
        <v>0</v>
      </c>
      <c r="N32" s="4"/>
      <c r="O32" s="4"/>
      <c r="P32" s="4"/>
      <c r="Q32" s="5">
        <v>0</v>
      </c>
      <c r="R32" s="5"/>
      <c r="S32" s="5">
        <v>0</v>
      </c>
      <c r="T32" s="4"/>
      <c r="U32" s="6">
        <f>Table_Query_from_OINTLYP1345678910111259347[[#This Row],[GAS]]*1000</f>
        <v>0</v>
      </c>
      <c r="V32" s="6">
        <f>Table_Query_from_OINTLYP1345678910111259347[[#This Row],[GAS_LIFT_RATE]]*1000</f>
        <v>0</v>
      </c>
      <c r="W32" s="25"/>
      <c r="X32" s="25">
        <f>Table_Query_from_OINTLYP1345678910111259347[[#This Row],[Column1]]*5</f>
        <v>0</v>
      </c>
      <c r="Y32" s="5">
        <v>19641.791044776121</v>
      </c>
      <c r="Z32" s="25">
        <f>Table_Query_from_OINTLYP1345678910111259347[[#This Row],[Column2]]*4</f>
        <v>78567.164179104482</v>
      </c>
      <c r="AA32" s="29">
        <f>Table_Query_from_OINTLYP1345678910111259347[[#This Row],[Column1]]*600</f>
        <v>0</v>
      </c>
      <c r="AB32" s="25">
        <f>Table_Query_from_OINTLYP1345678910111259347[[#This Row],[Column1]]*500</f>
        <v>0</v>
      </c>
    </row>
    <row r="33" spans="1:28" x14ac:dyDescent="0.35">
      <c r="A33" s="3">
        <v>41475</v>
      </c>
      <c r="B33" s="4" t="s">
        <v>22</v>
      </c>
      <c r="C33" s="4" t="s">
        <v>23</v>
      </c>
      <c r="D33" s="4">
        <v>10</v>
      </c>
      <c r="E33" s="4">
        <v>99.55</v>
      </c>
      <c r="F33" s="4">
        <v>209</v>
      </c>
      <c r="G33" s="4">
        <v>92.78</v>
      </c>
      <c r="H33" s="4">
        <v>392.86</v>
      </c>
      <c r="I33" s="4">
        <v>31</v>
      </c>
      <c r="J33" s="4">
        <v>0</v>
      </c>
      <c r="K33" s="4">
        <v>31</v>
      </c>
      <c r="L33" s="5">
        <v>0</v>
      </c>
      <c r="M33" s="4">
        <v>1.8599999999999998E-2</v>
      </c>
      <c r="N33" s="4">
        <v>1.8599999999999998E-2</v>
      </c>
      <c r="O33" s="4">
        <v>0</v>
      </c>
      <c r="P33" s="4"/>
      <c r="Q33" s="5">
        <v>600</v>
      </c>
      <c r="R33" s="5">
        <v>0</v>
      </c>
      <c r="S33" s="5">
        <v>1666.6666666666667</v>
      </c>
      <c r="T33" s="4"/>
      <c r="U33" s="6">
        <f>Table_Query_from_OINTLYP1345678910111259347[[#This Row],[GAS]]*1000</f>
        <v>18.599999999999998</v>
      </c>
      <c r="V33" s="6">
        <f>Table_Query_from_OINTLYP1345678910111259347[[#This Row],[GAS_LIFT_RATE]]*1000</f>
        <v>0</v>
      </c>
      <c r="W33" s="25">
        <v>0.54200000000000004</v>
      </c>
      <c r="X33" s="25">
        <f>Table_Query_from_OINTLYP1345678910111259347[[#This Row],[Column1]]*5</f>
        <v>2.71</v>
      </c>
      <c r="Y33" s="5">
        <v>16064.242424242426</v>
      </c>
      <c r="Z33" s="25">
        <f>Table_Query_from_OINTLYP1345678910111259347[[#This Row],[Column2]]*4</f>
        <v>64256.969696969703</v>
      </c>
      <c r="AA33" s="29">
        <f>Table_Query_from_OINTLYP1345678910111259347[[#This Row],[Column1]]*600</f>
        <v>325.20000000000005</v>
      </c>
      <c r="AB33" s="25">
        <f>Table_Query_from_OINTLYP1345678910111259347[[#This Row],[Column1]]*500</f>
        <v>271</v>
      </c>
    </row>
    <row r="34" spans="1:28" x14ac:dyDescent="0.35">
      <c r="A34" s="3">
        <v>41500</v>
      </c>
      <c r="B34" s="4" t="s">
        <v>22</v>
      </c>
      <c r="C34" s="4" t="s">
        <v>23</v>
      </c>
      <c r="D34" s="4">
        <v>16</v>
      </c>
      <c r="E34" s="4">
        <v>99.4</v>
      </c>
      <c r="F34" s="4">
        <v>158.30000000000001</v>
      </c>
      <c r="G34" s="4">
        <v>85</v>
      </c>
      <c r="H34" s="4">
        <v>632</v>
      </c>
      <c r="I34" s="4">
        <v>5.73</v>
      </c>
      <c r="J34" s="4">
        <v>0</v>
      </c>
      <c r="K34" s="4">
        <v>5.73</v>
      </c>
      <c r="L34" s="5">
        <v>0</v>
      </c>
      <c r="M34" s="4">
        <v>0.21099999999999999</v>
      </c>
      <c r="N34" s="4">
        <v>0.21099999999999999</v>
      </c>
      <c r="O34" s="4">
        <v>0</v>
      </c>
      <c r="P34" s="4"/>
      <c r="Q34" s="5">
        <v>36823.734729493895</v>
      </c>
      <c r="R34" s="5">
        <v>0</v>
      </c>
      <c r="S34" s="5">
        <v>27.156398104265403</v>
      </c>
      <c r="T34" s="4"/>
      <c r="U34" s="6">
        <f>Table_Query_from_OINTLYP1345678910111259347[[#This Row],[GAS]]*1000</f>
        <v>211</v>
      </c>
      <c r="V34" s="6">
        <f>Table_Query_from_OINTLYP1345678910111259347[[#This Row],[GAS_LIFT_RATE]]*1000</f>
        <v>0</v>
      </c>
      <c r="W34" s="25">
        <v>0.54200000000000004</v>
      </c>
      <c r="X34" s="25">
        <f>Table_Query_from_OINTLYP1345678910111259347[[#This Row],[Column1]]*5</f>
        <v>2.71</v>
      </c>
      <c r="Y34" s="5">
        <v>20346.382308738281</v>
      </c>
      <c r="Z34" s="25">
        <f>Table_Query_from_OINTLYP1345678910111259347[[#This Row],[Column2]]*4</f>
        <v>81385.529234953123</v>
      </c>
      <c r="AA34" s="29">
        <f>Table_Query_from_OINTLYP1345678910111259347[[#This Row],[Column1]]*600</f>
        <v>325.20000000000005</v>
      </c>
      <c r="AB34" s="25">
        <f>Table_Query_from_OINTLYP1345678910111259347[[#This Row],[Column1]]*500</f>
        <v>271</v>
      </c>
    </row>
    <row r="35" spans="1:28" x14ac:dyDescent="0.35">
      <c r="A35" s="3">
        <v>41526</v>
      </c>
      <c r="B35" s="4" t="s">
        <v>22</v>
      </c>
      <c r="C35" s="4" t="s">
        <v>23</v>
      </c>
      <c r="D35" s="4">
        <v>18</v>
      </c>
      <c r="E35" s="4">
        <v>99.5</v>
      </c>
      <c r="F35" s="4">
        <v>213</v>
      </c>
      <c r="G35" s="4">
        <v>81.3</v>
      </c>
      <c r="H35" s="4">
        <v>582</v>
      </c>
      <c r="I35" s="4">
        <v>4.9000000000000004</v>
      </c>
      <c r="J35" s="4">
        <v>0</v>
      </c>
      <c r="K35" s="4">
        <v>4.9000000000000004</v>
      </c>
      <c r="L35" s="5">
        <v>0</v>
      </c>
      <c r="M35" s="4">
        <v>0.4</v>
      </c>
      <c r="N35" s="4">
        <v>0.4</v>
      </c>
      <c r="O35" s="4">
        <v>0</v>
      </c>
      <c r="P35" s="4"/>
      <c r="Q35" s="5">
        <v>81632.653061224497</v>
      </c>
      <c r="R35" s="5">
        <v>0</v>
      </c>
      <c r="S35" s="5">
        <v>12.25</v>
      </c>
      <c r="T35" s="4"/>
      <c r="U35" s="6">
        <f>Table_Query_from_OINTLYP1345678910111259347[[#This Row],[GAS]]*1000</f>
        <v>400</v>
      </c>
      <c r="V35" s="6">
        <f>Table_Query_from_OINTLYP1345678910111259347[[#This Row],[GAS_LIFT_RATE]]*1000</f>
        <v>0</v>
      </c>
      <c r="W35" s="25">
        <v>0.54200000000000004</v>
      </c>
      <c r="X35" s="25">
        <f>Table_Query_from_OINTLYP1345678910111259347[[#This Row],[Column1]]*5</f>
        <v>2.71</v>
      </c>
      <c r="Y35" s="5">
        <v>21828.653707703383</v>
      </c>
      <c r="Z35" s="25">
        <f>Table_Query_from_OINTLYP1345678910111259347[[#This Row],[Column2]]*4</f>
        <v>87314.614830813531</v>
      </c>
      <c r="AA35" s="29">
        <f>Table_Query_from_OINTLYP1345678910111259347[[#This Row],[Column1]]*600</f>
        <v>325.20000000000005</v>
      </c>
      <c r="AB35" s="25">
        <f>Table_Query_from_OINTLYP1345678910111259347[[#This Row],[Column1]]*500</f>
        <v>271</v>
      </c>
    </row>
    <row r="36" spans="1:28" x14ac:dyDescent="0.35">
      <c r="A36" s="3">
        <v>41561</v>
      </c>
      <c r="B36" s="4" t="s">
        <v>22</v>
      </c>
      <c r="C36" s="4" t="s">
        <v>23</v>
      </c>
      <c r="D36" s="4">
        <v>30</v>
      </c>
      <c r="E36" s="4">
        <v>100</v>
      </c>
      <c r="F36" s="4">
        <v>166.4</v>
      </c>
      <c r="G36" s="4">
        <v>83.4</v>
      </c>
      <c r="H36" s="4">
        <v>717.2</v>
      </c>
      <c r="I36" s="4">
        <v>7</v>
      </c>
      <c r="J36" s="4">
        <v>0</v>
      </c>
      <c r="K36" s="4">
        <v>7</v>
      </c>
      <c r="L36" s="5">
        <v>0</v>
      </c>
      <c r="M36" s="4">
        <v>0.25</v>
      </c>
      <c r="N36" s="4">
        <v>0.25</v>
      </c>
      <c r="O36" s="4">
        <v>0</v>
      </c>
      <c r="P36" s="4"/>
      <c r="Q36" s="5">
        <v>35714.285714285717</v>
      </c>
      <c r="R36" s="5">
        <v>0</v>
      </c>
      <c r="S36" s="5">
        <v>28</v>
      </c>
      <c r="T36" s="4"/>
      <c r="U36" s="6">
        <f>Table_Query_from_OINTLYP1345678910111259347[[#This Row],[GAS]]*1000</f>
        <v>250</v>
      </c>
      <c r="V36" s="6">
        <f>Table_Query_from_OINTLYP1345678910111259347[[#This Row],[GAS_LIFT_RATE]]*1000</f>
        <v>0</v>
      </c>
      <c r="W36" s="25">
        <v>0.54200000000000004</v>
      </c>
      <c r="X36" s="25">
        <f>Table_Query_from_OINTLYP1345678910111259347[[#This Row],[Column1]]*5</f>
        <v>2.71</v>
      </c>
      <c r="Y36" s="5">
        <v>20439.716312056738</v>
      </c>
      <c r="Z36" s="25">
        <f>Table_Query_from_OINTLYP1345678910111259347[[#This Row],[Column2]]*4</f>
        <v>81758.865248226954</v>
      </c>
      <c r="AA36" s="29">
        <f>Table_Query_from_OINTLYP1345678910111259347[[#This Row],[Column1]]*600</f>
        <v>325.20000000000005</v>
      </c>
      <c r="AB36" s="25">
        <f>Table_Query_from_OINTLYP1345678910111259347[[#This Row],[Column1]]*500</f>
        <v>271</v>
      </c>
    </row>
    <row r="37" spans="1:28" x14ac:dyDescent="0.35">
      <c r="A37" s="3">
        <v>41582</v>
      </c>
      <c r="B37" s="4" t="s">
        <v>22</v>
      </c>
      <c r="C37" s="4" t="s">
        <v>23</v>
      </c>
      <c r="D37" s="4">
        <v>14</v>
      </c>
      <c r="E37" s="4">
        <v>99.3</v>
      </c>
      <c r="F37" s="4">
        <v>200</v>
      </c>
      <c r="G37" s="4">
        <v>84.5</v>
      </c>
      <c r="H37" s="4">
        <v>704</v>
      </c>
      <c r="I37" s="4">
        <v>5.79</v>
      </c>
      <c r="J37" s="4">
        <v>0</v>
      </c>
      <c r="K37" s="4">
        <v>5.79</v>
      </c>
      <c r="L37" s="5">
        <v>0</v>
      </c>
      <c r="M37" s="4">
        <v>0.34</v>
      </c>
      <c r="N37" s="4">
        <v>0.34</v>
      </c>
      <c r="O37" s="4">
        <v>0</v>
      </c>
      <c r="P37" s="4"/>
      <c r="Q37" s="5">
        <v>58721.934369602764</v>
      </c>
      <c r="R37" s="5">
        <v>0</v>
      </c>
      <c r="S37" s="5">
        <v>17.029411764705884</v>
      </c>
      <c r="T37" s="4"/>
      <c r="U37" s="6">
        <f>Table_Query_from_OINTLYP1345678910111259347[[#This Row],[GAS]]*1000</f>
        <v>340</v>
      </c>
      <c r="V37" s="6">
        <f>Table_Query_from_OINTLYP1345678910111259347[[#This Row],[GAS_LIFT_RATE]]*1000</f>
        <v>0</v>
      </c>
      <c r="W37" s="25">
        <v>0.54200000000000004</v>
      </c>
      <c r="X37" s="25">
        <f>Table_Query_from_OINTLYP1345678910111259347[[#This Row],[Column1]]*5</f>
        <v>2.71</v>
      </c>
      <c r="Y37" s="5">
        <v>21260.462121754059</v>
      </c>
      <c r="Z37" s="25">
        <f>Table_Query_from_OINTLYP1345678910111259347[[#This Row],[Column2]]*4</f>
        <v>85041.848487016236</v>
      </c>
      <c r="AA37" s="29">
        <f>Table_Query_from_OINTLYP1345678910111259347[[#This Row],[Column1]]*600</f>
        <v>325.20000000000005</v>
      </c>
      <c r="AB37" s="25">
        <f>Table_Query_from_OINTLYP1345678910111259347[[#This Row],[Column1]]*500</f>
        <v>271</v>
      </c>
    </row>
    <row r="38" spans="1:28" x14ac:dyDescent="0.35">
      <c r="A38" s="3">
        <v>41645</v>
      </c>
      <c r="B38" s="4" t="s">
        <v>22</v>
      </c>
      <c r="C38" s="4" t="s">
        <v>23</v>
      </c>
      <c r="D38" s="4">
        <v>3</v>
      </c>
      <c r="E38" s="4">
        <v>99.53</v>
      </c>
      <c r="F38" s="4">
        <v>203.96</v>
      </c>
      <c r="G38" s="4">
        <v>80.83</v>
      </c>
      <c r="H38" s="4">
        <v>868.01</v>
      </c>
      <c r="I38" s="4">
        <v>3.52</v>
      </c>
      <c r="J38" s="4">
        <v>0</v>
      </c>
      <c r="K38" s="4">
        <v>3.52</v>
      </c>
      <c r="L38" s="5">
        <v>0</v>
      </c>
      <c r="M38" s="4">
        <v>0</v>
      </c>
      <c r="N38" s="4">
        <v>0</v>
      </c>
      <c r="O38" s="4">
        <v>0</v>
      </c>
      <c r="P38" s="4"/>
      <c r="Q38" s="5">
        <v>0</v>
      </c>
      <c r="R38" s="5"/>
      <c r="S38" s="5">
        <v>0</v>
      </c>
      <c r="T38" s="4"/>
      <c r="U38" s="6">
        <f>Table_Query_from_OINTLYP1345678910111259347[[#This Row],[GAS]]*1000</f>
        <v>0</v>
      </c>
      <c r="V38" s="6">
        <f>Table_Query_from_OINTLYP1345678910111259347[[#This Row],[GAS_LIFT_RATE]]*1000</f>
        <v>0</v>
      </c>
      <c r="W38" s="25">
        <v>0.54200000000000004</v>
      </c>
      <c r="X38" s="25">
        <f>Table_Query_from_OINTLYP1345678910111259347[[#This Row],[Column1]]*5</f>
        <v>2.71</v>
      </c>
      <c r="Y38" s="5">
        <v>19139.034322280397</v>
      </c>
      <c r="Z38" s="25">
        <f>Table_Query_from_OINTLYP1345678910111259347[[#This Row],[Column2]]*4</f>
        <v>76556.137289121587</v>
      </c>
      <c r="AA38" s="29">
        <f>Table_Query_from_OINTLYP1345678910111259347[[#This Row],[Column1]]*600</f>
        <v>325.20000000000005</v>
      </c>
      <c r="AB38" s="25">
        <f>Table_Query_from_OINTLYP1345678910111259347[[#This Row],[Column1]]*500</f>
        <v>271</v>
      </c>
    </row>
    <row r="39" spans="1:28" x14ac:dyDescent="0.35">
      <c r="A39" s="3">
        <v>41784</v>
      </c>
      <c r="B39" s="4" t="s">
        <v>22</v>
      </c>
      <c r="C39" s="4" t="s">
        <v>23</v>
      </c>
      <c r="D39" s="4">
        <v>28</v>
      </c>
      <c r="E39" s="4">
        <v>99.38</v>
      </c>
      <c r="F39" s="4">
        <v>179.23</v>
      </c>
      <c r="G39" s="4">
        <v>90.3</v>
      </c>
      <c r="H39" s="4">
        <v>734.4</v>
      </c>
      <c r="I39" s="4">
        <v>98.28</v>
      </c>
      <c r="J39" s="4">
        <v>0</v>
      </c>
      <c r="K39" s="4">
        <v>98.28</v>
      </c>
      <c r="L39" s="5">
        <v>0</v>
      </c>
      <c r="M39" s="4">
        <v>0.26</v>
      </c>
      <c r="N39" s="4">
        <v>0.26</v>
      </c>
      <c r="O39" s="4">
        <v>0</v>
      </c>
      <c r="P39" s="4"/>
      <c r="Q39" s="5">
        <v>2645.5026455026455</v>
      </c>
      <c r="R39" s="5">
        <v>0</v>
      </c>
      <c r="S39" s="5">
        <v>378</v>
      </c>
      <c r="T39" s="4"/>
      <c r="U39" s="6">
        <f>Table_Query_from_OINTLYP1345678910111259347[[#This Row],[GAS]]*1000</f>
        <v>260</v>
      </c>
      <c r="V39" s="6">
        <f>Table_Query_from_OINTLYP1345678910111259347[[#This Row],[GAS_LIFT_RATE]]*1000</f>
        <v>0</v>
      </c>
      <c r="W39" s="25">
        <v>0.54200000000000004</v>
      </c>
      <c r="X39" s="25">
        <f>Table_Query_from_OINTLYP1345678910111259347[[#This Row],[Column1]]*5</f>
        <v>2.71</v>
      </c>
      <c r="Y39" s="5">
        <v>12450.490786981232</v>
      </c>
      <c r="Z39" s="25">
        <f>Table_Query_from_OINTLYP1345678910111259347[[#This Row],[Column2]]*4</f>
        <v>49801.963147924929</v>
      </c>
      <c r="AA39" s="29">
        <f>Table_Query_from_OINTLYP1345678910111259347[[#This Row],[Column1]]*600</f>
        <v>325.20000000000005</v>
      </c>
      <c r="AB39" s="25">
        <f>Table_Query_from_OINTLYP1345678910111259347[[#This Row],[Column1]]*500</f>
        <v>271</v>
      </c>
    </row>
    <row r="40" spans="1:28" x14ac:dyDescent="0.35">
      <c r="A40" s="3">
        <v>41785</v>
      </c>
      <c r="B40" s="4" t="s">
        <v>22</v>
      </c>
      <c r="C40" s="4" t="s">
        <v>23</v>
      </c>
      <c r="D40" s="4">
        <v>11</v>
      </c>
      <c r="E40" s="4">
        <v>99.38</v>
      </c>
      <c r="F40" s="4">
        <v>175.3</v>
      </c>
      <c r="G40" s="4">
        <v>88</v>
      </c>
      <c r="H40" s="4">
        <v>739</v>
      </c>
      <c r="I40" s="4">
        <v>49.32</v>
      </c>
      <c r="J40" s="4">
        <v>0</v>
      </c>
      <c r="K40" s="4">
        <v>49.32</v>
      </c>
      <c r="L40" s="5">
        <v>0</v>
      </c>
      <c r="M40" s="4">
        <v>0.22</v>
      </c>
      <c r="N40" s="4">
        <v>0.22</v>
      </c>
      <c r="O40" s="4">
        <v>0</v>
      </c>
      <c r="P40" s="4"/>
      <c r="Q40" s="5">
        <v>4460.6650446066506</v>
      </c>
      <c r="R40" s="5">
        <v>0</v>
      </c>
      <c r="S40" s="5">
        <v>224.18181818181819</v>
      </c>
      <c r="T40" s="4"/>
      <c r="U40" s="6">
        <f>Table_Query_from_OINTLYP1345678910111259347[[#This Row],[GAS]]*1000</f>
        <v>220</v>
      </c>
      <c r="V40" s="6">
        <f>Table_Query_from_OINTLYP1345678910111259347[[#This Row],[GAS_LIFT_RATE]]*1000</f>
        <v>0</v>
      </c>
      <c r="W40" s="25">
        <v>0.54200000000000004</v>
      </c>
      <c r="X40" s="25">
        <f>Table_Query_from_OINTLYP1345678910111259347[[#This Row],[Column1]]*5</f>
        <v>2.71</v>
      </c>
      <c r="Y40" s="5">
        <v>15557.495090552042</v>
      </c>
      <c r="Z40" s="25">
        <f>Table_Query_from_OINTLYP1345678910111259347[[#This Row],[Column2]]*4</f>
        <v>62229.980362208167</v>
      </c>
      <c r="AA40" s="29">
        <f>Table_Query_from_OINTLYP1345678910111259347[[#This Row],[Column1]]*600</f>
        <v>325.20000000000005</v>
      </c>
      <c r="AB40" s="25">
        <f>Table_Query_from_OINTLYP1345678910111259347[[#This Row],[Column1]]*500</f>
        <v>271</v>
      </c>
    </row>
    <row r="41" spans="1:28" x14ac:dyDescent="0.35">
      <c r="A41" s="3">
        <v>41796</v>
      </c>
      <c r="B41" s="4" t="s">
        <v>22</v>
      </c>
      <c r="C41" s="4" t="s">
        <v>23</v>
      </c>
      <c r="D41" s="4">
        <v>22</v>
      </c>
      <c r="E41" s="4">
        <v>99.5</v>
      </c>
      <c r="F41" s="4">
        <v>215</v>
      </c>
      <c r="G41" s="4">
        <v>85</v>
      </c>
      <c r="H41" s="4">
        <v>912</v>
      </c>
      <c r="I41" s="4">
        <v>1.35</v>
      </c>
      <c r="J41" s="4">
        <v>0</v>
      </c>
      <c r="K41" s="4">
        <v>1.35</v>
      </c>
      <c r="L41" s="5">
        <v>0</v>
      </c>
      <c r="M41" s="4">
        <v>0.03</v>
      </c>
      <c r="N41" s="4">
        <v>0.03</v>
      </c>
      <c r="O41" s="4">
        <v>0</v>
      </c>
      <c r="P41" s="4"/>
      <c r="Q41" s="5">
        <v>22222.222222222223</v>
      </c>
      <c r="R41" s="5">
        <v>0</v>
      </c>
      <c r="S41" s="5">
        <v>45</v>
      </c>
      <c r="T41" s="4"/>
      <c r="U41" s="6">
        <f>Table_Query_from_OINTLYP1345678910111259347[[#This Row],[GAS]]*1000</f>
        <v>30</v>
      </c>
      <c r="V41" s="6">
        <f>Table_Query_from_OINTLYP1345678910111259347[[#This Row],[GAS_LIFT_RATE]]*1000</f>
        <v>0</v>
      </c>
      <c r="W41" s="25">
        <v>0.54200000000000004</v>
      </c>
      <c r="X41" s="25">
        <f>Table_Query_from_OINTLYP1345678910111259347[[#This Row],[Column1]]*5</f>
        <v>2.71</v>
      </c>
      <c r="Y41" s="5">
        <v>19667.528629479129</v>
      </c>
      <c r="Z41" s="25">
        <f>Table_Query_from_OINTLYP1345678910111259347[[#This Row],[Column2]]*4</f>
        <v>78670.114517916518</v>
      </c>
      <c r="AA41" s="29">
        <f>Table_Query_from_OINTLYP1345678910111259347[[#This Row],[Column1]]*600</f>
        <v>325.20000000000005</v>
      </c>
      <c r="AB41" s="25">
        <f>Table_Query_from_OINTLYP1345678910111259347[[#This Row],[Column1]]*500</f>
        <v>271</v>
      </c>
    </row>
    <row r="42" spans="1:28" x14ac:dyDescent="0.35">
      <c r="A42" s="3">
        <v>41918</v>
      </c>
      <c r="B42" s="4" t="s">
        <v>22</v>
      </c>
      <c r="C42" s="4" t="s">
        <v>23</v>
      </c>
      <c r="D42" s="4">
        <v>15</v>
      </c>
      <c r="E42" s="4">
        <v>100</v>
      </c>
      <c r="F42" s="4">
        <v>247</v>
      </c>
      <c r="G42" s="4">
        <v>83</v>
      </c>
      <c r="H42" s="4">
        <v>1060</v>
      </c>
      <c r="I42" s="4">
        <v>3.2</v>
      </c>
      <c r="J42" s="4">
        <v>0</v>
      </c>
      <c r="K42" s="4">
        <v>3.2</v>
      </c>
      <c r="L42" s="5">
        <v>0</v>
      </c>
      <c r="M42" s="4">
        <v>0.09</v>
      </c>
      <c r="N42" s="4">
        <v>0.09</v>
      </c>
      <c r="O42" s="4">
        <v>0</v>
      </c>
      <c r="P42" s="4"/>
      <c r="Q42" s="5">
        <v>28125</v>
      </c>
      <c r="R42" s="5">
        <v>0</v>
      </c>
      <c r="S42" s="5">
        <v>35.555555555555557</v>
      </c>
      <c r="T42" s="4"/>
      <c r="U42" s="6">
        <f>Table_Query_from_OINTLYP1345678910111259347[[#This Row],[GAS]]*1000</f>
        <v>90</v>
      </c>
      <c r="V42" s="6">
        <f>Table_Query_from_OINTLYP1345678910111259347[[#This Row],[GAS_LIFT_RATE]]*1000</f>
        <v>0</v>
      </c>
      <c r="W42" s="25">
        <v>0.54200000000000004</v>
      </c>
      <c r="X42" s="25">
        <f>Table_Query_from_OINTLYP1345678910111259347[[#This Row],[Column1]]*5</f>
        <v>2.71</v>
      </c>
      <c r="Y42" s="5">
        <v>19839.650145772597</v>
      </c>
      <c r="Z42" s="25">
        <f>Table_Query_from_OINTLYP1345678910111259347[[#This Row],[Column2]]*4</f>
        <v>79358.600583090389</v>
      </c>
      <c r="AA42" s="29">
        <f>Table_Query_from_OINTLYP1345678910111259347[[#This Row],[Column1]]*600</f>
        <v>325.20000000000005</v>
      </c>
      <c r="AB42" s="25">
        <f>Table_Query_from_OINTLYP1345678910111259347[[#This Row],[Column1]]*500</f>
        <v>271</v>
      </c>
    </row>
    <row r="43" spans="1:28" x14ac:dyDescent="0.35">
      <c r="A43" s="3">
        <v>41931</v>
      </c>
      <c r="B43" s="4" t="s">
        <v>22</v>
      </c>
      <c r="C43" s="4" t="s">
        <v>23</v>
      </c>
      <c r="D43" s="4">
        <v>24</v>
      </c>
      <c r="E43" s="4">
        <v>100</v>
      </c>
      <c r="F43" s="4">
        <v>268.8</v>
      </c>
      <c r="G43" s="4">
        <v>87.5</v>
      </c>
      <c r="H43" s="4">
        <v>1060</v>
      </c>
      <c r="I43" s="4">
        <v>4.82</v>
      </c>
      <c r="J43" s="4">
        <v>0</v>
      </c>
      <c r="K43" s="4">
        <v>4.82</v>
      </c>
      <c r="L43" s="5">
        <v>0</v>
      </c>
      <c r="M43" s="4">
        <v>0.3</v>
      </c>
      <c r="N43" s="4">
        <v>0.3</v>
      </c>
      <c r="O43" s="4">
        <v>0</v>
      </c>
      <c r="P43" s="4"/>
      <c r="Q43" s="5">
        <v>62240.66390041494</v>
      </c>
      <c r="R43" s="5">
        <v>0</v>
      </c>
      <c r="S43" s="5">
        <v>16.066666666666666</v>
      </c>
      <c r="T43" s="4"/>
      <c r="U43" s="6">
        <f>Table_Query_from_OINTLYP1345678910111259347[[#This Row],[GAS]]*1000</f>
        <v>300</v>
      </c>
      <c r="V43" s="6">
        <f>Table_Query_from_OINTLYP1345678910111259347[[#This Row],[GAS_LIFT_RATE]]*1000</f>
        <v>0</v>
      </c>
      <c r="W43" s="25">
        <v>0.54200000000000004</v>
      </c>
      <c r="X43" s="25">
        <f>Table_Query_from_OINTLYP1345678910111259347[[#This Row],[Column1]]*5</f>
        <v>2.71</v>
      </c>
      <c r="Y43" s="5">
        <v>21120.875954473417</v>
      </c>
      <c r="Z43" s="25">
        <f>Table_Query_from_OINTLYP1345678910111259347[[#This Row],[Column2]]*4</f>
        <v>84483.503817893667</v>
      </c>
      <c r="AA43" s="29">
        <f>Table_Query_from_OINTLYP1345678910111259347[[#This Row],[Column1]]*600</f>
        <v>325.20000000000005</v>
      </c>
      <c r="AB43" s="25">
        <f>Table_Query_from_OINTLYP1345678910111259347[[#This Row],[Column1]]*500</f>
        <v>271</v>
      </c>
    </row>
    <row r="44" spans="1:28" x14ac:dyDescent="0.35">
      <c r="A44" s="3">
        <v>41935</v>
      </c>
      <c r="B44" s="4" t="s">
        <v>22</v>
      </c>
      <c r="C44" s="4" t="s">
        <v>23</v>
      </c>
      <c r="D44" s="4">
        <v>20</v>
      </c>
      <c r="E44" s="4">
        <v>100</v>
      </c>
      <c r="F44" s="4">
        <v>278.3</v>
      </c>
      <c r="G44" s="4">
        <v>84.6</v>
      </c>
      <c r="H44" s="4">
        <v>1060</v>
      </c>
      <c r="I44" s="4">
        <v>0</v>
      </c>
      <c r="J44" s="4">
        <v>0</v>
      </c>
      <c r="K44" s="4">
        <v>0</v>
      </c>
      <c r="L44" s="5">
        <v>0</v>
      </c>
      <c r="M44" s="4">
        <v>0.31</v>
      </c>
      <c r="N44" s="4">
        <v>0.31</v>
      </c>
      <c r="O44" s="4">
        <v>0</v>
      </c>
      <c r="P44" s="4"/>
      <c r="Q44" s="5">
        <v>0</v>
      </c>
      <c r="R44" s="5">
        <v>0</v>
      </c>
      <c r="S44" s="5">
        <v>0</v>
      </c>
      <c r="T44" s="4"/>
      <c r="U44" s="6">
        <f>Table_Query_from_OINTLYP1345678910111259347[[#This Row],[GAS]]*1000</f>
        <v>310</v>
      </c>
      <c r="V44" s="6">
        <f>Table_Query_from_OINTLYP1345678910111259347[[#This Row],[GAS_LIFT_RATE]]*1000</f>
        <v>0</v>
      </c>
      <c r="W44" s="25">
        <v>0.54200000000000004</v>
      </c>
      <c r="X44" s="25">
        <f>Table_Query_from_OINTLYP1345678910111259347[[#This Row],[Column1]]*5</f>
        <v>2.71</v>
      </c>
      <c r="Y44" s="5">
        <v>21955.223880597016</v>
      </c>
      <c r="Z44" s="25">
        <f>Table_Query_from_OINTLYP1345678910111259347[[#This Row],[Column2]]*4</f>
        <v>87820.895522388062</v>
      </c>
      <c r="AA44" s="29">
        <f>Table_Query_from_OINTLYP1345678910111259347[[#This Row],[Column1]]*600</f>
        <v>325.20000000000005</v>
      </c>
      <c r="AB44" s="25">
        <f>Table_Query_from_OINTLYP1345678910111259347[[#This Row],[Column1]]*500</f>
        <v>271</v>
      </c>
    </row>
    <row r="45" spans="1:28" x14ac:dyDescent="0.35">
      <c r="A45" s="3">
        <v>41975</v>
      </c>
      <c r="B45" s="4" t="s">
        <v>22</v>
      </c>
      <c r="C45" s="4" t="s">
        <v>23</v>
      </c>
      <c r="D45" s="4">
        <v>23</v>
      </c>
      <c r="E45" s="4">
        <v>100</v>
      </c>
      <c r="F45" s="4">
        <v>214</v>
      </c>
      <c r="G45" s="4">
        <v>84.5</v>
      </c>
      <c r="H45" s="4">
        <v>1060</v>
      </c>
      <c r="I45" s="4">
        <v>3.26</v>
      </c>
      <c r="J45" s="4">
        <v>0</v>
      </c>
      <c r="K45" s="4">
        <v>3.26</v>
      </c>
      <c r="L45" s="5">
        <v>0</v>
      </c>
      <c r="M45" s="4">
        <v>0.35</v>
      </c>
      <c r="N45" s="4">
        <v>0.35</v>
      </c>
      <c r="O45" s="4">
        <v>0</v>
      </c>
      <c r="P45" s="4"/>
      <c r="Q45" s="5">
        <v>107361.96319018405</v>
      </c>
      <c r="R45" s="5">
        <v>0</v>
      </c>
      <c r="S45" s="5">
        <v>9.3142857142857149</v>
      </c>
      <c r="T45" s="4"/>
      <c r="U45" s="6">
        <f>Table_Query_from_OINTLYP1345678910111259347[[#This Row],[GAS]]*1000</f>
        <v>350</v>
      </c>
      <c r="V45" s="6">
        <f>Table_Query_from_OINTLYP1345678910111259347[[#This Row],[GAS_LIFT_RATE]]*1000</f>
        <v>0</v>
      </c>
      <c r="W45" s="25">
        <v>0.54200000000000004</v>
      </c>
      <c r="X45" s="25">
        <f>Table_Query_from_OINTLYP1345678910111259347[[#This Row],[Column1]]*5</f>
        <v>2.71</v>
      </c>
      <c r="Y45" s="5">
        <v>21725.193064257615</v>
      </c>
      <c r="Z45" s="25">
        <f>Table_Query_from_OINTLYP1345678910111259347[[#This Row],[Column2]]*4</f>
        <v>86900.772257030461</v>
      </c>
      <c r="AA45" s="29">
        <f>Table_Query_from_OINTLYP1345678910111259347[[#This Row],[Column1]]*600</f>
        <v>325.20000000000005</v>
      </c>
      <c r="AB45" s="25">
        <f>Table_Query_from_OINTLYP1345678910111259347[[#This Row],[Column1]]*500</f>
        <v>271</v>
      </c>
    </row>
    <row r="46" spans="1:28" x14ac:dyDescent="0.35">
      <c r="A46" s="3">
        <v>42030</v>
      </c>
      <c r="B46" s="4" t="s">
        <v>22</v>
      </c>
      <c r="C46" s="4" t="s">
        <v>23</v>
      </c>
      <c r="D46" s="4">
        <v>16</v>
      </c>
      <c r="E46" s="4">
        <v>100</v>
      </c>
      <c r="F46" s="4">
        <v>191.7</v>
      </c>
      <c r="G46" s="4">
        <v>80</v>
      </c>
      <c r="H46" s="4">
        <v>1060</v>
      </c>
      <c r="I46" s="4">
        <v>3.91</v>
      </c>
      <c r="J46" s="4">
        <v>0</v>
      </c>
      <c r="K46" s="4">
        <v>3.91</v>
      </c>
      <c r="L46" s="5">
        <v>0</v>
      </c>
      <c r="M46" s="4">
        <v>4.0000000000000001E-3</v>
      </c>
      <c r="N46" s="4">
        <v>4.0000000000000001E-3</v>
      </c>
      <c r="O46" s="4">
        <v>0</v>
      </c>
      <c r="P46" s="4"/>
      <c r="Q46" s="7">
        <v>1023.0179028132992</v>
      </c>
      <c r="R46" s="5">
        <v>0</v>
      </c>
      <c r="S46" s="5">
        <v>977.5</v>
      </c>
      <c r="T46" s="4"/>
      <c r="U46" s="6">
        <f>Table_Query_from_OINTLYP1345678910111259347[[#This Row],[GAS]]*1000</f>
        <v>4</v>
      </c>
      <c r="V46" s="6">
        <f>Table_Query_from_OINTLYP1345678910111259347[[#This Row],[GAS_LIFT_RATE]]*1000</f>
        <v>0</v>
      </c>
      <c r="W46" s="25">
        <v>0.54200000000000004</v>
      </c>
      <c r="X46" s="25">
        <f>Table_Query_from_OINTLYP1345678910111259347[[#This Row],[Column1]]*5</f>
        <v>2.71</v>
      </c>
      <c r="Y46" s="5">
        <v>19113.914872017984</v>
      </c>
      <c r="Z46" s="25">
        <f>Table_Query_from_OINTLYP1345678910111259347[[#This Row],[Column2]]*4</f>
        <v>76455.659488071935</v>
      </c>
      <c r="AA46" s="29">
        <f>Table_Query_from_OINTLYP1345678910111259347[[#This Row],[Column1]]*600</f>
        <v>325.20000000000005</v>
      </c>
      <c r="AB46" s="25">
        <f>Table_Query_from_OINTLYP1345678910111259347[[#This Row],[Column1]]*500</f>
        <v>271</v>
      </c>
    </row>
    <row r="47" spans="1:28" x14ac:dyDescent="0.35">
      <c r="A47" s="3">
        <v>42142</v>
      </c>
      <c r="B47" s="4" t="s">
        <v>22</v>
      </c>
      <c r="C47" s="4" t="s">
        <v>23</v>
      </c>
      <c r="D47" s="4">
        <v>24</v>
      </c>
      <c r="E47" s="4">
        <v>100</v>
      </c>
      <c r="F47" s="4">
        <v>178</v>
      </c>
      <c r="G47" s="4">
        <v>85.3</v>
      </c>
      <c r="H47" s="4">
        <v>1060</v>
      </c>
      <c r="I47" s="4">
        <v>4.84</v>
      </c>
      <c r="J47" s="4">
        <v>0</v>
      </c>
      <c r="K47" s="4">
        <v>4.84</v>
      </c>
      <c r="L47" s="5">
        <v>0</v>
      </c>
      <c r="M47" s="4">
        <v>5.0000000000000001E-3</v>
      </c>
      <c r="N47" s="4">
        <v>5.0000000000000001E-3</v>
      </c>
      <c r="O47" s="4">
        <v>0</v>
      </c>
      <c r="P47" s="4"/>
      <c r="Q47" s="7">
        <v>1033.0578512396694</v>
      </c>
      <c r="R47" s="5">
        <v>0</v>
      </c>
      <c r="S47" s="5">
        <v>968</v>
      </c>
      <c r="T47" s="4"/>
      <c r="U47" s="6">
        <f>Table_Query_from_OINTLYP1345678910111259347[[#This Row],[GAS]]*1000</f>
        <v>5</v>
      </c>
      <c r="V47" s="6">
        <f>Table_Query_from_OINTLYP1345678910111259347[[#This Row],[GAS_LIFT_RATE]]*1000</f>
        <v>0</v>
      </c>
      <c r="W47" s="25">
        <v>0.54200000000000004</v>
      </c>
      <c r="X47" s="25">
        <f>Table_Query_from_OINTLYP1345678910111259347[[#This Row],[Column1]]*5</f>
        <v>2.71</v>
      </c>
      <c r="Y47" s="5">
        <v>18993.085566119273</v>
      </c>
      <c r="Z47" s="25">
        <f>Table_Query_from_OINTLYP1345678910111259347[[#This Row],[Column2]]*4</f>
        <v>75972.342264477091</v>
      </c>
      <c r="AA47" s="29">
        <f>Table_Query_from_OINTLYP1345678910111259347[[#This Row],[Column1]]*600</f>
        <v>325.20000000000005</v>
      </c>
      <c r="AB47" s="25">
        <f>Table_Query_from_OINTLYP1345678910111259347[[#This Row],[Column1]]*500</f>
        <v>271</v>
      </c>
    </row>
    <row r="48" spans="1:28" x14ac:dyDescent="0.35">
      <c r="A48" s="3">
        <v>42151</v>
      </c>
      <c r="B48" s="4" t="s">
        <v>22</v>
      </c>
      <c r="C48" s="4" t="s">
        <v>23</v>
      </c>
      <c r="D48" s="4">
        <v>16</v>
      </c>
      <c r="E48" s="4">
        <v>100</v>
      </c>
      <c r="F48" s="4">
        <v>231.18</v>
      </c>
      <c r="G48" s="4">
        <v>87.4</v>
      </c>
      <c r="H48" s="4">
        <v>1060</v>
      </c>
      <c r="I48" s="4">
        <v>2.84</v>
      </c>
      <c r="J48" s="4">
        <v>0</v>
      </c>
      <c r="K48" s="4">
        <v>2.84</v>
      </c>
      <c r="L48" s="5">
        <v>0</v>
      </c>
      <c r="M48" s="4">
        <v>3.0000000000000001E-3</v>
      </c>
      <c r="N48" s="4">
        <v>3.0000000000000001E-3</v>
      </c>
      <c r="O48" s="4">
        <v>0</v>
      </c>
      <c r="P48" s="4"/>
      <c r="Q48" s="7">
        <v>1056.338028169014</v>
      </c>
      <c r="R48" s="5">
        <v>0</v>
      </c>
      <c r="S48" s="5">
        <v>946.66666666666663</v>
      </c>
      <c r="T48" s="4"/>
      <c r="U48" s="6">
        <f>Table_Query_from_OINTLYP1345678910111259347[[#This Row],[GAS]]*1000</f>
        <v>3</v>
      </c>
      <c r="V48" s="6">
        <f>Table_Query_from_OINTLYP1345678910111259347[[#This Row],[GAS_LIFT_RATE]]*1000</f>
        <v>0</v>
      </c>
      <c r="W48" s="25">
        <v>0.54200000000000004</v>
      </c>
      <c r="X48" s="25">
        <f>Table_Query_from_OINTLYP1345678910111259347[[#This Row],[Column1]]*5</f>
        <v>2.71</v>
      </c>
      <c r="Y48" s="5">
        <v>19256.065477930431</v>
      </c>
      <c r="Z48" s="25">
        <f>Table_Query_from_OINTLYP1345678910111259347[[#This Row],[Column2]]*4</f>
        <v>77024.261911721725</v>
      </c>
      <c r="AA48" s="29">
        <f>Table_Query_from_OINTLYP1345678910111259347[[#This Row],[Column1]]*600</f>
        <v>325.20000000000005</v>
      </c>
      <c r="AB48" s="25">
        <f>Table_Query_from_OINTLYP1345678910111259347[[#This Row],[Column1]]*500</f>
        <v>271</v>
      </c>
    </row>
    <row r="49" spans="1:28" x14ac:dyDescent="0.35">
      <c r="A49" s="3">
        <v>42163</v>
      </c>
      <c r="B49" s="4" t="s">
        <v>22</v>
      </c>
      <c r="C49" s="4" t="s">
        <v>23</v>
      </c>
      <c r="D49" s="4">
        <v>19</v>
      </c>
      <c r="E49" s="4">
        <v>100</v>
      </c>
      <c r="F49" s="4">
        <v>254.58</v>
      </c>
      <c r="G49" s="4">
        <v>86.36</v>
      </c>
      <c r="H49" s="4">
        <v>1060</v>
      </c>
      <c r="I49" s="4">
        <v>8.91</v>
      </c>
      <c r="J49" s="4">
        <v>0</v>
      </c>
      <c r="K49" s="4">
        <v>8.91</v>
      </c>
      <c r="L49" s="5">
        <v>0</v>
      </c>
      <c r="M49" s="4">
        <v>8.9999999999999993E-3</v>
      </c>
      <c r="N49" s="4">
        <v>8.9999999999999993E-3</v>
      </c>
      <c r="O49" s="4">
        <v>0</v>
      </c>
      <c r="P49" s="4"/>
      <c r="Q49" s="5">
        <v>1010.10101010101</v>
      </c>
      <c r="R49" s="5">
        <v>0</v>
      </c>
      <c r="S49" s="5">
        <v>990</v>
      </c>
      <c r="T49" s="4"/>
      <c r="U49" s="6">
        <f>Table_Query_from_OINTLYP1345678910111259347[[#This Row],[GAS]]*1000</f>
        <v>9</v>
      </c>
      <c r="V49" s="6">
        <f>Table_Query_from_OINTLYP1345678910111259347[[#This Row],[GAS_LIFT_RATE]]*1000</f>
        <v>0</v>
      </c>
      <c r="W49" s="25">
        <v>0.54200000000000004</v>
      </c>
      <c r="X49" s="25">
        <f>Table_Query_from_OINTLYP1345678910111259347[[#This Row],[Column1]]*5</f>
        <v>2.71</v>
      </c>
      <c r="Y49" s="5">
        <v>18480.162339934224</v>
      </c>
      <c r="Z49" s="25">
        <f>Table_Query_from_OINTLYP1345678910111259347[[#This Row],[Column2]]*4</f>
        <v>73920.649359736897</v>
      </c>
      <c r="AA49" s="29">
        <f>Table_Query_from_OINTLYP1345678910111259347[[#This Row],[Column1]]*600</f>
        <v>325.20000000000005</v>
      </c>
      <c r="AB49" s="25">
        <f>Table_Query_from_OINTLYP1345678910111259347[[#This Row],[Column1]]*500</f>
        <v>271</v>
      </c>
    </row>
    <row r="50" spans="1:28" x14ac:dyDescent="0.35">
      <c r="A50" s="3">
        <v>42170</v>
      </c>
      <c r="B50" s="4" t="s">
        <v>22</v>
      </c>
      <c r="C50" s="4" t="s">
        <v>23</v>
      </c>
      <c r="D50" s="4">
        <v>24</v>
      </c>
      <c r="E50" s="4">
        <v>100</v>
      </c>
      <c r="F50" s="4">
        <v>247</v>
      </c>
      <c r="G50" s="4">
        <v>83.76</v>
      </c>
      <c r="H50" s="4">
        <v>1060</v>
      </c>
      <c r="I50" s="4">
        <v>2.5299999999999998</v>
      </c>
      <c r="J50" s="4">
        <v>0</v>
      </c>
      <c r="K50" s="4">
        <v>2.5299999999999998</v>
      </c>
      <c r="L50" s="5">
        <v>0</v>
      </c>
      <c r="M50" s="4">
        <v>3.0000000000000001E-3</v>
      </c>
      <c r="N50" s="4">
        <v>3.0000000000000001E-3</v>
      </c>
      <c r="O50" s="4">
        <v>0</v>
      </c>
      <c r="P50" s="4"/>
      <c r="Q50" s="5">
        <v>1185.7707509881423</v>
      </c>
      <c r="R50" s="5">
        <v>0</v>
      </c>
      <c r="S50" s="5">
        <v>843.33333333333337</v>
      </c>
      <c r="T50" s="4"/>
      <c r="U50" s="6">
        <f>Table_Query_from_OINTLYP1345678910111259347[[#This Row],[GAS]]*1000</f>
        <v>3</v>
      </c>
      <c r="V50" s="6">
        <f>Table_Query_from_OINTLYP1345678910111259347[[#This Row],[GAS_LIFT_RATE]]*1000</f>
        <v>0</v>
      </c>
      <c r="W50" s="25">
        <v>0.54200000000000004</v>
      </c>
      <c r="X50" s="25">
        <f>Table_Query_from_OINTLYP1345678910111259347[[#This Row],[Column1]]*5</f>
        <v>2.71</v>
      </c>
      <c r="Y50" s="5">
        <v>19299.787592470519</v>
      </c>
      <c r="Z50" s="25">
        <f>Table_Query_from_OINTLYP1345678910111259347[[#This Row],[Column2]]*4</f>
        <v>77199.150369882074</v>
      </c>
      <c r="AA50" s="29">
        <f>Table_Query_from_OINTLYP1345678910111259347[[#This Row],[Column1]]*600</f>
        <v>325.20000000000005</v>
      </c>
      <c r="AB50" s="25">
        <f>Table_Query_from_OINTLYP1345678910111259347[[#This Row],[Column1]]*500</f>
        <v>271</v>
      </c>
    </row>
    <row r="51" spans="1:28" x14ac:dyDescent="0.35">
      <c r="A51" s="3">
        <v>42186</v>
      </c>
      <c r="B51" s="4" t="s">
        <v>22</v>
      </c>
      <c r="C51" s="4" t="s">
        <v>23</v>
      </c>
      <c r="D51" s="4">
        <v>24</v>
      </c>
      <c r="E51" s="4">
        <v>100</v>
      </c>
      <c r="F51" s="4">
        <v>249.39</v>
      </c>
      <c r="G51" s="4">
        <v>85.31</v>
      </c>
      <c r="H51" s="4">
        <v>1060</v>
      </c>
      <c r="I51" s="4">
        <v>3.2</v>
      </c>
      <c r="J51" s="4">
        <v>0</v>
      </c>
      <c r="K51" s="4">
        <v>3.2</v>
      </c>
      <c r="L51" s="5">
        <v>0</v>
      </c>
      <c r="M51" s="4">
        <v>3.0000000000000001E-3</v>
      </c>
      <c r="N51" s="4">
        <v>3.0000000000000001E-3</v>
      </c>
      <c r="O51" s="4">
        <v>0</v>
      </c>
      <c r="P51" s="4"/>
      <c r="Q51" s="5">
        <v>937.5</v>
      </c>
      <c r="R51" s="5">
        <v>0</v>
      </c>
      <c r="S51" s="5">
        <v>1066.6666666666667</v>
      </c>
      <c r="T51" s="4"/>
      <c r="U51" s="6">
        <f>Table_Query_from_OINTLYP1345678910111259347[[#This Row],[GAS]]*1000</f>
        <v>3</v>
      </c>
      <c r="V51" s="6">
        <f>Table_Query_from_OINTLYP1345678910111259347[[#This Row],[GAS_LIFT_RATE]]*1000</f>
        <v>0</v>
      </c>
      <c r="W51" s="25">
        <v>0.54200000000000004</v>
      </c>
      <c r="X51" s="25">
        <f>Table_Query_from_OINTLYP1345678910111259347[[#This Row],[Column1]]*5</f>
        <v>2.71</v>
      </c>
      <c r="Y51" s="5">
        <v>19205.539358600588</v>
      </c>
      <c r="Z51" s="25">
        <f>Table_Query_from_OINTLYP1345678910111259347[[#This Row],[Column2]]*4</f>
        <v>76822.157434402354</v>
      </c>
      <c r="AA51" s="29">
        <f>Table_Query_from_OINTLYP1345678910111259347[[#This Row],[Column1]]*600</f>
        <v>325.20000000000005</v>
      </c>
      <c r="AB51" s="25">
        <f>Table_Query_from_OINTLYP1345678910111259347[[#This Row],[Column1]]*500</f>
        <v>271</v>
      </c>
    </row>
    <row r="52" spans="1:28" x14ac:dyDescent="0.35">
      <c r="A52" s="3">
        <v>42187</v>
      </c>
      <c r="B52" s="4" t="s">
        <v>22</v>
      </c>
      <c r="C52" s="4" t="s">
        <v>23</v>
      </c>
      <c r="D52" s="4">
        <v>16.5</v>
      </c>
      <c r="E52" s="4">
        <v>100</v>
      </c>
      <c r="F52" s="4">
        <v>247.83</v>
      </c>
      <c r="G52" s="4">
        <v>85.61</v>
      </c>
      <c r="H52" s="4">
        <v>1060</v>
      </c>
      <c r="I52" s="4">
        <v>12.77</v>
      </c>
      <c r="J52" s="4">
        <v>0</v>
      </c>
      <c r="K52" s="4">
        <v>12.77</v>
      </c>
      <c r="L52" s="5">
        <v>0</v>
      </c>
      <c r="M52" s="4">
        <v>1.2999999999999999E-2</v>
      </c>
      <c r="N52" s="4">
        <v>1.2999999999999999E-2</v>
      </c>
      <c r="O52" s="4">
        <v>0</v>
      </c>
      <c r="P52" s="4"/>
      <c r="Q52" s="5">
        <v>1018.0109631949882</v>
      </c>
      <c r="R52" s="5">
        <v>0</v>
      </c>
      <c r="S52" s="5">
        <v>982.30769230769226</v>
      </c>
      <c r="T52" s="4"/>
      <c r="U52" s="6">
        <f>Table_Query_from_OINTLYP1345678910111259347[[#This Row],[GAS]]*1000</f>
        <v>13</v>
      </c>
      <c r="V52" s="6">
        <f>Table_Query_from_OINTLYP1345678910111259347[[#This Row],[GAS_LIFT_RATE]]*1000</f>
        <v>0</v>
      </c>
      <c r="W52" s="25">
        <v>0.54200000000000004</v>
      </c>
      <c r="X52" s="25">
        <f>Table_Query_from_OINTLYP1345678910111259347[[#This Row],[Column1]]*5</f>
        <v>2.71</v>
      </c>
      <c r="Y52" s="5">
        <v>18021.394017851057</v>
      </c>
      <c r="Z52" s="25">
        <f>Table_Query_from_OINTLYP1345678910111259347[[#This Row],[Column2]]*4</f>
        <v>72085.576071404226</v>
      </c>
      <c r="AA52" s="29">
        <f>Table_Query_from_OINTLYP1345678910111259347[[#This Row],[Column1]]*600</f>
        <v>325.20000000000005</v>
      </c>
      <c r="AB52" s="25">
        <f>Table_Query_from_OINTLYP1345678910111259347[[#This Row],[Column1]]*500</f>
        <v>271</v>
      </c>
    </row>
    <row r="53" spans="1:28" x14ac:dyDescent="0.35">
      <c r="A53" s="3">
        <v>42284</v>
      </c>
      <c r="B53" s="4" t="s">
        <v>22</v>
      </c>
      <c r="C53" s="4" t="s">
        <v>23</v>
      </c>
      <c r="D53" s="4">
        <v>24</v>
      </c>
      <c r="E53" s="4">
        <v>100</v>
      </c>
      <c r="F53" s="4">
        <v>206</v>
      </c>
      <c r="G53" s="4">
        <v>87</v>
      </c>
      <c r="H53" s="4">
        <v>550</v>
      </c>
      <c r="I53" s="8">
        <v>138.13</v>
      </c>
      <c r="J53" s="4">
        <v>18.835999999999999</v>
      </c>
      <c r="K53" s="8">
        <v>156.96600000000001</v>
      </c>
      <c r="L53" s="5">
        <v>12.000050966451333</v>
      </c>
      <c r="M53" s="4">
        <v>0.1381</v>
      </c>
      <c r="N53" s="4">
        <v>1.7809999999999999</v>
      </c>
      <c r="O53" s="4">
        <v>1.64</v>
      </c>
      <c r="P53" s="4"/>
      <c r="Q53" s="5">
        <v>999.78281329182653</v>
      </c>
      <c r="R53" s="5">
        <v>136.39391745112238</v>
      </c>
      <c r="S53" s="5">
        <v>1136.611151339609</v>
      </c>
      <c r="T53" s="4"/>
      <c r="U53" s="6">
        <f>Table_Query_from_OINTLYP1345678910111259347[[#This Row],[GAS]]*1000</f>
        <v>138.1</v>
      </c>
      <c r="V53" s="6">
        <f>Table_Query_from_OINTLYP1345678910111259347[[#This Row],[GAS_LIFT_RATE]]*1000</f>
        <v>1640</v>
      </c>
      <c r="W53" s="25">
        <v>2.1819999999999999</v>
      </c>
      <c r="X53" s="25">
        <f>Table_Query_from_OINTLYP1345678910111259347[[#This Row],[Column1]]*5</f>
        <v>10.91</v>
      </c>
      <c r="Y53" s="5">
        <v>10179.326057399037</v>
      </c>
      <c r="Z53" s="25">
        <f>Table_Query_from_OINTLYP1345678910111259347[[#This Row],[Column2]]*4</f>
        <v>40717.30422959615</v>
      </c>
      <c r="AA53" s="29">
        <f>Table_Query_from_OINTLYP1345678910111259347[[#This Row],[Column1]]*600</f>
        <v>1309.2</v>
      </c>
      <c r="AB53" s="25">
        <f>Table_Query_from_OINTLYP1345678910111259347[[#This Row],[Column1]]*500</f>
        <v>1091</v>
      </c>
    </row>
    <row r="54" spans="1:28" x14ac:dyDescent="0.35">
      <c r="A54" s="3">
        <v>42286</v>
      </c>
      <c r="B54" s="4" t="s">
        <v>22</v>
      </c>
      <c r="C54" s="4" t="s">
        <v>23</v>
      </c>
      <c r="D54" s="4">
        <v>12</v>
      </c>
      <c r="E54" s="4">
        <v>100</v>
      </c>
      <c r="F54" s="4">
        <v>206</v>
      </c>
      <c r="G54" s="4">
        <v>87</v>
      </c>
      <c r="H54" s="4">
        <v>550</v>
      </c>
      <c r="I54" s="4">
        <v>109</v>
      </c>
      <c r="J54" s="4">
        <v>15</v>
      </c>
      <c r="K54" s="4">
        <v>124</v>
      </c>
      <c r="L54" s="5">
        <v>12.096774193548388</v>
      </c>
      <c r="M54" s="4">
        <v>0.109</v>
      </c>
      <c r="N54" s="4">
        <v>1.7589999999999999</v>
      </c>
      <c r="O54" s="4">
        <v>1.65</v>
      </c>
      <c r="P54" s="4"/>
      <c r="Q54" s="5">
        <v>1000</v>
      </c>
      <c r="R54" s="5">
        <v>137.61467889908258</v>
      </c>
      <c r="S54" s="5">
        <v>1137.6146788990825</v>
      </c>
      <c r="T54" s="4"/>
      <c r="U54" s="6">
        <f>Table_Query_from_OINTLYP1345678910111259347[[#This Row],[GAS]]*1000</f>
        <v>109</v>
      </c>
      <c r="V54" s="6">
        <f>Table_Query_from_OINTLYP1345678910111259347[[#This Row],[GAS_LIFT_RATE]]*1000</f>
        <v>1650</v>
      </c>
      <c r="W54" s="25">
        <v>2.1920000000000002</v>
      </c>
      <c r="X54" s="25">
        <f>Table_Query_from_OINTLYP1345678910111259347[[#This Row],[Column1]]*5</f>
        <v>10.96</v>
      </c>
      <c r="Y54" s="5">
        <v>11279.835390946502</v>
      </c>
      <c r="Z54" s="25">
        <f>Table_Query_from_OINTLYP1345678910111259347[[#This Row],[Column2]]*4</f>
        <v>45119.341563786009</v>
      </c>
      <c r="AA54" s="29">
        <f>Table_Query_from_OINTLYP1345678910111259347[[#This Row],[Column1]]*600</f>
        <v>1315.2</v>
      </c>
      <c r="AB54" s="25">
        <f>Table_Query_from_OINTLYP1345678910111259347[[#This Row],[Column1]]*500</f>
        <v>1096</v>
      </c>
    </row>
    <row r="55" spans="1:28" x14ac:dyDescent="0.35">
      <c r="A55" s="3">
        <v>42320</v>
      </c>
      <c r="B55" s="4" t="s">
        <v>22</v>
      </c>
      <c r="C55" s="4" t="s">
        <v>23</v>
      </c>
      <c r="D55" s="4">
        <v>12</v>
      </c>
      <c r="E55" s="4">
        <v>100</v>
      </c>
      <c r="F55" s="4">
        <v>214</v>
      </c>
      <c r="G55" s="4">
        <v>106</v>
      </c>
      <c r="H55" s="4">
        <v>1280</v>
      </c>
      <c r="I55" s="4">
        <v>243.59</v>
      </c>
      <c r="J55" s="4">
        <v>33.216000000000001</v>
      </c>
      <c r="K55" s="4">
        <v>276.80599999999998</v>
      </c>
      <c r="L55" s="5">
        <v>11.999739890031286</v>
      </c>
      <c r="M55" s="4">
        <v>0.24360000000000001</v>
      </c>
      <c r="N55" s="4">
        <v>3.5550000000000002</v>
      </c>
      <c r="O55" s="4">
        <v>3.31</v>
      </c>
      <c r="P55" s="4">
        <v>40</v>
      </c>
      <c r="Q55" s="5">
        <v>1000.0410525883657</v>
      </c>
      <c r="R55" s="5">
        <v>136.35467980295567</v>
      </c>
      <c r="S55" s="5">
        <v>1136.3300492610838</v>
      </c>
      <c r="T55" s="4"/>
      <c r="U55" s="6">
        <f>Table_Query_from_OINTLYP1345678910111259347[[#This Row],[GAS]]*1000</f>
        <v>243.60000000000002</v>
      </c>
      <c r="V55" s="6">
        <f>Table_Query_from_OINTLYP1345678910111259347[[#This Row],[GAS_LIFT_RATE]]*1000</f>
        <v>3310</v>
      </c>
      <c r="W55" s="25">
        <v>3.8520000000000003</v>
      </c>
      <c r="X55" s="25">
        <f>Table_Query_from_OINTLYP1345678910111259347[[#This Row],[Column1]]*5</f>
        <v>19.260000000000002</v>
      </c>
      <c r="Y55" s="5">
        <v>7615.6677878121764</v>
      </c>
      <c r="Z55" s="25">
        <f>Table_Query_from_OINTLYP1345678910111259347[[#This Row],[Column2]]*4</f>
        <v>30462.671151248705</v>
      </c>
      <c r="AA55" s="29">
        <f>Table_Query_from_OINTLYP1345678910111259347[[#This Row],[Column1]]*600</f>
        <v>2311.2000000000003</v>
      </c>
      <c r="AB55" s="25">
        <f>Table_Query_from_OINTLYP1345678910111259347[[#This Row],[Column1]]*500</f>
        <v>1926.0000000000002</v>
      </c>
    </row>
    <row r="56" spans="1:28" x14ac:dyDescent="0.35">
      <c r="A56" s="3">
        <v>42321</v>
      </c>
      <c r="B56" s="4" t="s">
        <v>22</v>
      </c>
      <c r="C56" s="4" t="s">
        <v>23</v>
      </c>
      <c r="D56" s="4">
        <v>16</v>
      </c>
      <c r="E56" s="4">
        <v>100</v>
      </c>
      <c r="F56" s="4">
        <v>214</v>
      </c>
      <c r="G56" s="4">
        <v>104</v>
      </c>
      <c r="H56" s="4">
        <v>1411.1</v>
      </c>
      <c r="I56" s="4">
        <v>183.45</v>
      </c>
      <c r="J56" s="4">
        <v>25.02</v>
      </c>
      <c r="K56" s="4">
        <v>208.47</v>
      </c>
      <c r="L56" s="5">
        <v>12.001726867175133</v>
      </c>
      <c r="M56" s="4">
        <v>0.1835</v>
      </c>
      <c r="N56" s="4">
        <v>3.6579999999999999</v>
      </c>
      <c r="O56" s="4">
        <v>3.47</v>
      </c>
      <c r="P56" s="4">
        <v>40</v>
      </c>
      <c r="Q56" s="5">
        <v>1000.2725538293813</v>
      </c>
      <c r="R56" s="5">
        <v>136.34877384196184</v>
      </c>
      <c r="S56" s="5">
        <v>1136.0762942779293</v>
      </c>
      <c r="T56" s="4"/>
      <c r="U56" s="6">
        <f>Table_Query_from_OINTLYP1345678910111259347[[#This Row],[GAS]]*1000</f>
        <v>183.5</v>
      </c>
      <c r="V56" s="6">
        <f>Table_Query_from_OINTLYP1345678910111259347[[#This Row],[GAS_LIFT_RATE]]*1000</f>
        <v>3470</v>
      </c>
      <c r="W56" s="25">
        <v>4.0120000000000005</v>
      </c>
      <c r="X56" s="25">
        <f>Table_Query_from_OINTLYP1345678910111259347[[#This Row],[Column1]]*5</f>
        <v>20.060000000000002</v>
      </c>
      <c r="Y56" s="5">
        <v>8869.1132461805009</v>
      </c>
      <c r="Z56" s="25">
        <f>Table_Query_from_OINTLYP1345678910111259347[[#This Row],[Column2]]*4</f>
        <v>35476.452984722004</v>
      </c>
      <c r="AA56" s="29">
        <f>Table_Query_from_OINTLYP1345678910111259347[[#This Row],[Column1]]*600</f>
        <v>2407.2000000000003</v>
      </c>
      <c r="AB56" s="25">
        <f>Table_Query_from_OINTLYP1345678910111259347[[#This Row],[Column1]]*500</f>
        <v>2006.0000000000002</v>
      </c>
    </row>
    <row r="57" spans="1:28" x14ac:dyDescent="0.35">
      <c r="A57" s="3">
        <v>42327</v>
      </c>
      <c r="B57" s="4" t="s">
        <v>22</v>
      </c>
      <c r="C57" s="4" t="s">
        <v>23</v>
      </c>
      <c r="D57" s="4">
        <v>22</v>
      </c>
      <c r="E57" s="4">
        <v>100</v>
      </c>
      <c r="F57" s="4">
        <v>203.38</v>
      </c>
      <c r="G57" s="4">
        <v>104.44</v>
      </c>
      <c r="H57" s="4">
        <v>1121.6300000000001</v>
      </c>
      <c r="I57" s="4">
        <v>183.42</v>
      </c>
      <c r="J57" s="4">
        <v>25.010999999999999</v>
      </c>
      <c r="K57" s="4">
        <v>208.43100000000001</v>
      </c>
      <c r="L57" s="5">
        <v>11.999654561941362</v>
      </c>
      <c r="M57" s="4">
        <v>0.18340000000000001</v>
      </c>
      <c r="N57" s="4">
        <v>2.794</v>
      </c>
      <c r="O57" s="4">
        <v>2.61</v>
      </c>
      <c r="P57" s="4">
        <v>40</v>
      </c>
      <c r="Q57" s="5">
        <v>999.89096063678983</v>
      </c>
      <c r="R57" s="5">
        <v>136.37404580152671</v>
      </c>
      <c r="S57" s="5">
        <v>1136.4830970556161</v>
      </c>
      <c r="T57" s="4"/>
      <c r="U57" s="6">
        <f>Table_Query_from_OINTLYP1345678910111259347[[#This Row],[GAS]]*1000</f>
        <v>183.4</v>
      </c>
      <c r="V57" s="6">
        <f>Table_Query_from_OINTLYP1345678910111259347[[#This Row],[GAS_LIFT_RATE]]*1000</f>
        <v>2610</v>
      </c>
      <c r="W57" s="25">
        <v>3.1520000000000001</v>
      </c>
      <c r="X57" s="25">
        <f>Table_Query_from_OINTLYP1345678910111259347[[#This Row],[Column1]]*5</f>
        <v>15.760000000000002</v>
      </c>
      <c r="Y57" s="5">
        <v>8869.636443828369</v>
      </c>
      <c r="Z57" s="25">
        <f>Table_Query_from_OINTLYP1345678910111259347[[#This Row],[Column2]]*4</f>
        <v>35478.545775313476</v>
      </c>
      <c r="AA57" s="29">
        <f>Table_Query_from_OINTLYP1345678910111259347[[#This Row],[Column1]]*600</f>
        <v>1891.2</v>
      </c>
      <c r="AB57" s="25">
        <f>Table_Query_from_OINTLYP1345678910111259347[[#This Row],[Column1]]*500</f>
        <v>1576</v>
      </c>
    </row>
    <row r="58" spans="1:28" x14ac:dyDescent="0.35">
      <c r="A58" s="3">
        <v>42331</v>
      </c>
      <c r="B58" s="4" t="s">
        <v>22</v>
      </c>
      <c r="C58" s="4" t="s">
        <v>23</v>
      </c>
      <c r="D58" s="4">
        <v>26</v>
      </c>
      <c r="E58" s="4">
        <v>100</v>
      </c>
      <c r="F58" s="4">
        <v>197</v>
      </c>
      <c r="G58" s="4">
        <v>104</v>
      </c>
      <c r="H58" s="4">
        <v>1141</v>
      </c>
      <c r="I58" s="4">
        <v>200.93</v>
      </c>
      <c r="J58" s="4">
        <v>19.388000000000002</v>
      </c>
      <c r="K58" s="4">
        <v>220.31800000000001</v>
      </c>
      <c r="L58" s="5">
        <v>8.80000726223005</v>
      </c>
      <c r="M58" s="4">
        <v>0.20100000000000001</v>
      </c>
      <c r="N58" s="4">
        <v>3.097</v>
      </c>
      <c r="O58" s="4">
        <v>2.9</v>
      </c>
      <c r="P58" s="4">
        <v>41</v>
      </c>
      <c r="Q58" s="5">
        <v>1000.3483800328472</v>
      </c>
      <c r="R58" s="5">
        <v>96.457711442786064</v>
      </c>
      <c r="S58" s="5">
        <v>1096.1194029850747</v>
      </c>
      <c r="T58" s="4"/>
      <c r="U58" s="6">
        <f>Table_Query_from_OINTLYP1345678910111259347[[#This Row],[GAS]]*1000</f>
        <v>201</v>
      </c>
      <c r="V58" s="6">
        <f>Table_Query_from_OINTLYP1345678910111259347[[#This Row],[GAS_LIFT_RATE]]*1000</f>
        <v>2900</v>
      </c>
      <c r="W58" s="25">
        <v>3.4420000000000002</v>
      </c>
      <c r="X58" s="25">
        <f>Table_Query_from_OINTLYP1345678910111259347[[#This Row],[Column1]]*5</f>
        <v>17.21</v>
      </c>
      <c r="Y58" s="5">
        <v>8458.4838622995849</v>
      </c>
      <c r="Z58" s="25">
        <f>Table_Query_from_OINTLYP1345678910111259347[[#This Row],[Column2]]*4</f>
        <v>33833.935449198339</v>
      </c>
      <c r="AA58" s="29">
        <f>Table_Query_from_OINTLYP1345678910111259347[[#This Row],[Column1]]*600</f>
        <v>2065.2000000000003</v>
      </c>
      <c r="AB58" s="25">
        <f>Table_Query_from_OINTLYP1345678910111259347[[#This Row],[Column1]]*500</f>
        <v>1721</v>
      </c>
    </row>
    <row r="59" spans="1:28" x14ac:dyDescent="0.35">
      <c r="A59" s="3">
        <v>42341</v>
      </c>
      <c r="B59" s="4" t="s">
        <v>22</v>
      </c>
      <c r="C59" s="4" t="s">
        <v>23</v>
      </c>
      <c r="D59" s="4">
        <v>23</v>
      </c>
      <c r="E59" s="4">
        <v>100</v>
      </c>
      <c r="F59" s="4">
        <v>209</v>
      </c>
      <c r="G59" s="4">
        <v>97.22</v>
      </c>
      <c r="H59" s="4">
        <v>1152</v>
      </c>
      <c r="I59" s="4">
        <v>205.01</v>
      </c>
      <c r="J59" s="4">
        <v>19.780999999999999</v>
      </c>
      <c r="K59" s="4">
        <v>224.791</v>
      </c>
      <c r="L59" s="5">
        <v>8.799729526537984</v>
      </c>
      <c r="M59" s="4">
        <v>0.20499999999999999</v>
      </c>
      <c r="N59" s="4">
        <v>2.766</v>
      </c>
      <c r="O59" s="4">
        <v>2.56</v>
      </c>
      <c r="P59" s="4">
        <v>41</v>
      </c>
      <c r="Q59" s="5">
        <v>999.95122189161509</v>
      </c>
      <c r="R59" s="5">
        <v>96.492682926829275</v>
      </c>
      <c r="S59" s="5">
        <v>1096.5365853658536</v>
      </c>
      <c r="T59" s="4"/>
      <c r="U59" s="6">
        <f>Table_Query_from_OINTLYP1345678910111259347[[#This Row],[GAS]]*1000</f>
        <v>205</v>
      </c>
      <c r="V59" s="6">
        <f>Table_Query_from_OINTLYP1345678910111259347[[#This Row],[GAS_LIFT_RATE]]*1000</f>
        <v>2560</v>
      </c>
      <c r="W59" s="25">
        <v>3.1020000000000003</v>
      </c>
      <c r="X59" s="25">
        <f>Table_Query_from_OINTLYP1345678910111259347[[#This Row],[Column1]]*5</f>
        <v>15.510000000000002</v>
      </c>
      <c r="Y59" s="5">
        <v>8368.4847054659149</v>
      </c>
      <c r="Z59" s="25">
        <f>Table_Query_from_OINTLYP1345678910111259347[[#This Row],[Column2]]*4</f>
        <v>33473.93882186366</v>
      </c>
      <c r="AA59" s="29">
        <f>Table_Query_from_OINTLYP1345678910111259347[[#This Row],[Column1]]*600</f>
        <v>1861.2000000000003</v>
      </c>
      <c r="AB59" s="25">
        <f>Table_Query_from_OINTLYP1345678910111259347[[#This Row],[Column1]]*500</f>
        <v>1551.0000000000002</v>
      </c>
    </row>
    <row r="60" spans="1:28" x14ac:dyDescent="0.35">
      <c r="A60" s="3">
        <v>42361</v>
      </c>
      <c r="B60" s="4" t="s">
        <v>22</v>
      </c>
      <c r="C60" s="4" t="s">
        <v>23</v>
      </c>
      <c r="D60" s="4">
        <v>8</v>
      </c>
      <c r="E60" s="4">
        <v>100</v>
      </c>
      <c r="F60" s="4">
        <v>209.95</v>
      </c>
      <c r="G60" s="4">
        <v>110.63</v>
      </c>
      <c r="H60" s="4">
        <v>653.69000000000005</v>
      </c>
      <c r="I60" s="4">
        <v>218.58</v>
      </c>
      <c r="J60" s="4">
        <v>13.952</v>
      </c>
      <c r="K60" s="4">
        <v>232.53200000000001</v>
      </c>
      <c r="L60" s="5">
        <v>6.0000344038669944</v>
      </c>
      <c r="M60" s="4">
        <v>0.21859999999999999</v>
      </c>
      <c r="N60" s="4">
        <v>1.2829999999999999</v>
      </c>
      <c r="O60" s="4">
        <v>1.06</v>
      </c>
      <c r="P60" s="4">
        <v>34.4</v>
      </c>
      <c r="Q60" s="5">
        <v>1000.0914996797511</v>
      </c>
      <c r="R60" s="5">
        <v>0</v>
      </c>
      <c r="S60" s="5">
        <v>1063.7236962488564</v>
      </c>
      <c r="T60" s="4"/>
      <c r="U60" s="6">
        <f>Table_Query_from_OINTLYP1345678910111259347[[#This Row],[GAS]]*1000</f>
        <v>218.6</v>
      </c>
      <c r="V60" s="6">
        <f>Table_Query_from_OINTLYP1345678910111259347[[#This Row],[GAS_LIFT_RATE]]*1000</f>
        <v>1060</v>
      </c>
      <c r="W60" s="25">
        <v>1.6020000000000001</v>
      </c>
      <c r="X60" s="25">
        <f>Table_Query_from_OINTLYP1345678910111259347[[#This Row],[Column1]]*5</f>
        <v>8.01</v>
      </c>
      <c r="Y60" s="5">
        <v>8084.9736230075432</v>
      </c>
      <c r="Z60" s="25">
        <f>Table_Query_from_OINTLYP1345678910111259347[[#This Row],[Column2]]*4</f>
        <v>32339.894492030173</v>
      </c>
      <c r="AA60" s="29">
        <f>Table_Query_from_OINTLYP1345678910111259347[[#This Row],[Column1]]*600</f>
        <v>961.2</v>
      </c>
      <c r="AB60" s="25">
        <f>Table_Query_from_OINTLYP1345678910111259347[[#This Row],[Column1]]*500</f>
        <v>801</v>
      </c>
    </row>
    <row r="61" spans="1:28" x14ac:dyDescent="0.35">
      <c r="A61" s="9">
        <v>42383</v>
      </c>
      <c r="B61" s="4" t="s">
        <v>22</v>
      </c>
      <c r="C61" s="4" t="s">
        <v>23</v>
      </c>
      <c r="D61" s="10">
        <v>10</v>
      </c>
      <c r="E61" s="10">
        <v>100</v>
      </c>
      <c r="F61" s="10">
        <v>208.47</v>
      </c>
      <c r="G61" s="10">
        <v>129.06</v>
      </c>
      <c r="H61" s="10">
        <v>804.45</v>
      </c>
      <c r="I61" s="11">
        <v>248.37</v>
      </c>
      <c r="J61" s="10">
        <v>15.853</v>
      </c>
      <c r="K61" s="10">
        <v>264.22300000000001</v>
      </c>
      <c r="L61" s="12">
        <v>5.9998561820886147</v>
      </c>
      <c r="M61" s="10">
        <v>0.62</v>
      </c>
      <c r="N61" s="10">
        <v>2.363</v>
      </c>
      <c r="O61" s="10">
        <v>1.74</v>
      </c>
      <c r="P61" s="10">
        <v>35</v>
      </c>
      <c r="Q61" s="12">
        <v>2496.2757176792688</v>
      </c>
      <c r="R61" s="12">
        <v>25.569354838709678</v>
      </c>
      <c r="S61" s="12">
        <v>426.16612903225808</v>
      </c>
      <c r="T61" s="10"/>
      <c r="U61" s="13">
        <f>Table_Query_from_OINTLYP1345678910111259347[[#This Row],[GAS]]*1000</f>
        <v>620</v>
      </c>
      <c r="V61" s="13">
        <f>Table_Query_from_OINTLYP1345678910111259347[[#This Row],[GAS_LIFT_RATE]]*1000</f>
        <v>1740</v>
      </c>
      <c r="W61" s="25">
        <v>2.282</v>
      </c>
      <c r="X61" s="25">
        <f>Table_Query_from_OINTLYP1345678910111259347[[#This Row],[Column1]]*5</f>
        <v>11.41</v>
      </c>
      <c r="Y61" s="5">
        <v>8504.8513220179411</v>
      </c>
      <c r="Z61" s="25">
        <f>Table_Query_from_OINTLYP1345678910111259347[[#This Row],[Column2]]*4</f>
        <v>34019.405288071765</v>
      </c>
      <c r="AA61" s="29">
        <f>Table_Query_from_OINTLYP1345678910111259347[[#This Row],[Column1]]*600</f>
        <v>1369.2</v>
      </c>
      <c r="AB61" s="25">
        <f>Table_Query_from_OINTLYP1345678910111259347[[#This Row],[Column1]]*500</f>
        <v>1141</v>
      </c>
    </row>
    <row r="62" spans="1:28" x14ac:dyDescent="0.35">
      <c r="A62" s="3">
        <v>42416</v>
      </c>
      <c r="B62" s="4" t="s">
        <v>22</v>
      </c>
      <c r="C62" s="4" t="s">
        <v>23</v>
      </c>
      <c r="D62" s="4">
        <v>21</v>
      </c>
      <c r="E62" s="4">
        <v>100</v>
      </c>
      <c r="F62" s="4">
        <v>193.93</v>
      </c>
      <c r="G62" s="4">
        <v>122.69</v>
      </c>
      <c r="H62" s="4">
        <v>901.6</v>
      </c>
      <c r="I62" s="4">
        <v>213.63</v>
      </c>
      <c r="J62" s="4">
        <v>13.635999999999999</v>
      </c>
      <c r="K62" s="4">
        <v>227.26599999999999</v>
      </c>
      <c r="L62" s="5">
        <v>6.0000176005209758</v>
      </c>
      <c r="M62" s="4">
        <v>0.98</v>
      </c>
      <c r="N62" s="4">
        <v>2.74</v>
      </c>
      <c r="O62" s="4">
        <v>1.76</v>
      </c>
      <c r="P62" s="4">
        <v>34.72</v>
      </c>
      <c r="Q62" s="5">
        <v>4587.3706876375045</v>
      </c>
      <c r="R62" s="5">
        <v>13.914285714285715</v>
      </c>
      <c r="S62" s="5">
        <v>231.90408163265306</v>
      </c>
      <c r="T62" s="4"/>
      <c r="U62" s="6">
        <f>Table_Query_from_OINTLYP1345678910111259347[[#This Row],[GAS]]*1000</f>
        <v>980</v>
      </c>
      <c r="V62" s="6">
        <f>Table_Query_from_OINTLYP1345678910111259347[[#This Row],[GAS_LIFT_RATE]]*1000</f>
        <v>1760</v>
      </c>
      <c r="W62" s="25">
        <v>2.302</v>
      </c>
      <c r="X62" s="25">
        <f>Table_Query_from_OINTLYP1345678910111259347[[#This Row],[Column1]]*5</f>
        <v>11.51</v>
      </c>
      <c r="Y62" s="5">
        <v>10390.357564076749</v>
      </c>
      <c r="Z62" s="25">
        <f>Table_Query_from_OINTLYP1345678910111259347[[#This Row],[Column2]]*4</f>
        <v>41561.430256306994</v>
      </c>
      <c r="AA62" s="29">
        <f>Table_Query_from_OINTLYP1345678910111259347[[#This Row],[Column1]]*600</f>
        <v>1381.2</v>
      </c>
      <c r="AB62" s="25">
        <f>Table_Query_from_OINTLYP1345678910111259347[[#This Row],[Column1]]*500</f>
        <v>1151</v>
      </c>
    </row>
    <row r="63" spans="1:28" x14ac:dyDescent="0.35">
      <c r="A63" s="3">
        <v>42428</v>
      </c>
      <c r="B63" s="4" t="s">
        <v>22</v>
      </c>
      <c r="C63" s="4" t="s">
        <v>23</v>
      </c>
      <c r="D63" s="4">
        <v>17.5</v>
      </c>
      <c r="E63" s="4">
        <v>100</v>
      </c>
      <c r="F63" s="4">
        <v>193.63</v>
      </c>
      <c r="G63" s="4">
        <v>122.53</v>
      </c>
      <c r="H63" s="4">
        <v>762.5</v>
      </c>
      <c r="I63" s="4">
        <v>197.45</v>
      </c>
      <c r="J63" s="4">
        <v>26.67</v>
      </c>
      <c r="K63" s="4">
        <v>224.12</v>
      </c>
      <c r="L63" s="5">
        <v>11.899875066928431</v>
      </c>
      <c r="M63" s="4">
        <v>0.85</v>
      </c>
      <c r="N63" s="4">
        <v>2.774</v>
      </c>
      <c r="O63" s="4">
        <v>1.92</v>
      </c>
      <c r="P63" s="4">
        <v>35</v>
      </c>
      <c r="Q63" s="5">
        <v>4304.8873132438594</v>
      </c>
      <c r="R63" s="5">
        <v>31.376470588235293</v>
      </c>
      <c r="S63" s="5">
        <v>263.67058823529413</v>
      </c>
      <c r="T63" s="4"/>
      <c r="U63" s="6">
        <f>Table_Query_from_OINTLYP1345678910111259347[[#This Row],[GAS]]*1000</f>
        <v>850</v>
      </c>
      <c r="V63" s="6">
        <f>Table_Query_from_OINTLYP1345678910111259347[[#This Row],[GAS_LIFT_RATE]]*1000</f>
        <v>1920</v>
      </c>
      <c r="W63" s="25">
        <v>2.4619999999999997</v>
      </c>
      <c r="X63" s="25">
        <f>Table_Query_from_OINTLYP1345678910111259347[[#This Row],[Column1]]*5</f>
        <v>12.309999999999999</v>
      </c>
      <c r="Y63" s="5">
        <v>10505.355257203199</v>
      </c>
      <c r="Z63" s="25">
        <f>Table_Query_from_OINTLYP1345678910111259347[[#This Row],[Column2]]*4</f>
        <v>42021.421028812794</v>
      </c>
      <c r="AA63" s="29">
        <f>Table_Query_from_OINTLYP1345678910111259347[[#This Row],[Column1]]*600</f>
        <v>1477.1999999999998</v>
      </c>
      <c r="AB63" s="25">
        <f>Table_Query_from_OINTLYP1345678910111259347[[#This Row],[Column1]]*500</f>
        <v>1230.9999999999998</v>
      </c>
    </row>
    <row r="64" spans="1:28" x14ac:dyDescent="0.35">
      <c r="A64" s="3">
        <v>42441</v>
      </c>
      <c r="B64" s="4" t="s">
        <v>22</v>
      </c>
      <c r="C64" s="4" t="s">
        <v>23</v>
      </c>
      <c r="D64" s="4">
        <v>24</v>
      </c>
      <c r="E64" s="4">
        <v>100</v>
      </c>
      <c r="F64" s="4">
        <v>152</v>
      </c>
      <c r="G64" s="4">
        <v>123</v>
      </c>
      <c r="H64" s="4">
        <v>845</v>
      </c>
      <c r="I64" s="4">
        <v>196.4</v>
      </c>
      <c r="J64" s="4">
        <v>14.782999999999999</v>
      </c>
      <c r="K64" s="4">
        <v>211.18299999999999</v>
      </c>
      <c r="L64" s="5">
        <v>7.0000899693630645</v>
      </c>
      <c r="M64" s="4">
        <v>1.0046999999999999</v>
      </c>
      <c r="N64" s="4">
        <v>2.9769999999999999</v>
      </c>
      <c r="O64" s="4">
        <v>1.97</v>
      </c>
      <c r="P64" s="4">
        <v>35</v>
      </c>
      <c r="Q64" s="5">
        <v>5115.5804480651732</v>
      </c>
      <c r="R64" s="5"/>
      <c r="S64" s="5">
        <v>210.19408778739921</v>
      </c>
      <c r="T64" s="4"/>
      <c r="U64" s="6">
        <f>Table_Query_from_OINTLYP1345678910111259347[[#This Row],[GAS]]*1000</f>
        <v>1004.6999999999999</v>
      </c>
      <c r="V64" s="6">
        <f>Table_Query_from_OINTLYP1345678910111259347[[#This Row],[GAS_LIFT_RATE]]*1000</f>
        <v>1970</v>
      </c>
      <c r="W64" s="25">
        <v>2.512</v>
      </c>
      <c r="X64" s="25">
        <f>Table_Query_from_OINTLYP1345678910111259347[[#This Row],[Column1]]*5</f>
        <v>12.56</v>
      </c>
      <c r="Y64" s="5">
        <v>11006.961259079904</v>
      </c>
      <c r="Z64" s="25">
        <f>Table_Query_from_OINTLYP1345678910111259347[[#This Row],[Column2]]*4</f>
        <v>44027.845036319617</v>
      </c>
      <c r="AA64" s="29">
        <f>Table_Query_from_OINTLYP1345678910111259347[[#This Row],[Column1]]*600</f>
        <v>1507.2</v>
      </c>
      <c r="AB64" s="25">
        <f>Table_Query_from_OINTLYP1345678910111259347[[#This Row],[Column1]]*500</f>
        <v>1256</v>
      </c>
    </row>
    <row r="65" spans="1:28" x14ac:dyDescent="0.35">
      <c r="A65" s="3">
        <v>42456</v>
      </c>
      <c r="B65" s="4" t="s">
        <v>22</v>
      </c>
      <c r="C65" s="4" t="s">
        <v>23</v>
      </c>
      <c r="D65" s="4">
        <v>25.5</v>
      </c>
      <c r="E65" s="4">
        <v>100</v>
      </c>
      <c r="F65" s="4">
        <v>151.97999999999999</v>
      </c>
      <c r="G65" s="4">
        <v>104.94</v>
      </c>
      <c r="H65" s="4">
        <v>1287</v>
      </c>
      <c r="I65" s="4">
        <v>129.68</v>
      </c>
      <c r="J65" s="4">
        <v>9.7609999999999992</v>
      </c>
      <c r="K65" s="4">
        <v>139.441</v>
      </c>
      <c r="L65" s="5">
        <v>7.0000932293945111</v>
      </c>
      <c r="M65" s="4">
        <v>0.69899999999999995</v>
      </c>
      <c r="N65" s="4">
        <v>2.2370000000000001</v>
      </c>
      <c r="O65" s="4">
        <v>1.54</v>
      </c>
      <c r="P65" s="4">
        <v>35</v>
      </c>
      <c r="Q65" s="5">
        <v>5390.1912399753237</v>
      </c>
      <c r="R65" s="5"/>
      <c r="S65" s="5">
        <v>199.48640915593705</v>
      </c>
      <c r="T65" s="4"/>
      <c r="U65" s="6">
        <f>Table_Query_from_OINTLYP1345678910111259347[[#This Row],[GAS]]*1000</f>
        <v>699</v>
      </c>
      <c r="V65" s="6">
        <f>Table_Query_from_OINTLYP1345678910111259347[[#This Row],[GAS_LIFT_RATE]]*1000</f>
        <v>1540</v>
      </c>
      <c r="W65" s="25">
        <v>2.0819999999999999</v>
      </c>
      <c r="X65" s="25">
        <f>Table_Query_from_OINTLYP1345678910111259347[[#This Row],[Column1]]*5</f>
        <v>10.41</v>
      </c>
      <c r="Y65" s="5">
        <v>12632.736650485436</v>
      </c>
      <c r="Z65" s="25">
        <f>Table_Query_from_OINTLYP1345678910111259347[[#This Row],[Column2]]*4</f>
        <v>50530.946601941745</v>
      </c>
      <c r="AA65" s="29">
        <f>Table_Query_from_OINTLYP1345678910111259347[[#This Row],[Column1]]*600</f>
        <v>1249.1999999999998</v>
      </c>
      <c r="AB65" s="25">
        <f>Table_Query_from_OINTLYP1345678910111259347[[#This Row],[Column1]]*500</f>
        <v>1041</v>
      </c>
    </row>
    <row r="66" spans="1:28" x14ac:dyDescent="0.35">
      <c r="A66" s="3">
        <v>42478</v>
      </c>
      <c r="B66" s="4" t="s">
        <v>22</v>
      </c>
      <c r="C66" s="4" t="s">
        <v>23</v>
      </c>
      <c r="D66" s="4">
        <v>29</v>
      </c>
      <c r="E66" s="4">
        <v>100</v>
      </c>
      <c r="F66" s="4">
        <v>169</v>
      </c>
      <c r="G66" s="4">
        <v>108</v>
      </c>
      <c r="H66" s="4">
        <v>1186</v>
      </c>
      <c r="I66" s="4">
        <v>140.75</v>
      </c>
      <c r="J66" s="4">
        <v>10.593999999999999</v>
      </c>
      <c r="K66" s="4">
        <v>151.34399999999999</v>
      </c>
      <c r="L66" s="5">
        <v>6.9999471402896711</v>
      </c>
      <c r="M66" s="4">
        <v>0.34</v>
      </c>
      <c r="N66" s="4">
        <v>2.7839999999999998</v>
      </c>
      <c r="O66" s="4">
        <v>2.44</v>
      </c>
      <c r="P66" s="4">
        <v>36.5</v>
      </c>
      <c r="Q66" s="5">
        <v>2415.6305506216695</v>
      </c>
      <c r="R66" s="5">
        <v>31.158823529411766</v>
      </c>
      <c r="S66" s="5">
        <v>445.11764705882354</v>
      </c>
      <c r="T66" s="4"/>
      <c r="U66" s="6">
        <f>Table_Query_from_OINTLYP1345678910111259347[[#This Row],[GAS]]*1000</f>
        <v>340</v>
      </c>
      <c r="V66" s="6">
        <f>Table_Query_from_OINTLYP1345678910111259347[[#This Row],[GAS_LIFT_RATE]]*1000</f>
        <v>2440</v>
      </c>
      <c r="W66" s="25">
        <v>2.9820000000000002</v>
      </c>
      <c r="X66" s="25">
        <f>Table_Query_from_OINTLYP1345678910111259347[[#This Row],[Column1]]*5</f>
        <v>14.91</v>
      </c>
      <c r="Y66" s="5">
        <v>10817.106460418563</v>
      </c>
      <c r="Z66" s="25">
        <f>Table_Query_from_OINTLYP1345678910111259347[[#This Row],[Column2]]*4</f>
        <v>43268.425841674252</v>
      </c>
      <c r="AA66" s="29">
        <f>Table_Query_from_OINTLYP1345678910111259347[[#This Row],[Column1]]*600</f>
        <v>1789.2</v>
      </c>
      <c r="AB66" s="25">
        <f>Table_Query_from_OINTLYP1345678910111259347[[#This Row],[Column1]]*500</f>
        <v>1491</v>
      </c>
    </row>
    <row r="67" spans="1:28" x14ac:dyDescent="0.35">
      <c r="A67" s="3">
        <v>42489</v>
      </c>
      <c r="B67" s="4" t="s">
        <v>22</v>
      </c>
      <c r="C67" s="4" t="s">
        <v>23</v>
      </c>
      <c r="D67" s="4">
        <v>18.5</v>
      </c>
      <c r="E67" s="4">
        <v>100</v>
      </c>
      <c r="F67" s="4">
        <v>165.7</v>
      </c>
      <c r="G67" s="4">
        <v>104.5</v>
      </c>
      <c r="H67" s="4">
        <v>1288.5</v>
      </c>
      <c r="I67" s="4">
        <v>107.49</v>
      </c>
      <c r="J67" s="4">
        <v>14.519</v>
      </c>
      <c r="K67" s="4">
        <v>122.009</v>
      </c>
      <c r="L67" s="5">
        <v>11.899941807571572</v>
      </c>
      <c r="M67" s="4">
        <v>0.37</v>
      </c>
      <c r="N67" s="4">
        <v>2.7</v>
      </c>
      <c r="O67" s="4">
        <v>2.33</v>
      </c>
      <c r="P67" s="4">
        <v>36.5</v>
      </c>
      <c r="Q67" s="5">
        <v>3442.1806679691135</v>
      </c>
      <c r="R67" s="5">
        <v>39.240540540540543</v>
      </c>
      <c r="S67" s="5">
        <v>329.75405405405405</v>
      </c>
      <c r="T67" s="4"/>
      <c r="U67" s="6">
        <f>Table_Query_from_OINTLYP1345678910111259347[[#This Row],[GAS]]*1000</f>
        <v>370</v>
      </c>
      <c r="V67" s="6">
        <f>Table_Query_from_OINTLYP1345678910111259347[[#This Row],[GAS_LIFT_RATE]]*1000</f>
        <v>2330</v>
      </c>
      <c r="W67" s="25">
        <v>2.8719999999999999</v>
      </c>
      <c r="X67" s="25">
        <f>Table_Query_from_OINTLYP1345678910111259347[[#This Row],[Column1]]*5</f>
        <v>14.36</v>
      </c>
      <c r="Y67" s="5">
        <v>12431.156569630213</v>
      </c>
      <c r="Z67" s="25">
        <f>Table_Query_from_OINTLYP1345678910111259347[[#This Row],[Column2]]*4</f>
        <v>49724.626278520853</v>
      </c>
      <c r="AA67" s="29">
        <f>Table_Query_from_OINTLYP1345678910111259347[[#This Row],[Column1]]*600</f>
        <v>1723.1999999999998</v>
      </c>
      <c r="AB67" s="25">
        <f>Table_Query_from_OINTLYP1345678910111259347[[#This Row],[Column1]]*500</f>
        <v>1436</v>
      </c>
    </row>
    <row r="68" spans="1:28" x14ac:dyDescent="0.35">
      <c r="A68" s="3">
        <v>42511</v>
      </c>
      <c r="B68" s="4" t="s">
        <v>22</v>
      </c>
      <c r="C68" s="4" t="s">
        <v>23</v>
      </c>
      <c r="D68" s="4">
        <v>24</v>
      </c>
      <c r="E68" s="4">
        <v>100</v>
      </c>
      <c r="F68" s="4">
        <v>200</v>
      </c>
      <c r="G68" s="4">
        <v>92.6</v>
      </c>
      <c r="H68" s="4">
        <v>1423</v>
      </c>
      <c r="I68" s="4">
        <v>100.83</v>
      </c>
      <c r="J68" s="4">
        <v>13.619</v>
      </c>
      <c r="K68" s="4">
        <v>114.449</v>
      </c>
      <c r="L68" s="5">
        <v>11.899623413048607</v>
      </c>
      <c r="M68" s="4">
        <v>0.17</v>
      </c>
      <c r="N68" s="4">
        <v>1.036</v>
      </c>
      <c r="O68" s="4">
        <v>0.87</v>
      </c>
      <c r="P68" s="4">
        <v>35</v>
      </c>
      <c r="Q68" s="5">
        <v>1686.0061489636021</v>
      </c>
      <c r="R68" s="5"/>
      <c r="S68" s="5">
        <v>673.2294117647059</v>
      </c>
      <c r="T68" s="4"/>
      <c r="U68" s="6">
        <f>Table_Query_from_OINTLYP1345678910111259347[[#This Row],[GAS]]*1000</f>
        <v>170</v>
      </c>
      <c r="V68" s="6">
        <f>Table_Query_from_OINTLYP1345678910111259347[[#This Row],[GAS_LIFT_RATE]]*1000</f>
        <v>870</v>
      </c>
      <c r="W68" s="25">
        <v>1.4119999999999999</v>
      </c>
      <c r="X68" s="25">
        <f>Table_Query_from_OINTLYP1345678910111259347[[#This Row],[Column1]]*5</f>
        <v>7.06</v>
      </c>
      <c r="Y68" s="5">
        <v>11932.035940893415</v>
      </c>
      <c r="Z68" s="25">
        <f>Table_Query_from_OINTLYP1345678910111259347[[#This Row],[Column2]]*4</f>
        <v>47728.143763573658</v>
      </c>
      <c r="AA68" s="29">
        <f>Table_Query_from_OINTLYP1345678910111259347[[#This Row],[Column1]]*600</f>
        <v>847.19999999999993</v>
      </c>
      <c r="AB68" s="25">
        <f>Table_Query_from_OINTLYP1345678910111259347[[#This Row],[Column1]]*500</f>
        <v>706</v>
      </c>
    </row>
    <row r="69" spans="1:28" x14ac:dyDescent="0.35">
      <c r="A69" s="3">
        <v>42549</v>
      </c>
      <c r="B69" s="4" t="s">
        <v>22</v>
      </c>
      <c r="C69" s="4" t="s">
        <v>23</v>
      </c>
      <c r="D69" s="4">
        <v>21</v>
      </c>
      <c r="E69" s="4">
        <v>100</v>
      </c>
      <c r="F69" s="4">
        <v>149.97999999999999</v>
      </c>
      <c r="G69" s="4">
        <v>97.48</v>
      </c>
      <c r="H69" s="4">
        <v>1314</v>
      </c>
      <c r="I69" s="4">
        <v>96.12</v>
      </c>
      <c r="J69" s="4">
        <v>12.983000000000001</v>
      </c>
      <c r="K69" s="4">
        <v>109.10299999999999</v>
      </c>
      <c r="L69" s="5">
        <v>11.899764442774259</v>
      </c>
      <c r="M69" s="4">
        <v>0.35</v>
      </c>
      <c r="N69" s="4">
        <v>2.5529999999999999</v>
      </c>
      <c r="O69" s="4">
        <v>2.21</v>
      </c>
      <c r="P69" s="4">
        <v>39</v>
      </c>
      <c r="Q69" s="5">
        <v>3641.2817311693716</v>
      </c>
      <c r="R69" s="5">
        <v>37.017142857142858</v>
      </c>
      <c r="S69" s="5">
        <v>311.42857142857144</v>
      </c>
      <c r="T69" s="4"/>
      <c r="U69" s="6">
        <f>Table_Query_from_OINTLYP1345678910111259347[[#This Row],[GAS]]*1000</f>
        <v>350</v>
      </c>
      <c r="V69" s="6">
        <f>Table_Query_from_OINTLYP1345678910111259347[[#This Row],[GAS_LIFT_RATE]]*1000</f>
        <v>2210</v>
      </c>
      <c r="W69" s="25">
        <v>2.7519999999999998</v>
      </c>
      <c r="X69" s="25">
        <f>Table_Query_from_OINTLYP1345678910111259347[[#This Row],[Column1]]*5</f>
        <v>13.759999999999998</v>
      </c>
      <c r="Y69" s="5">
        <v>12958.456457500435</v>
      </c>
      <c r="Z69" s="25">
        <f>Table_Query_from_OINTLYP1345678910111259347[[#This Row],[Column2]]*4</f>
        <v>51833.825830001741</v>
      </c>
      <c r="AA69" s="29">
        <f>Table_Query_from_OINTLYP1345678910111259347[[#This Row],[Column1]]*600</f>
        <v>1651.1999999999998</v>
      </c>
      <c r="AB69" s="25">
        <f>Table_Query_from_OINTLYP1345678910111259347[[#This Row],[Column1]]*500</f>
        <v>1376</v>
      </c>
    </row>
    <row r="70" spans="1:28" x14ac:dyDescent="0.35">
      <c r="A70" s="3">
        <v>42562</v>
      </c>
      <c r="B70" s="4" t="s">
        <v>22</v>
      </c>
      <c r="C70" s="4" t="s">
        <v>23</v>
      </c>
      <c r="D70" s="4">
        <v>22</v>
      </c>
      <c r="E70" s="4">
        <v>100</v>
      </c>
      <c r="F70" s="4">
        <v>151</v>
      </c>
      <c r="G70" s="4">
        <v>92</v>
      </c>
      <c r="H70" s="4">
        <v>1694</v>
      </c>
      <c r="I70" s="4">
        <v>74.44</v>
      </c>
      <c r="J70" s="4">
        <v>2.302</v>
      </c>
      <c r="K70" s="4">
        <v>76.742000000000004</v>
      </c>
      <c r="L70" s="5">
        <v>2.999661202470616</v>
      </c>
      <c r="M70" s="4">
        <v>0.45</v>
      </c>
      <c r="N70" s="4">
        <v>0.74199999999999999</v>
      </c>
      <c r="O70" s="4">
        <v>0.28999999999999998</v>
      </c>
      <c r="P70" s="4">
        <v>39</v>
      </c>
      <c r="Q70" s="5">
        <v>6045.1370231058572</v>
      </c>
      <c r="R70" s="5"/>
      <c r="S70" s="5">
        <v>170.54444444444445</v>
      </c>
      <c r="T70" s="4"/>
      <c r="U70" s="6">
        <f>Table_Query_from_OINTLYP1345678910111259347[[#This Row],[GAS]]*1000</f>
        <v>450</v>
      </c>
      <c r="V70" s="6">
        <f>Table_Query_from_OINTLYP1345678910111259347[[#This Row],[GAS_LIFT_RATE]]*1000</f>
        <v>290</v>
      </c>
      <c r="W70" s="25">
        <v>0.83200000000000007</v>
      </c>
      <c r="X70" s="25">
        <f>Table_Query_from_OINTLYP1345678910111259347[[#This Row],[Column1]]*5</f>
        <v>4.16</v>
      </c>
      <c r="Y70" s="5">
        <v>14786.029552868931</v>
      </c>
      <c r="Z70" s="25">
        <f>Table_Query_from_OINTLYP1345678910111259347[[#This Row],[Column2]]*4</f>
        <v>59144.118211475725</v>
      </c>
      <c r="AA70" s="29">
        <f>Table_Query_from_OINTLYP1345678910111259347[[#This Row],[Column1]]*600</f>
        <v>499.20000000000005</v>
      </c>
      <c r="AB70" s="25">
        <f>Table_Query_from_OINTLYP1345678910111259347[[#This Row],[Column1]]*500</f>
        <v>416.00000000000006</v>
      </c>
    </row>
    <row r="71" spans="1:28" x14ac:dyDescent="0.35">
      <c r="A71" s="3">
        <v>42577</v>
      </c>
      <c r="B71" s="4" t="s">
        <v>22</v>
      </c>
      <c r="C71" s="4" t="s">
        <v>23</v>
      </c>
      <c r="D71" s="4">
        <v>20</v>
      </c>
      <c r="E71" s="4">
        <v>100</v>
      </c>
      <c r="F71" s="4">
        <v>191.7</v>
      </c>
      <c r="G71" s="4">
        <v>89.7</v>
      </c>
      <c r="H71" s="4">
        <v>1619</v>
      </c>
      <c r="I71" s="4">
        <v>78.52</v>
      </c>
      <c r="J71" s="4">
        <v>1.931</v>
      </c>
      <c r="K71" s="4">
        <v>80.450999999999993</v>
      </c>
      <c r="L71" s="5">
        <v>2.4002187667027135</v>
      </c>
      <c r="M71" s="4">
        <v>0.39700000000000002</v>
      </c>
      <c r="N71" s="4">
        <v>0.624</v>
      </c>
      <c r="O71" s="4">
        <v>0.22700000000000001</v>
      </c>
      <c r="P71" s="4">
        <v>50</v>
      </c>
      <c r="Q71" s="5">
        <v>5056.0366785532351</v>
      </c>
      <c r="R71" s="5">
        <v>4.8639798488664985</v>
      </c>
      <c r="S71" s="5">
        <v>202.64483627204029</v>
      </c>
      <c r="T71" s="4"/>
      <c r="U71" s="6">
        <f>Table_Query_from_OINTLYP1345678910111259347[[#This Row],[GAS]]*1000</f>
        <v>397</v>
      </c>
      <c r="V71" s="6">
        <f>Table_Query_from_OINTLYP1345678910111259347[[#This Row],[GAS_LIFT_RATE]]*1000</f>
        <v>227</v>
      </c>
      <c r="W71" s="25">
        <v>0.76900000000000002</v>
      </c>
      <c r="X71" s="25">
        <f>Table_Query_from_OINTLYP1345678910111259347[[#This Row],[Column1]]*5</f>
        <v>3.8450000000000002</v>
      </c>
      <c r="Y71" s="5">
        <v>14252.776209297948</v>
      </c>
      <c r="Z71" s="25">
        <f>Table_Query_from_OINTLYP1345678910111259347[[#This Row],[Column2]]*4</f>
        <v>57011.104837191793</v>
      </c>
      <c r="AA71" s="29">
        <f>Table_Query_from_OINTLYP1345678910111259347[[#This Row],[Column1]]*600</f>
        <v>461.40000000000003</v>
      </c>
      <c r="AB71" s="25">
        <f>Table_Query_from_OINTLYP1345678910111259347[[#This Row],[Column1]]*500</f>
        <v>384.5</v>
      </c>
    </row>
    <row r="72" spans="1:28" x14ac:dyDescent="0.35">
      <c r="A72" s="3">
        <v>42594</v>
      </c>
      <c r="B72" s="4" t="s">
        <v>22</v>
      </c>
      <c r="C72" s="4" t="s">
        <v>23</v>
      </c>
      <c r="D72" s="4">
        <v>8</v>
      </c>
      <c r="E72" s="4">
        <v>100</v>
      </c>
      <c r="F72" s="4">
        <v>217</v>
      </c>
      <c r="G72" s="4">
        <v>98.45</v>
      </c>
      <c r="H72" s="4">
        <v>1278</v>
      </c>
      <c r="I72" s="4">
        <v>109.42</v>
      </c>
      <c r="J72" s="4">
        <v>2.69</v>
      </c>
      <c r="K72" s="4">
        <v>112.11</v>
      </c>
      <c r="L72" s="5">
        <v>2.3994291321023993</v>
      </c>
      <c r="M72" s="4">
        <v>0.24</v>
      </c>
      <c r="N72" s="4">
        <v>2.04</v>
      </c>
      <c r="O72" s="4">
        <v>1.8</v>
      </c>
      <c r="P72" s="4">
        <v>36</v>
      </c>
      <c r="Q72" s="5">
        <v>2193.3832937305792</v>
      </c>
      <c r="R72" s="5">
        <v>11.208333333333334</v>
      </c>
      <c r="S72" s="5">
        <v>467.125</v>
      </c>
      <c r="T72" s="4"/>
      <c r="U72" s="6">
        <f>Table_Query_from_OINTLYP1345678910111259347[[#This Row],[GAS]]*1000</f>
        <v>240</v>
      </c>
      <c r="V72" s="6">
        <f>Table_Query_from_OINTLYP1345678910111259347[[#This Row],[GAS_LIFT_RATE]]*1000</f>
        <v>1800</v>
      </c>
      <c r="W72" s="25">
        <v>2.3420000000000001</v>
      </c>
      <c r="X72" s="25">
        <f>Table_Query_from_OINTLYP1345678910111259347[[#This Row],[Column1]]*5</f>
        <v>11.71</v>
      </c>
      <c r="Y72" s="5">
        <v>11798.537507189219</v>
      </c>
      <c r="Z72" s="25">
        <f>Table_Query_from_OINTLYP1345678910111259347[[#This Row],[Column2]]*4</f>
        <v>47194.150028756878</v>
      </c>
      <c r="AA72" s="29">
        <f>Table_Query_from_OINTLYP1345678910111259347[[#This Row],[Column1]]*600</f>
        <v>1405.2</v>
      </c>
      <c r="AB72" s="25">
        <f>Table_Query_from_OINTLYP1345678910111259347[[#This Row],[Column1]]*500</f>
        <v>1171</v>
      </c>
    </row>
    <row r="73" spans="1:28" x14ac:dyDescent="0.35">
      <c r="A73" s="3">
        <v>42628</v>
      </c>
      <c r="B73" s="4" t="s">
        <v>22</v>
      </c>
      <c r="C73" s="4" t="s">
        <v>23</v>
      </c>
      <c r="D73" s="4">
        <v>23</v>
      </c>
      <c r="E73" s="4">
        <v>100</v>
      </c>
      <c r="F73" s="4">
        <v>202.84</v>
      </c>
      <c r="G73" s="4">
        <v>102</v>
      </c>
      <c r="H73" s="4">
        <v>1465.8</v>
      </c>
      <c r="I73" s="4">
        <v>125.22</v>
      </c>
      <c r="J73" s="4">
        <v>3.0790000000000002</v>
      </c>
      <c r="K73" s="4">
        <v>128.29900000000001</v>
      </c>
      <c r="L73" s="5">
        <v>2.3998628204428716</v>
      </c>
      <c r="M73" s="4">
        <v>0.1</v>
      </c>
      <c r="N73" s="4">
        <v>2.052</v>
      </c>
      <c r="O73" s="4">
        <v>1.952</v>
      </c>
      <c r="P73" s="4">
        <v>100</v>
      </c>
      <c r="Q73" s="5">
        <v>798.59447372624186</v>
      </c>
      <c r="R73" s="5">
        <v>30.79</v>
      </c>
      <c r="S73" s="5">
        <v>1282.99</v>
      </c>
      <c r="T73" s="4"/>
      <c r="U73" s="6">
        <f>Table_Query_from_OINTLYP1345678910111259347[[#This Row],[GAS]]*1000</f>
        <v>100</v>
      </c>
      <c r="V73" s="6">
        <f>Table_Query_from_OINTLYP1345678910111259347[[#This Row],[GAS_LIFT_RATE]]*1000</f>
        <v>1952</v>
      </c>
      <c r="W73" s="25">
        <v>2.4939999999999998</v>
      </c>
      <c r="X73" s="25">
        <f>Table_Query_from_OINTLYP1345678910111259347[[#This Row],[Column1]]*5</f>
        <v>12.469999999999999</v>
      </c>
      <c r="Y73" s="5">
        <v>10539.31023840753</v>
      </c>
      <c r="Z73" s="25">
        <f>Table_Query_from_OINTLYP1345678910111259347[[#This Row],[Column2]]*4</f>
        <v>42157.24095363012</v>
      </c>
      <c r="AA73" s="29">
        <f>Table_Query_from_OINTLYP1345678910111259347[[#This Row],[Column1]]*600</f>
        <v>1496.3999999999999</v>
      </c>
      <c r="AB73" s="25">
        <f>Table_Query_from_OINTLYP1345678910111259347[[#This Row],[Column1]]*500</f>
        <v>1247</v>
      </c>
    </row>
    <row r="74" spans="1:28" x14ac:dyDescent="0.35">
      <c r="A74" s="3">
        <v>42634</v>
      </c>
      <c r="B74" s="4" t="s">
        <v>22</v>
      </c>
      <c r="C74" s="4" t="s">
        <v>23</v>
      </c>
      <c r="D74" s="4">
        <v>23</v>
      </c>
      <c r="E74" s="4">
        <v>100</v>
      </c>
      <c r="F74" s="4">
        <v>203.5</v>
      </c>
      <c r="G74" s="4">
        <v>93</v>
      </c>
      <c r="H74" s="4">
        <v>1606</v>
      </c>
      <c r="I74" s="4">
        <v>68.98</v>
      </c>
      <c r="J74" s="4">
        <v>9.7000000000000003E-2</v>
      </c>
      <c r="K74" s="4">
        <v>69.076999999999998</v>
      </c>
      <c r="L74" s="5">
        <v>0.14042300621046078</v>
      </c>
      <c r="M74" s="4">
        <v>0.13489999999999999</v>
      </c>
      <c r="N74" s="4">
        <v>0.99199999999999999</v>
      </c>
      <c r="O74" s="4">
        <v>0.85699999999999998</v>
      </c>
      <c r="P74" s="4">
        <v>100</v>
      </c>
      <c r="Q74" s="5">
        <v>1955.6393157436937</v>
      </c>
      <c r="R74" s="5">
        <v>0.7190511489992587</v>
      </c>
      <c r="S74" s="5">
        <v>512.06078576723496</v>
      </c>
      <c r="T74" s="4"/>
      <c r="U74" s="6">
        <f>Table_Query_from_OINTLYP1345678910111259347[[#This Row],[GAS]]*1000</f>
        <v>134.9</v>
      </c>
      <c r="V74" s="6">
        <f>Table_Query_from_OINTLYP1345678910111259347[[#This Row],[GAS_LIFT_RATE]]*1000</f>
        <v>857</v>
      </c>
      <c r="W74" s="25">
        <v>1.399</v>
      </c>
      <c r="X74" s="25">
        <f>Table_Query_from_OINTLYP1345678910111259347[[#This Row],[Column1]]*5</f>
        <v>6.9950000000000001</v>
      </c>
      <c r="Y74" s="5">
        <v>13631.392255394619</v>
      </c>
      <c r="Z74" s="25">
        <f>Table_Query_from_OINTLYP1345678910111259347[[#This Row],[Column2]]*4</f>
        <v>54525.569021578478</v>
      </c>
      <c r="AA74" s="29">
        <f>Table_Query_from_OINTLYP1345678910111259347[[#This Row],[Column1]]*600</f>
        <v>839.4</v>
      </c>
      <c r="AB74" s="25">
        <f>Table_Query_from_OINTLYP1345678910111259347[[#This Row],[Column1]]*500</f>
        <v>699.5</v>
      </c>
    </row>
    <row r="75" spans="1:28" x14ac:dyDescent="0.35">
      <c r="A75" s="3">
        <v>42687</v>
      </c>
      <c r="B75" s="4" t="s">
        <v>22</v>
      </c>
      <c r="C75" s="4" t="s">
        <v>23</v>
      </c>
      <c r="D75" s="4">
        <v>22</v>
      </c>
      <c r="E75" s="4">
        <v>100</v>
      </c>
      <c r="F75" s="4">
        <v>196</v>
      </c>
      <c r="G75" s="4">
        <v>92</v>
      </c>
      <c r="H75" s="4">
        <v>1457</v>
      </c>
      <c r="I75" s="4">
        <v>87.14</v>
      </c>
      <c r="J75" s="4">
        <v>0.122</v>
      </c>
      <c r="K75" s="4">
        <v>87.262</v>
      </c>
      <c r="L75" s="5">
        <v>0.13980885150466413</v>
      </c>
      <c r="M75" s="4">
        <v>3.4000000000000002E-2</v>
      </c>
      <c r="N75" s="4">
        <v>1.151</v>
      </c>
      <c r="O75" s="4">
        <v>1.1180000000000001</v>
      </c>
      <c r="P75" s="4">
        <v>41</v>
      </c>
      <c r="Q75" s="5">
        <v>390.17672710580672</v>
      </c>
      <c r="R75" s="5"/>
      <c r="S75" s="5">
        <v>2566.5294117647059</v>
      </c>
      <c r="T75" s="4"/>
      <c r="U75" s="6">
        <f>Table_Query_from_OINTLYP1345678910111259347[[#This Row],[GAS]]*1000</f>
        <v>34</v>
      </c>
      <c r="V75" s="6">
        <f>Table_Query_from_OINTLYP1345678910111259347[[#This Row],[GAS_LIFT_RATE]]*1000</f>
        <v>1118</v>
      </c>
      <c r="W75" s="25">
        <v>1.6600000000000001</v>
      </c>
      <c r="X75" s="25">
        <f>Table_Query_from_OINTLYP1345678910111259347[[#This Row],[Column1]]*5</f>
        <v>8.3000000000000007</v>
      </c>
      <c r="Y75" s="5">
        <v>12055.711314099666</v>
      </c>
      <c r="Z75" s="25">
        <f>Table_Query_from_OINTLYP1345678910111259347[[#This Row],[Column2]]*4</f>
        <v>48222.845256398665</v>
      </c>
      <c r="AA75" s="29">
        <f>Table_Query_from_OINTLYP1345678910111259347[[#This Row],[Column1]]*600</f>
        <v>996.00000000000011</v>
      </c>
      <c r="AB75" s="25">
        <f>Table_Query_from_OINTLYP1345678910111259347[[#This Row],[Column1]]*500</f>
        <v>830.00000000000011</v>
      </c>
    </row>
    <row r="76" spans="1:28" x14ac:dyDescent="0.35">
      <c r="A76" s="3">
        <v>42700</v>
      </c>
      <c r="B76" s="4" t="s">
        <v>22</v>
      </c>
      <c r="C76" s="4" t="s">
        <v>23</v>
      </c>
      <c r="D76" s="4">
        <v>24</v>
      </c>
      <c r="E76" s="4">
        <v>100</v>
      </c>
      <c r="F76" s="4">
        <v>180.66</v>
      </c>
      <c r="G76" s="4">
        <v>87.54</v>
      </c>
      <c r="H76" s="4">
        <v>1603</v>
      </c>
      <c r="I76" s="4">
        <v>78.92</v>
      </c>
      <c r="J76" s="4">
        <v>0.111</v>
      </c>
      <c r="K76" s="4">
        <v>79.031000000000006</v>
      </c>
      <c r="L76" s="5">
        <v>0.14045121534587693</v>
      </c>
      <c r="M76" s="4">
        <v>3.2000000000000001E-2</v>
      </c>
      <c r="N76" s="4">
        <v>0.22700000000000001</v>
      </c>
      <c r="O76" s="4">
        <v>0.19500000000000001</v>
      </c>
      <c r="P76" s="4">
        <v>41</v>
      </c>
      <c r="Q76" s="5">
        <v>405.47389761784086</v>
      </c>
      <c r="R76" s="5">
        <v>3.46875</v>
      </c>
      <c r="S76" s="5">
        <v>2469.71875</v>
      </c>
      <c r="T76" s="4"/>
      <c r="U76" s="6">
        <f>Table_Query_from_OINTLYP1345678910111259347[[#This Row],[GAS]]*1000</f>
        <v>32</v>
      </c>
      <c r="V76" s="6">
        <f>Table_Query_from_OINTLYP1345678910111259347[[#This Row],[GAS_LIFT_RATE]]*1000</f>
        <v>195</v>
      </c>
      <c r="W76" s="25">
        <v>0.7370000000000001</v>
      </c>
      <c r="X76" s="25">
        <f>Table_Query_from_OINTLYP1345678910111259347[[#This Row],[Column1]]*5</f>
        <v>3.6850000000000005</v>
      </c>
      <c r="Y76" s="5">
        <v>12511.741499154612</v>
      </c>
      <c r="Z76" s="25">
        <f>Table_Query_from_OINTLYP1345678910111259347[[#This Row],[Column2]]*4</f>
        <v>50046.965996618448</v>
      </c>
      <c r="AA76" s="29">
        <f>Table_Query_from_OINTLYP1345678910111259347[[#This Row],[Column1]]*600</f>
        <v>442.20000000000005</v>
      </c>
      <c r="AB76" s="25">
        <f>Table_Query_from_OINTLYP1345678910111259347[[#This Row],[Column1]]*500</f>
        <v>368.50000000000006</v>
      </c>
    </row>
    <row r="77" spans="1:28" x14ac:dyDescent="0.35">
      <c r="A77" s="3">
        <v>42718</v>
      </c>
      <c r="B77" s="4" t="s">
        <v>22</v>
      </c>
      <c r="C77" s="4" t="s">
        <v>23</v>
      </c>
      <c r="D77" s="4">
        <v>24</v>
      </c>
      <c r="E77" s="4">
        <v>100</v>
      </c>
      <c r="F77" s="4">
        <v>183</v>
      </c>
      <c r="G77" s="4">
        <v>90</v>
      </c>
      <c r="H77" s="4">
        <v>1477</v>
      </c>
      <c r="I77" s="4">
        <v>68.37</v>
      </c>
      <c r="J77" s="4">
        <v>0.1</v>
      </c>
      <c r="K77" s="4">
        <v>68.47</v>
      </c>
      <c r="L77" s="5">
        <v>0.14604936468526361</v>
      </c>
      <c r="M77" s="4">
        <v>0.15429999999999999</v>
      </c>
      <c r="N77" s="4">
        <v>1.1990000000000001</v>
      </c>
      <c r="O77" s="4">
        <v>1.044</v>
      </c>
      <c r="P77" s="4">
        <v>41</v>
      </c>
      <c r="Q77" s="5">
        <v>2256.8377943542491</v>
      </c>
      <c r="R77" s="5"/>
      <c r="S77" s="5">
        <v>443.74594944912508</v>
      </c>
      <c r="T77" s="4"/>
      <c r="U77" s="6">
        <f>Table_Query_from_OINTLYP1345678910111259347[[#This Row],[GAS]]*1000</f>
        <v>154.29999999999998</v>
      </c>
      <c r="V77" s="6">
        <f>Table_Query_from_OINTLYP1345678910111259347[[#This Row],[GAS_LIFT_RATE]]*1000</f>
        <v>1044</v>
      </c>
      <c r="W77" s="25">
        <v>1.5860000000000001</v>
      </c>
      <c r="X77" s="25">
        <f>Table_Query_from_OINTLYP1345678910111259347[[#This Row],[Column1]]*5</f>
        <v>7.9300000000000006</v>
      </c>
      <c r="Y77" s="5">
        <v>13768.345110441272</v>
      </c>
      <c r="Z77" s="25">
        <f>Table_Query_from_OINTLYP1345678910111259347[[#This Row],[Column2]]*4</f>
        <v>55073.38044176509</v>
      </c>
      <c r="AA77" s="29">
        <f>Table_Query_from_OINTLYP1345678910111259347[[#This Row],[Column1]]*600</f>
        <v>951.6</v>
      </c>
      <c r="AB77" s="25">
        <f>Table_Query_from_OINTLYP1345678910111259347[[#This Row],[Column1]]*500</f>
        <v>793</v>
      </c>
    </row>
    <row r="78" spans="1:28" x14ac:dyDescent="0.35">
      <c r="A78" s="3">
        <v>42746</v>
      </c>
      <c r="B78" s="4" t="s">
        <v>22</v>
      </c>
      <c r="C78" s="4" t="s">
        <v>23</v>
      </c>
      <c r="D78" s="4">
        <v>24</v>
      </c>
      <c r="E78" s="4">
        <v>100</v>
      </c>
      <c r="F78" s="4">
        <v>188.7</v>
      </c>
      <c r="G78" s="4">
        <v>87</v>
      </c>
      <c r="H78" s="4">
        <v>1611</v>
      </c>
      <c r="I78" s="4">
        <v>77.78</v>
      </c>
      <c r="J78" s="4">
        <v>24.295000000000002</v>
      </c>
      <c r="K78" s="4">
        <v>102.075</v>
      </c>
      <c r="L78" s="5">
        <v>23.801126622581435</v>
      </c>
      <c r="M78" s="4">
        <v>3.1E-2</v>
      </c>
      <c r="N78" s="4">
        <v>0.57399999999999995</v>
      </c>
      <c r="O78" s="4">
        <v>0.54300000000000004</v>
      </c>
      <c r="P78" s="4">
        <v>100</v>
      </c>
      <c r="Q78" s="5">
        <v>398.56004114168167</v>
      </c>
      <c r="R78" s="5">
        <v>783.70967741935488</v>
      </c>
      <c r="S78" s="5">
        <v>3292.7419354838707</v>
      </c>
      <c r="T78" s="4"/>
      <c r="U78" s="6">
        <f>Table_Query_from_OINTLYP1345678910111259347[[#This Row],[GAS]]*1000</f>
        <v>31</v>
      </c>
      <c r="V78" s="6">
        <f>Table_Query_from_OINTLYP1345678910111259347[[#This Row],[GAS_LIFT_RATE]]*1000</f>
        <v>543</v>
      </c>
      <c r="W78" s="25">
        <v>1.085</v>
      </c>
      <c r="X78" s="25">
        <f>Table_Query_from_OINTLYP1345678910111259347[[#This Row],[Column1]]*5</f>
        <v>5.4249999999999998</v>
      </c>
      <c r="Y78" s="5">
        <v>12574.369628860139</v>
      </c>
      <c r="Z78" s="25">
        <f>Table_Query_from_OINTLYP1345678910111259347[[#This Row],[Column2]]*4</f>
        <v>50297.478515440554</v>
      </c>
      <c r="AA78" s="29">
        <f>Table_Query_from_OINTLYP1345678910111259347[[#This Row],[Column1]]*600</f>
        <v>651</v>
      </c>
      <c r="AB78" s="25">
        <f>Table_Query_from_OINTLYP1345678910111259347[[#This Row],[Column1]]*500</f>
        <v>542.5</v>
      </c>
    </row>
    <row r="79" spans="1:28" x14ac:dyDescent="0.35">
      <c r="A79" s="3">
        <v>42799</v>
      </c>
      <c r="B79" s="4" t="s">
        <v>22</v>
      </c>
      <c r="C79" s="4" t="s">
        <v>23</v>
      </c>
      <c r="D79" s="4">
        <v>24</v>
      </c>
      <c r="E79" s="4">
        <v>100</v>
      </c>
      <c r="F79" s="4">
        <v>210</v>
      </c>
      <c r="G79" s="4">
        <v>86</v>
      </c>
      <c r="H79" s="4">
        <v>1467</v>
      </c>
      <c r="I79" s="4">
        <v>72.459999999999994</v>
      </c>
      <c r="J79" s="4">
        <v>11.8</v>
      </c>
      <c r="K79" s="4">
        <v>84.26</v>
      </c>
      <c r="L79" s="5">
        <v>14.004272489912177</v>
      </c>
      <c r="M79" s="4">
        <v>2.9000000000000001E-2</v>
      </c>
      <c r="N79" s="4">
        <v>1.26</v>
      </c>
      <c r="O79" s="4">
        <v>1.23</v>
      </c>
      <c r="P79" s="4"/>
      <c r="Q79" s="5">
        <v>400.22081148219706</v>
      </c>
      <c r="R79" s="5"/>
      <c r="S79" s="5">
        <v>2905.5172413793102</v>
      </c>
      <c r="T79" s="4"/>
      <c r="U79" s="6">
        <f>Table_Query_from_OINTLYP1345678910111259347[[#This Row],[GAS]]*1000</f>
        <v>29</v>
      </c>
      <c r="V79" s="6">
        <f>Table_Query_from_OINTLYP1345678910111259347[[#This Row],[GAS_LIFT_RATE]]*1000</f>
        <v>1230</v>
      </c>
      <c r="W79" s="25">
        <v>1.772</v>
      </c>
      <c r="X79" s="25">
        <f>Table_Query_from_OINTLYP1345678910111259347[[#This Row],[Column1]]*5</f>
        <v>8.86</v>
      </c>
      <c r="Y79" s="5">
        <v>12888.695146759665</v>
      </c>
      <c r="Z79" s="25">
        <f>Table_Query_from_OINTLYP1345678910111259347[[#This Row],[Column2]]*4</f>
        <v>51554.780587038658</v>
      </c>
      <c r="AA79" s="29">
        <f>Table_Query_from_OINTLYP1345678910111259347[[#This Row],[Column1]]*600</f>
        <v>1063.2</v>
      </c>
      <c r="AB79" s="25">
        <f>Table_Query_from_OINTLYP1345678910111259347[[#This Row],[Column1]]*500</f>
        <v>886</v>
      </c>
    </row>
    <row r="80" spans="1:28" x14ac:dyDescent="0.35">
      <c r="A80" s="3">
        <v>42842</v>
      </c>
      <c r="B80" s="4" t="s">
        <v>22</v>
      </c>
      <c r="C80" s="4" t="s">
        <v>23</v>
      </c>
      <c r="D80" s="4">
        <v>13</v>
      </c>
      <c r="E80" s="4">
        <v>100</v>
      </c>
      <c r="F80" s="4">
        <v>197.25</v>
      </c>
      <c r="G80" s="4">
        <v>84.57</v>
      </c>
      <c r="H80" s="4">
        <v>1585</v>
      </c>
      <c r="I80" s="4">
        <v>10.28</v>
      </c>
      <c r="J80" s="4">
        <v>1.67</v>
      </c>
      <c r="K80" s="4">
        <v>11.95</v>
      </c>
      <c r="L80" s="5">
        <v>13.97489539748954</v>
      </c>
      <c r="M80" s="4">
        <v>4.0000000000000001E-3</v>
      </c>
      <c r="N80" s="4">
        <v>0.52</v>
      </c>
      <c r="O80" s="4">
        <v>0.52</v>
      </c>
      <c r="P80" s="4">
        <v>41</v>
      </c>
      <c r="Q80" s="5">
        <v>389.10505836575874</v>
      </c>
      <c r="R80" s="5"/>
      <c r="S80" s="5">
        <v>2987.3649999999998</v>
      </c>
      <c r="T80" s="4"/>
      <c r="U80" s="6">
        <f>Table_Query_from_OINTLYP1345678910111259347[[#This Row],[GAS]]*1000</f>
        <v>4</v>
      </c>
      <c r="V80" s="6">
        <f>Table_Query_from_OINTLYP1345678910111259347[[#This Row],[GAS_LIFT_RATE]]*1000</f>
        <v>520</v>
      </c>
      <c r="W80" s="25">
        <v>1.0620000000000001</v>
      </c>
      <c r="X80" s="25">
        <f>Table_Query_from_OINTLYP1345678910111259347[[#This Row],[Column1]]*5</f>
        <v>5.3100000000000005</v>
      </c>
      <c r="Y80" s="5">
        <v>18270.030496257277</v>
      </c>
      <c r="Z80" s="25">
        <f>Table_Query_from_OINTLYP1345678910111259347[[#This Row],[Column2]]*4</f>
        <v>73080.121985029109</v>
      </c>
      <c r="AA80" s="29">
        <f>Table_Query_from_OINTLYP1345678910111259347[[#This Row],[Column1]]*600</f>
        <v>637.20000000000005</v>
      </c>
      <c r="AB80" s="25">
        <f>Table_Query_from_OINTLYP1345678910111259347[[#This Row],[Column1]]*500</f>
        <v>531</v>
      </c>
    </row>
    <row r="81" spans="1:28" x14ac:dyDescent="0.35">
      <c r="A81" s="3">
        <v>42867</v>
      </c>
      <c r="B81" s="4" t="s">
        <v>22</v>
      </c>
      <c r="C81" s="4" t="s">
        <v>23</v>
      </c>
      <c r="D81" s="4">
        <v>15</v>
      </c>
      <c r="E81" s="4">
        <v>100</v>
      </c>
      <c r="F81" s="4">
        <v>243</v>
      </c>
      <c r="G81" s="4">
        <v>102</v>
      </c>
      <c r="H81" s="4">
        <v>1147</v>
      </c>
      <c r="I81" s="4">
        <v>145.77000000000001</v>
      </c>
      <c r="J81" s="4">
        <v>1.47</v>
      </c>
      <c r="K81" s="4">
        <v>147.24</v>
      </c>
      <c r="L81" s="5">
        <v>0.99837000814995924</v>
      </c>
      <c r="M81" s="4">
        <v>5.8000000000000003E-2</v>
      </c>
      <c r="N81" s="4">
        <v>1.6559999999999999</v>
      </c>
      <c r="O81" s="4">
        <v>1.6</v>
      </c>
      <c r="P81" s="4">
        <v>38.5</v>
      </c>
      <c r="Q81" s="5">
        <v>397.88708239006655</v>
      </c>
      <c r="R81" s="5"/>
      <c r="S81" s="5">
        <v>2538.6206896551726</v>
      </c>
      <c r="T81" s="4"/>
      <c r="U81" s="6">
        <f>Table_Query_from_OINTLYP1345678910111259347[[#This Row],[GAS]]*1000</f>
        <v>58</v>
      </c>
      <c r="V81" s="6">
        <f>Table_Query_from_OINTLYP1345678910111259347[[#This Row],[GAS_LIFT_RATE]]*1000</f>
        <v>1600</v>
      </c>
      <c r="W81" s="25">
        <v>2.1420000000000003</v>
      </c>
      <c r="X81" s="25">
        <f>Table_Query_from_OINTLYP1345678910111259347[[#This Row],[Column1]]*5</f>
        <v>10.71</v>
      </c>
      <c r="Y81" s="5">
        <v>9615.0409264753198</v>
      </c>
      <c r="Z81" s="25">
        <f>Table_Query_from_OINTLYP1345678910111259347[[#This Row],[Column2]]*4</f>
        <v>38460.163705901279</v>
      </c>
      <c r="AA81" s="29">
        <f>Table_Query_from_OINTLYP1345678910111259347[[#This Row],[Column1]]*600</f>
        <v>1285.2000000000003</v>
      </c>
      <c r="AB81" s="25">
        <f>Table_Query_from_OINTLYP1345678910111259347[[#This Row],[Column1]]*500</f>
        <v>1071.0000000000002</v>
      </c>
    </row>
    <row r="82" spans="1:28" x14ac:dyDescent="0.35">
      <c r="A82" s="3">
        <v>42872</v>
      </c>
      <c r="B82" s="4" t="s">
        <v>22</v>
      </c>
      <c r="C82" s="4" t="s">
        <v>23</v>
      </c>
      <c r="D82" s="4">
        <v>12</v>
      </c>
      <c r="E82" s="4">
        <v>100</v>
      </c>
      <c r="F82" s="4">
        <v>252</v>
      </c>
      <c r="G82" s="4">
        <v>96</v>
      </c>
      <c r="H82" s="4">
        <v>1404</v>
      </c>
      <c r="I82" s="4">
        <v>126.24</v>
      </c>
      <c r="J82" s="4">
        <v>1.28</v>
      </c>
      <c r="K82" s="4">
        <v>127.52</v>
      </c>
      <c r="L82" s="5">
        <v>1.0037641154328734</v>
      </c>
      <c r="M82" s="4">
        <v>0.05</v>
      </c>
      <c r="N82" s="4">
        <v>0.79900000000000004</v>
      </c>
      <c r="O82" s="4">
        <v>0.75</v>
      </c>
      <c r="P82" s="4">
        <v>44.5</v>
      </c>
      <c r="Q82" s="5">
        <v>396.07097591888464</v>
      </c>
      <c r="R82" s="5"/>
      <c r="S82" s="5">
        <v>2550.4</v>
      </c>
      <c r="T82" s="4"/>
      <c r="U82" s="6">
        <f>Table_Query_from_OINTLYP1345678910111259347[[#This Row],[GAS]]*1000</f>
        <v>50</v>
      </c>
      <c r="V82" s="6">
        <f>Table_Query_from_OINTLYP1345678910111259347[[#This Row],[GAS_LIFT_RATE]]*1000</f>
        <v>750</v>
      </c>
      <c r="W82" s="25">
        <v>1.292</v>
      </c>
      <c r="X82" s="25">
        <f>Table_Query_from_OINTLYP1345678910111259347[[#This Row],[Column1]]*5</f>
        <v>6.46</v>
      </c>
      <c r="Y82" s="5">
        <v>10305.871503227789</v>
      </c>
      <c r="Z82" s="25">
        <f>Table_Query_from_OINTLYP1345678910111259347[[#This Row],[Column2]]*4</f>
        <v>41223.486012911155</v>
      </c>
      <c r="AA82" s="29">
        <f>Table_Query_from_OINTLYP1345678910111259347[[#This Row],[Column1]]*600</f>
        <v>775.2</v>
      </c>
      <c r="AB82" s="25">
        <f>Table_Query_from_OINTLYP1345678910111259347[[#This Row],[Column1]]*500</f>
        <v>646</v>
      </c>
    </row>
    <row r="83" spans="1:28" x14ac:dyDescent="0.35">
      <c r="A83" s="3">
        <v>42884</v>
      </c>
      <c r="B83" s="4" t="s">
        <v>22</v>
      </c>
      <c r="C83" s="4" t="s">
        <v>23</v>
      </c>
      <c r="D83" s="4">
        <v>21</v>
      </c>
      <c r="E83" s="4">
        <v>100</v>
      </c>
      <c r="F83" s="4">
        <v>191</v>
      </c>
      <c r="G83" s="4">
        <v>89</v>
      </c>
      <c r="H83" s="4">
        <v>1591</v>
      </c>
      <c r="I83" s="4">
        <v>58</v>
      </c>
      <c r="J83" s="4">
        <v>0.59</v>
      </c>
      <c r="K83" s="4">
        <v>58.59</v>
      </c>
      <c r="L83" s="5">
        <v>1.0069977811913295</v>
      </c>
      <c r="M83" s="4">
        <v>2.3E-2</v>
      </c>
      <c r="N83" s="4">
        <v>0.82699999999999996</v>
      </c>
      <c r="O83" s="4">
        <v>0.8</v>
      </c>
      <c r="P83" s="4">
        <v>44.5</v>
      </c>
      <c r="Q83" s="5">
        <v>396.55172413793105</v>
      </c>
      <c r="R83" s="5"/>
      <c r="S83" s="5">
        <v>2547.391304347826</v>
      </c>
      <c r="T83" s="4"/>
      <c r="U83" s="6">
        <f>Table_Query_from_OINTLYP1345678910111259347[[#This Row],[GAS]]*1000</f>
        <v>23</v>
      </c>
      <c r="V83" s="6">
        <f>Table_Query_from_OINTLYP1345678910111259347[[#This Row],[GAS_LIFT_RATE]]*1000</f>
        <v>800</v>
      </c>
      <c r="W83" s="25">
        <v>1.3420000000000001</v>
      </c>
      <c r="X83" s="25">
        <f>Table_Query_from_OINTLYP1345678910111259347[[#This Row],[Column1]]*5</f>
        <v>6.7100000000000009</v>
      </c>
      <c r="Y83" s="5">
        <v>13828.125000000002</v>
      </c>
      <c r="Z83" s="25">
        <f>Table_Query_from_OINTLYP1345678910111259347[[#This Row],[Column2]]*4</f>
        <v>55312.500000000007</v>
      </c>
      <c r="AA83" s="29">
        <f>Table_Query_from_OINTLYP1345678910111259347[[#This Row],[Column1]]*600</f>
        <v>805.2</v>
      </c>
      <c r="AB83" s="25">
        <f>Table_Query_from_OINTLYP1345678910111259347[[#This Row],[Column1]]*500</f>
        <v>671</v>
      </c>
    </row>
    <row r="84" spans="1:28" x14ac:dyDescent="0.35">
      <c r="A84" s="3">
        <v>42901</v>
      </c>
      <c r="B84" s="4" t="s">
        <v>22</v>
      </c>
      <c r="C84" s="4" t="s">
        <v>23</v>
      </c>
      <c r="D84" s="4">
        <v>24</v>
      </c>
      <c r="E84" s="4">
        <v>100</v>
      </c>
      <c r="F84" s="4">
        <v>205</v>
      </c>
      <c r="G84" s="4">
        <v>95</v>
      </c>
      <c r="H84" s="4">
        <v>1560</v>
      </c>
      <c r="I84" s="4">
        <v>73.63</v>
      </c>
      <c r="J84" s="4">
        <v>0.74</v>
      </c>
      <c r="K84" s="4">
        <v>74.37</v>
      </c>
      <c r="L84" s="5">
        <v>0.99502487562189057</v>
      </c>
      <c r="M84" s="4">
        <v>2.9000000000000001E-2</v>
      </c>
      <c r="N84" s="4">
        <v>0.9</v>
      </c>
      <c r="O84" s="4">
        <v>0.87</v>
      </c>
      <c r="P84" s="4">
        <v>45</v>
      </c>
      <c r="Q84" s="5">
        <v>393.86119788129838</v>
      </c>
      <c r="R84" s="5"/>
      <c r="S84" s="5">
        <v>2564.4827586206898</v>
      </c>
      <c r="T84" s="4"/>
      <c r="U84" s="6">
        <f>Table_Query_from_OINTLYP1345678910111259347[[#This Row],[GAS]]*1000</f>
        <v>29</v>
      </c>
      <c r="V84" s="6">
        <f>Table_Query_from_OINTLYP1345678910111259347[[#This Row],[GAS_LIFT_RATE]]*1000</f>
        <v>870</v>
      </c>
      <c r="W84" s="25">
        <v>1.4119999999999999</v>
      </c>
      <c r="X84" s="25">
        <f>Table_Query_from_OINTLYP1345678910111259347[[#This Row],[Column1]]*5</f>
        <v>7.06</v>
      </c>
      <c r="Y84" s="5">
        <v>12816.067042334922</v>
      </c>
      <c r="Z84" s="25">
        <f>Table_Query_from_OINTLYP1345678910111259347[[#This Row],[Column2]]*4</f>
        <v>51264.268169339688</v>
      </c>
      <c r="AA84" s="29">
        <f>Table_Query_from_OINTLYP1345678910111259347[[#This Row],[Column1]]*600</f>
        <v>847.19999999999993</v>
      </c>
      <c r="AB84" s="25">
        <f>Table_Query_from_OINTLYP1345678910111259347[[#This Row],[Column1]]*500</f>
        <v>706</v>
      </c>
    </row>
    <row r="85" spans="1:28" x14ac:dyDescent="0.35">
      <c r="A85" s="3">
        <v>42915</v>
      </c>
      <c r="B85" s="4" t="s">
        <v>22</v>
      </c>
      <c r="C85" s="4" t="s">
        <v>23</v>
      </c>
      <c r="D85" s="4">
        <v>23</v>
      </c>
      <c r="E85" s="4">
        <v>100</v>
      </c>
      <c r="F85" s="4">
        <v>236</v>
      </c>
      <c r="G85" s="4">
        <v>109</v>
      </c>
      <c r="H85" s="4">
        <v>1604</v>
      </c>
      <c r="I85" s="4">
        <v>295.57</v>
      </c>
      <c r="J85" s="4">
        <v>2.99</v>
      </c>
      <c r="K85" s="4">
        <v>298.56</v>
      </c>
      <c r="L85" s="5">
        <v>1.0014737406216505</v>
      </c>
      <c r="M85" s="4">
        <v>0.11799999999999999</v>
      </c>
      <c r="N85" s="4">
        <v>0.99</v>
      </c>
      <c r="O85" s="4">
        <v>0.88</v>
      </c>
      <c r="P85" s="4"/>
      <c r="Q85" s="5">
        <v>399.2286091281253</v>
      </c>
      <c r="R85" s="5"/>
      <c r="S85" s="5">
        <v>2530.1694915254238</v>
      </c>
      <c r="T85" s="4"/>
      <c r="U85" s="6">
        <f>Table_Query_from_OINTLYP1345678910111259347[[#This Row],[GAS]]*1000</f>
        <v>118</v>
      </c>
      <c r="V85" s="6">
        <f>Table_Query_from_OINTLYP1345678910111259347[[#This Row],[GAS_LIFT_RATE]]*1000</f>
        <v>880</v>
      </c>
      <c r="W85" s="25">
        <v>1.4220000000000002</v>
      </c>
      <c r="X85" s="25">
        <f>Table_Query_from_OINTLYP1345678910111259347[[#This Row],[Column1]]*5</f>
        <v>7.1100000000000012</v>
      </c>
      <c r="Y85" s="5">
        <v>6401.7505877970998</v>
      </c>
      <c r="Z85" s="25">
        <f>Table_Query_from_OINTLYP1345678910111259347[[#This Row],[Column2]]*4</f>
        <v>25607.002351188399</v>
      </c>
      <c r="AA85" s="29">
        <f>Table_Query_from_OINTLYP1345678910111259347[[#This Row],[Column1]]*600</f>
        <v>853.2</v>
      </c>
      <c r="AB85" s="25">
        <f>Table_Query_from_OINTLYP1345678910111259347[[#This Row],[Column1]]*500</f>
        <v>711.00000000000011</v>
      </c>
    </row>
    <row r="86" spans="1:28" x14ac:dyDescent="0.35">
      <c r="A86" s="3">
        <v>42925</v>
      </c>
      <c r="B86" s="4" t="s">
        <v>22</v>
      </c>
      <c r="C86" s="4" t="s">
        <v>23</v>
      </c>
      <c r="D86" s="4">
        <v>24</v>
      </c>
      <c r="E86" s="4">
        <v>100</v>
      </c>
      <c r="F86" s="4">
        <v>193</v>
      </c>
      <c r="G86" s="4">
        <v>92.3</v>
      </c>
      <c r="H86" s="4">
        <v>1603</v>
      </c>
      <c r="I86" s="4">
        <v>55.71</v>
      </c>
      <c r="J86" s="4">
        <v>0</v>
      </c>
      <c r="K86" s="4">
        <v>55.71</v>
      </c>
      <c r="L86" s="5">
        <v>0</v>
      </c>
      <c r="M86" s="4">
        <v>2.1999999999999999E-2</v>
      </c>
      <c r="N86" s="4">
        <v>0.87</v>
      </c>
      <c r="O86" s="4">
        <v>0.85</v>
      </c>
      <c r="P86" s="4">
        <v>38</v>
      </c>
      <c r="Q86" s="5">
        <v>394.90217196194578</v>
      </c>
      <c r="R86" s="5"/>
      <c r="S86" s="5">
        <v>2532.2727272727275</v>
      </c>
      <c r="T86" s="4"/>
      <c r="U86" s="6">
        <f>Table_Query_from_OINTLYP1345678910111259347[[#This Row],[GAS]]*1000</f>
        <v>22</v>
      </c>
      <c r="V86" s="6">
        <f>Table_Query_from_OINTLYP1345678910111259347[[#This Row],[GAS_LIFT_RATE]]*1000</f>
        <v>850</v>
      </c>
      <c r="W86" s="25">
        <v>1.3919999999999999</v>
      </c>
      <c r="X86" s="25">
        <f>Table_Query_from_OINTLYP1345678910111259347[[#This Row],[Column1]]*5</f>
        <v>6.9599999999999991</v>
      </c>
      <c r="Y86" s="5">
        <v>13989.773865373465</v>
      </c>
      <c r="Z86" s="25">
        <f>Table_Query_from_OINTLYP1345678910111259347[[#This Row],[Column2]]*4</f>
        <v>55959.09546149386</v>
      </c>
      <c r="AA86" s="29">
        <f>Table_Query_from_OINTLYP1345678910111259347[[#This Row],[Column1]]*600</f>
        <v>835.19999999999993</v>
      </c>
      <c r="AB86" s="25">
        <f>Table_Query_from_OINTLYP1345678910111259347[[#This Row],[Column1]]*500</f>
        <v>696</v>
      </c>
    </row>
    <row r="87" spans="1:28" x14ac:dyDescent="0.35">
      <c r="A87" s="3">
        <v>42928</v>
      </c>
      <c r="B87" s="4" t="s">
        <v>22</v>
      </c>
      <c r="C87" s="4" t="s">
        <v>23</v>
      </c>
      <c r="D87" s="4">
        <v>23</v>
      </c>
      <c r="E87" s="4">
        <v>100</v>
      </c>
      <c r="F87" s="4">
        <v>196</v>
      </c>
      <c r="G87" s="4">
        <v>93</v>
      </c>
      <c r="H87" s="4">
        <v>1645</v>
      </c>
      <c r="I87" s="4">
        <v>109</v>
      </c>
      <c r="J87" s="4">
        <v>0</v>
      </c>
      <c r="K87" s="4">
        <v>109</v>
      </c>
      <c r="L87" s="5">
        <v>0</v>
      </c>
      <c r="M87" s="4">
        <v>4.3999999999999997E-2</v>
      </c>
      <c r="N87" s="4">
        <v>1.085</v>
      </c>
      <c r="O87" s="4">
        <v>1.04</v>
      </c>
      <c r="P87" s="4">
        <v>96</v>
      </c>
      <c r="Q87" s="5">
        <v>403.66972477064218</v>
      </c>
      <c r="R87" s="5"/>
      <c r="S87" s="5">
        <v>2477.2727272727275</v>
      </c>
      <c r="T87" s="4"/>
      <c r="U87" s="6">
        <f>Table_Query_from_OINTLYP1345678910111259347[[#This Row],[GAS]]*1000</f>
        <v>44</v>
      </c>
      <c r="V87" s="6">
        <f>Table_Query_from_OINTLYP1345678910111259347[[#This Row],[GAS_LIFT_RATE]]*1000</f>
        <v>1040</v>
      </c>
      <c r="W87" s="25">
        <v>1.5820000000000001</v>
      </c>
      <c r="X87" s="25">
        <f>Table_Query_from_OINTLYP1345678910111259347[[#This Row],[Column1]]*5</f>
        <v>7.91</v>
      </c>
      <c r="Y87" s="5">
        <v>11012.345679012345</v>
      </c>
      <c r="Z87" s="25">
        <f>Table_Query_from_OINTLYP1345678910111259347[[#This Row],[Column2]]*4</f>
        <v>44049.382716049382</v>
      </c>
      <c r="AA87" s="29">
        <f>Table_Query_from_OINTLYP1345678910111259347[[#This Row],[Column1]]*600</f>
        <v>949.2</v>
      </c>
      <c r="AB87" s="25">
        <f>Table_Query_from_OINTLYP1345678910111259347[[#This Row],[Column1]]*500</f>
        <v>791</v>
      </c>
    </row>
    <row r="88" spans="1:28" x14ac:dyDescent="0.35">
      <c r="A88" s="3">
        <v>42931</v>
      </c>
      <c r="B88" s="4" t="s">
        <v>22</v>
      </c>
      <c r="C88" s="4" t="s">
        <v>23</v>
      </c>
      <c r="D88" s="4">
        <v>18</v>
      </c>
      <c r="E88" s="4">
        <v>100</v>
      </c>
      <c r="F88" s="4">
        <v>190</v>
      </c>
      <c r="G88" s="4">
        <v>94</v>
      </c>
      <c r="H88" s="4">
        <v>1445</v>
      </c>
      <c r="I88" s="4">
        <v>99.6</v>
      </c>
      <c r="J88" s="4">
        <v>0</v>
      </c>
      <c r="K88" s="4">
        <v>99.6</v>
      </c>
      <c r="L88" s="5">
        <v>0</v>
      </c>
      <c r="M88" s="4">
        <v>0.04</v>
      </c>
      <c r="N88" s="4">
        <v>1.52</v>
      </c>
      <c r="O88" s="4">
        <v>1.48</v>
      </c>
      <c r="P88" s="4">
        <v>33</v>
      </c>
      <c r="Q88" s="5">
        <v>401.60642570281124</v>
      </c>
      <c r="R88" s="5"/>
      <c r="S88" s="5">
        <v>2490</v>
      </c>
      <c r="T88" s="4"/>
      <c r="U88" s="6">
        <f>Table_Query_from_OINTLYP1345678910111259347[[#This Row],[GAS]]*1000</f>
        <v>40</v>
      </c>
      <c r="V88" s="6">
        <f>Table_Query_from_OINTLYP1345678910111259347[[#This Row],[GAS_LIFT_RATE]]*1000</f>
        <v>1480</v>
      </c>
      <c r="W88" s="25">
        <v>2.0220000000000002</v>
      </c>
      <c r="X88" s="25">
        <f>Table_Query_from_OINTLYP1345678910111259347[[#This Row],[Column1]]*5</f>
        <v>10.110000000000001</v>
      </c>
      <c r="Y88" s="5">
        <v>11438.356164383562</v>
      </c>
      <c r="Z88" s="25">
        <f>Table_Query_from_OINTLYP1345678910111259347[[#This Row],[Column2]]*4</f>
        <v>45753.424657534248</v>
      </c>
      <c r="AA88" s="29">
        <f>Table_Query_from_OINTLYP1345678910111259347[[#This Row],[Column1]]*600</f>
        <v>1213.2</v>
      </c>
      <c r="AB88" s="25">
        <f>Table_Query_from_OINTLYP1345678910111259347[[#This Row],[Column1]]*500</f>
        <v>1011.0000000000001</v>
      </c>
    </row>
    <row r="89" spans="1:28" x14ac:dyDescent="0.35">
      <c r="A89" s="3">
        <v>42946</v>
      </c>
      <c r="B89" s="4" t="s">
        <v>22</v>
      </c>
      <c r="C89" s="4" t="s">
        <v>23</v>
      </c>
      <c r="D89" s="4">
        <v>24</v>
      </c>
      <c r="E89" s="4">
        <v>100</v>
      </c>
      <c r="F89" s="4">
        <v>189</v>
      </c>
      <c r="G89" s="4">
        <v>92.3</v>
      </c>
      <c r="H89" s="4">
        <v>1540</v>
      </c>
      <c r="I89" s="4">
        <v>89.6</v>
      </c>
      <c r="J89" s="4">
        <v>0</v>
      </c>
      <c r="K89" s="4">
        <v>89.6</v>
      </c>
      <c r="L89" s="5">
        <v>0</v>
      </c>
      <c r="M89" s="4">
        <v>3.5999999999999997E-2</v>
      </c>
      <c r="N89" s="4">
        <v>0.80300000000000005</v>
      </c>
      <c r="O89" s="4">
        <v>0.77</v>
      </c>
      <c r="P89" s="4">
        <v>33</v>
      </c>
      <c r="Q89" s="5">
        <v>401.78571428571428</v>
      </c>
      <c r="R89" s="5"/>
      <c r="S89" s="5">
        <v>2488.8888888888887</v>
      </c>
      <c r="T89" s="4"/>
      <c r="U89" s="6">
        <f>Table_Query_from_OINTLYP1345678910111259347[[#This Row],[GAS]]*1000</f>
        <v>36</v>
      </c>
      <c r="V89" s="6">
        <f>Table_Query_from_OINTLYP1345678910111259347[[#This Row],[GAS_LIFT_RATE]]*1000</f>
        <v>770</v>
      </c>
      <c r="W89" s="25">
        <v>1.3120000000000001</v>
      </c>
      <c r="X89" s="25">
        <f>Table_Query_from_OINTLYP1345678910111259347[[#This Row],[Column1]]*5</f>
        <v>6.5600000000000005</v>
      </c>
      <c r="Y89" s="5">
        <v>11932.021466905189</v>
      </c>
      <c r="Z89" s="25">
        <f>Table_Query_from_OINTLYP1345678910111259347[[#This Row],[Column2]]*4</f>
        <v>47728.085867620757</v>
      </c>
      <c r="AA89" s="29">
        <f>Table_Query_from_OINTLYP1345678910111259347[[#This Row],[Column1]]*600</f>
        <v>787.2</v>
      </c>
      <c r="AB89" s="25">
        <f>Table_Query_from_OINTLYP1345678910111259347[[#This Row],[Column1]]*500</f>
        <v>656</v>
      </c>
    </row>
    <row r="90" spans="1:28" x14ac:dyDescent="0.35">
      <c r="A90" s="3">
        <v>42956</v>
      </c>
      <c r="B90" s="4" t="s">
        <v>22</v>
      </c>
      <c r="C90" s="4" t="s">
        <v>23</v>
      </c>
      <c r="D90" s="4">
        <v>12</v>
      </c>
      <c r="E90" s="4">
        <v>100</v>
      </c>
      <c r="F90" s="4">
        <v>192</v>
      </c>
      <c r="G90" s="4">
        <v>92</v>
      </c>
      <c r="H90" s="4">
        <v>1574</v>
      </c>
      <c r="I90" s="4">
        <v>79.53</v>
      </c>
      <c r="J90" s="4">
        <v>0</v>
      </c>
      <c r="K90" s="4">
        <v>79.53</v>
      </c>
      <c r="L90" s="5">
        <v>0</v>
      </c>
      <c r="M90" s="4">
        <v>3.2000000000000001E-2</v>
      </c>
      <c r="N90" s="4">
        <v>0.86</v>
      </c>
      <c r="O90" s="4">
        <v>0.83</v>
      </c>
      <c r="P90" s="4">
        <v>50</v>
      </c>
      <c r="Q90" s="5">
        <v>402.36388784106629</v>
      </c>
      <c r="R90" s="5"/>
      <c r="S90" s="5">
        <v>2485.3125</v>
      </c>
      <c r="T90" s="4"/>
      <c r="U90" s="6">
        <f>Table_Query_from_OINTLYP1345678910111259347[[#This Row],[GAS]]*1000</f>
        <v>32</v>
      </c>
      <c r="V90" s="6">
        <f>Table_Query_from_OINTLYP1345678910111259347[[#This Row],[GAS_LIFT_RATE]]*1000</f>
        <v>830</v>
      </c>
      <c r="W90" s="25">
        <v>1.3719999999999999</v>
      </c>
      <c r="X90" s="25">
        <f>Table_Query_from_OINTLYP1345678910111259347[[#This Row],[Column1]]*5</f>
        <v>6.8599999999999994</v>
      </c>
      <c r="Y90" s="5">
        <v>12475.998688708847</v>
      </c>
      <c r="Z90" s="25">
        <f>Table_Query_from_OINTLYP1345678910111259347[[#This Row],[Column2]]*4</f>
        <v>49903.994754835388</v>
      </c>
      <c r="AA90" s="29">
        <f>Table_Query_from_OINTLYP1345678910111259347[[#This Row],[Column1]]*600</f>
        <v>823.19999999999993</v>
      </c>
      <c r="AB90" s="25">
        <f>Table_Query_from_OINTLYP1345678910111259347[[#This Row],[Column1]]*500</f>
        <v>686</v>
      </c>
    </row>
    <row r="91" spans="1:28" x14ac:dyDescent="0.35">
      <c r="A91" s="3">
        <v>42963</v>
      </c>
      <c r="B91" s="4" t="s">
        <v>22</v>
      </c>
      <c r="C91" s="4" t="s">
        <v>23</v>
      </c>
      <c r="D91" s="4">
        <v>20</v>
      </c>
      <c r="E91" s="4">
        <v>100</v>
      </c>
      <c r="F91" s="4">
        <v>200.5</v>
      </c>
      <c r="G91" s="4">
        <v>99</v>
      </c>
      <c r="H91" s="4">
        <v>1309.79</v>
      </c>
      <c r="I91" s="4">
        <v>153.87</v>
      </c>
      <c r="J91" s="4">
        <v>0</v>
      </c>
      <c r="K91" s="4">
        <v>153.87</v>
      </c>
      <c r="L91" s="5">
        <v>0</v>
      </c>
      <c r="M91" s="4">
        <v>6.2E-2</v>
      </c>
      <c r="N91" s="4">
        <v>4.8479999999999999</v>
      </c>
      <c r="O91" s="4">
        <v>4.79</v>
      </c>
      <c r="P91" s="4">
        <v>50</v>
      </c>
      <c r="Q91" s="5">
        <v>402.93754468057449</v>
      </c>
      <c r="R91" s="5"/>
      <c r="S91" s="5">
        <v>2481.7741935483873</v>
      </c>
      <c r="T91" s="4"/>
      <c r="U91" s="6">
        <f>Table_Query_from_OINTLYP1345678910111259347[[#This Row],[GAS]]*1000</f>
        <v>62</v>
      </c>
      <c r="V91" s="6">
        <f>Table_Query_from_OINTLYP1345678910111259347[[#This Row],[GAS_LIFT_RATE]]*1000</f>
        <v>4790</v>
      </c>
      <c r="W91" s="25">
        <v>5.3319999999999999</v>
      </c>
      <c r="X91" s="25">
        <f>Table_Query_from_OINTLYP1345678910111259347[[#This Row],[Column1]]*5</f>
        <v>26.66</v>
      </c>
      <c r="Y91" s="5">
        <v>9358.3909403550206</v>
      </c>
      <c r="Z91" s="25">
        <f>Table_Query_from_OINTLYP1345678910111259347[[#This Row],[Column2]]*4</f>
        <v>37433.563761420082</v>
      </c>
      <c r="AA91" s="29">
        <f>Table_Query_from_OINTLYP1345678910111259347[[#This Row],[Column1]]*600</f>
        <v>3199.2</v>
      </c>
      <c r="AB91" s="25">
        <f>Table_Query_from_OINTLYP1345678910111259347[[#This Row],[Column1]]*500</f>
        <v>2666</v>
      </c>
    </row>
    <row r="92" spans="1:28" x14ac:dyDescent="0.35">
      <c r="A92" s="3">
        <v>42965</v>
      </c>
      <c r="B92" s="4" t="s">
        <v>22</v>
      </c>
      <c r="C92" s="4" t="s">
        <v>23</v>
      </c>
      <c r="D92" s="4">
        <v>14</v>
      </c>
      <c r="E92" s="4">
        <v>100</v>
      </c>
      <c r="F92" s="4">
        <v>195</v>
      </c>
      <c r="G92" s="4">
        <v>101</v>
      </c>
      <c r="H92" s="4">
        <v>1141</v>
      </c>
      <c r="I92" s="4">
        <v>148.97</v>
      </c>
      <c r="J92" s="4">
        <v>0</v>
      </c>
      <c r="K92" s="4">
        <v>148.97</v>
      </c>
      <c r="L92" s="5">
        <v>0</v>
      </c>
      <c r="M92" s="4">
        <v>0.06</v>
      </c>
      <c r="N92" s="4">
        <v>3.9260000000000002</v>
      </c>
      <c r="O92" s="4">
        <v>3.87</v>
      </c>
      <c r="P92" s="4">
        <v>42</v>
      </c>
      <c r="Q92" s="5">
        <v>402.76565751493587</v>
      </c>
      <c r="R92" s="5"/>
      <c r="S92" s="5">
        <v>2482.8333333333335</v>
      </c>
      <c r="T92" s="4"/>
      <c r="U92" s="6">
        <f>Table_Query_from_OINTLYP1345678910111259347[[#This Row],[GAS]]*1000</f>
        <v>60</v>
      </c>
      <c r="V92" s="6">
        <f>Table_Query_from_OINTLYP1345678910111259347[[#This Row],[GAS_LIFT_RATE]]*1000</f>
        <v>3870</v>
      </c>
      <c r="W92" s="25">
        <v>4.4119999999999999</v>
      </c>
      <c r="X92" s="25">
        <f>Table_Query_from_OINTLYP1345678910111259347[[#This Row],[Column1]]*5</f>
        <v>22.06</v>
      </c>
      <c r="Y92" s="5">
        <v>9513.3759762519003</v>
      </c>
      <c r="Z92" s="25">
        <f>Table_Query_from_OINTLYP1345678910111259347[[#This Row],[Column2]]*4</f>
        <v>38053.503905007601</v>
      </c>
      <c r="AA92" s="29">
        <f>Table_Query_from_OINTLYP1345678910111259347[[#This Row],[Column1]]*600</f>
        <v>2647.2</v>
      </c>
      <c r="AB92" s="25">
        <f>Table_Query_from_OINTLYP1345678910111259347[[#This Row],[Column1]]*500</f>
        <v>2206</v>
      </c>
    </row>
    <row r="93" spans="1:28" x14ac:dyDescent="0.35">
      <c r="A93" s="3">
        <v>42965</v>
      </c>
      <c r="B93" s="4" t="s">
        <v>22</v>
      </c>
      <c r="C93" s="4" t="s">
        <v>23</v>
      </c>
      <c r="D93" s="4">
        <v>5</v>
      </c>
      <c r="E93" s="4">
        <v>100</v>
      </c>
      <c r="F93" s="4">
        <v>201</v>
      </c>
      <c r="G93" s="4">
        <v>95</v>
      </c>
      <c r="H93" s="4">
        <v>1533</v>
      </c>
      <c r="I93" s="4">
        <v>131.69999999999999</v>
      </c>
      <c r="J93" s="4">
        <v>0</v>
      </c>
      <c r="K93" s="4">
        <v>131.69999999999999</v>
      </c>
      <c r="L93" s="5">
        <v>0</v>
      </c>
      <c r="M93" s="4">
        <v>5.2999999999999999E-2</v>
      </c>
      <c r="N93" s="4">
        <v>5.76</v>
      </c>
      <c r="O93" s="4">
        <v>5.71</v>
      </c>
      <c r="P93" s="4">
        <v>100</v>
      </c>
      <c r="Q93" s="5">
        <v>402.42976461655275</v>
      </c>
      <c r="R93" s="5"/>
      <c r="S93" s="5">
        <v>2484.9056603773583</v>
      </c>
      <c r="T93" s="4"/>
      <c r="U93" s="6">
        <f>Table_Query_from_OINTLYP1345678910111259347[[#This Row],[GAS]]*1000</f>
        <v>53</v>
      </c>
      <c r="V93" s="6">
        <f>Table_Query_from_OINTLYP1345678910111259347[[#This Row],[GAS_LIFT_RATE]]*1000</f>
        <v>5710</v>
      </c>
      <c r="W93" s="25">
        <v>6.2519999999999998</v>
      </c>
      <c r="X93" s="25">
        <f>Table_Query_from_OINTLYP1345678910111259347[[#This Row],[Column1]]*5</f>
        <v>31.259999999999998</v>
      </c>
      <c r="Y93" s="5">
        <v>10105.382009785473</v>
      </c>
      <c r="Z93" s="25">
        <f>Table_Query_from_OINTLYP1345678910111259347[[#This Row],[Column2]]*4</f>
        <v>40421.528039141893</v>
      </c>
      <c r="AA93" s="29">
        <f>Table_Query_from_OINTLYP1345678910111259347[[#This Row],[Column1]]*600</f>
        <v>3751.2</v>
      </c>
      <c r="AB93" s="25">
        <f>Table_Query_from_OINTLYP1345678910111259347[[#This Row],[Column1]]*500</f>
        <v>3126</v>
      </c>
    </row>
    <row r="94" spans="1:28" x14ac:dyDescent="0.35">
      <c r="A94" s="3">
        <v>43004</v>
      </c>
      <c r="B94" s="4" t="s">
        <v>22</v>
      </c>
      <c r="C94" s="4" t="s">
        <v>23</v>
      </c>
      <c r="D94" s="4">
        <v>18</v>
      </c>
      <c r="E94" s="4">
        <v>100</v>
      </c>
      <c r="F94" s="4">
        <v>210</v>
      </c>
      <c r="G94" s="4">
        <v>98</v>
      </c>
      <c r="H94" s="4">
        <v>1246</v>
      </c>
      <c r="I94" s="4">
        <v>150.1</v>
      </c>
      <c r="J94" s="4">
        <v>0</v>
      </c>
      <c r="K94" s="4">
        <v>150.1</v>
      </c>
      <c r="L94" s="5">
        <v>0</v>
      </c>
      <c r="M94" s="4">
        <v>0.06</v>
      </c>
      <c r="N94" s="4">
        <v>4.03</v>
      </c>
      <c r="O94" s="4">
        <v>3.97</v>
      </c>
      <c r="P94" s="4"/>
      <c r="Q94" s="5">
        <v>399.73351099267154</v>
      </c>
      <c r="R94" s="5"/>
      <c r="S94" s="5">
        <v>2501.6666666666665</v>
      </c>
      <c r="T94" s="4"/>
      <c r="U94" s="6">
        <f>Table_Query_from_OINTLYP1345678910111259347[[#This Row],[GAS]]*1000</f>
        <v>60</v>
      </c>
      <c r="V94" s="6">
        <f>Table_Query_from_OINTLYP1345678910111259347[[#This Row],[GAS_LIFT_RATE]]*1000</f>
        <v>3970</v>
      </c>
      <c r="W94" s="25">
        <v>4.5120000000000005</v>
      </c>
      <c r="X94" s="25">
        <f>Table_Query_from_OINTLYP1345678910111259347[[#This Row],[Column1]]*5</f>
        <v>22.560000000000002</v>
      </c>
      <c r="Y94" s="5">
        <v>9475.53678282295</v>
      </c>
      <c r="Z94" s="25">
        <f>Table_Query_from_OINTLYP1345678910111259347[[#This Row],[Column2]]*4</f>
        <v>37902.1471312918</v>
      </c>
      <c r="AA94" s="29">
        <f>Table_Query_from_OINTLYP1345678910111259347[[#This Row],[Column1]]*600</f>
        <v>2707.2000000000003</v>
      </c>
      <c r="AB94" s="25">
        <f>Table_Query_from_OINTLYP1345678910111259347[[#This Row],[Column1]]*500</f>
        <v>2256</v>
      </c>
    </row>
    <row r="95" spans="1:28" x14ac:dyDescent="0.35">
      <c r="A95" s="3">
        <v>43055</v>
      </c>
      <c r="B95" s="4" t="s">
        <v>22</v>
      </c>
      <c r="C95" s="4" t="s">
        <v>23</v>
      </c>
      <c r="D95" s="4">
        <v>48</v>
      </c>
      <c r="E95" s="4">
        <v>100</v>
      </c>
      <c r="F95" s="4">
        <v>185.26</v>
      </c>
      <c r="G95" s="4">
        <v>103.8</v>
      </c>
      <c r="H95" s="4">
        <v>1037.3599999999999</v>
      </c>
      <c r="I95" s="4">
        <v>141</v>
      </c>
      <c r="J95" s="4">
        <v>15.7</v>
      </c>
      <c r="K95" s="4">
        <v>156.69999999999999</v>
      </c>
      <c r="L95" s="5">
        <v>10.01914486279515</v>
      </c>
      <c r="M95" s="4">
        <v>0.06</v>
      </c>
      <c r="N95" s="4">
        <v>1.37</v>
      </c>
      <c r="O95" s="4">
        <v>1.31</v>
      </c>
      <c r="P95" s="4"/>
      <c r="Q95" s="5">
        <v>425.531914893617</v>
      </c>
      <c r="R95" s="5"/>
      <c r="S95" s="5">
        <v>2611.1666666666665</v>
      </c>
      <c r="T95" s="4"/>
      <c r="U95" s="6">
        <f>Table_Query_from_OINTLYP1345678910111259347[[#This Row],[GAS]]*1000</f>
        <v>60</v>
      </c>
      <c r="V95" s="6">
        <f>Table_Query_from_OINTLYP1345678910111259347[[#This Row],[GAS_LIFT_RATE]]*1000</f>
        <v>1310</v>
      </c>
      <c r="W95" s="25">
        <v>1.8520000000000001</v>
      </c>
      <c r="X95" s="25">
        <f>Table_Query_from_OINTLYP1345678910111259347[[#This Row],[Column1]]*5</f>
        <v>9.26</v>
      </c>
      <c r="Y95" s="5">
        <v>9789.0909090909099</v>
      </c>
      <c r="Z95" s="25">
        <f>Table_Query_from_OINTLYP1345678910111259347[[#This Row],[Column2]]*4</f>
        <v>39156.36363636364</v>
      </c>
      <c r="AA95" s="29">
        <f>Table_Query_from_OINTLYP1345678910111259347[[#This Row],[Column1]]*600</f>
        <v>1111.2</v>
      </c>
      <c r="AB95" s="25">
        <f>Table_Query_from_OINTLYP1345678910111259347[[#This Row],[Column1]]*500</f>
        <v>926</v>
      </c>
    </row>
    <row r="96" spans="1:28" x14ac:dyDescent="0.35">
      <c r="A96" s="3">
        <v>43092</v>
      </c>
      <c r="B96" s="4" t="s">
        <v>22</v>
      </c>
      <c r="C96" s="4" t="s">
        <v>23</v>
      </c>
      <c r="D96" s="4">
        <v>35</v>
      </c>
      <c r="E96" s="4">
        <v>100</v>
      </c>
      <c r="F96" s="4">
        <v>187</v>
      </c>
      <c r="G96" s="4">
        <v>97</v>
      </c>
      <c r="H96" s="4">
        <v>895</v>
      </c>
      <c r="I96" s="4">
        <v>163.1</v>
      </c>
      <c r="J96" s="4">
        <v>18.100000000000001</v>
      </c>
      <c r="K96" s="4">
        <v>181.2</v>
      </c>
      <c r="L96" s="5">
        <v>9.9889624724061807</v>
      </c>
      <c r="M96" s="4">
        <v>7.0000000000000007E-2</v>
      </c>
      <c r="N96" s="4">
        <v>3.83</v>
      </c>
      <c r="O96" s="4">
        <v>3.76</v>
      </c>
      <c r="P96" s="4"/>
      <c r="Q96" s="5">
        <v>429.18454935622316</v>
      </c>
      <c r="R96" s="5"/>
      <c r="S96" s="5">
        <v>2588.7142857142858</v>
      </c>
      <c r="T96" s="4"/>
      <c r="U96" s="6">
        <f>Table_Query_from_OINTLYP1345678910111259347[[#This Row],[GAS]]*1000</f>
        <v>70</v>
      </c>
      <c r="V96" s="6">
        <f>Table_Query_from_OINTLYP1345678910111259347[[#This Row],[GAS_LIFT_RATE]]*1000</f>
        <v>3760</v>
      </c>
      <c r="W96" s="25">
        <v>4.3019999999999996</v>
      </c>
      <c r="X96" s="25">
        <f>Table_Query_from_OINTLYP1345678910111259347[[#This Row],[Column1]]*5</f>
        <v>21.509999999999998</v>
      </c>
      <c r="Y96" s="5">
        <v>9094.5809491753607</v>
      </c>
      <c r="Z96" s="25">
        <f>Table_Query_from_OINTLYP1345678910111259347[[#This Row],[Column2]]*4</f>
        <v>36378.323796701443</v>
      </c>
      <c r="AA96" s="29">
        <f>Table_Query_from_OINTLYP1345678910111259347[[#This Row],[Column1]]*600</f>
        <v>2581.1999999999998</v>
      </c>
      <c r="AB96" s="25">
        <f>Table_Query_from_OINTLYP1345678910111259347[[#This Row],[Column1]]*500</f>
        <v>2151</v>
      </c>
    </row>
    <row r="97" spans="1:28" x14ac:dyDescent="0.35">
      <c r="A97" s="3">
        <v>43098</v>
      </c>
      <c r="B97" s="4" t="s">
        <v>22</v>
      </c>
      <c r="C97" s="4" t="s">
        <v>23</v>
      </c>
      <c r="D97" s="4">
        <v>79</v>
      </c>
      <c r="E97" s="4">
        <v>100</v>
      </c>
      <c r="F97" s="4">
        <v>197</v>
      </c>
      <c r="G97" s="4">
        <v>96</v>
      </c>
      <c r="H97" s="4">
        <v>1043.5999999999999</v>
      </c>
      <c r="I97" s="4">
        <v>141.26</v>
      </c>
      <c r="J97" s="4">
        <v>15.7</v>
      </c>
      <c r="K97" s="4">
        <v>156.96</v>
      </c>
      <c r="L97" s="5">
        <v>10.002548419979613</v>
      </c>
      <c r="M97" s="4">
        <v>5.7000000000000002E-2</v>
      </c>
      <c r="N97" s="4">
        <v>4.0529999999999999</v>
      </c>
      <c r="O97" s="4">
        <v>4</v>
      </c>
      <c r="P97" s="4">
        <v>40</v>
      </c>
      <c r="Q97" s="5">
        <v>403.5112558402945</v>
      </c>
      <c r="R97" s="5"/>
      <c r="S97" s="5">
        <v>2753.6842105263158</v>
      </c>
      <c r="T97" s="4"/>
      <c r="U97" s="6">
        <f>Table_Query_from_OINTLYP1345678910111259347[[#This Row],[GAS]]*1000</f>
        <v>57</v>
      </c>
      <c r="V97" s="6">
        <f>Table_Query_from_OINTLYP1345678910111259347[[#This Row],[GAS_LIFT_RATE]]*1000</f>
        <v>4000</v>
      </c>
      <c r="W97" s="25">
        <v>4.5419999999999998</v>
      </c>
      <c r="X97" s="25">
        <f>Table_Query_from_OINTLYP1345678910111259347[[#This Row],[Column1]]*5</f>
        <v>22.71</v>
      </c>
      <c r="Y97" s="5">
        <v>9768.9457240427237</v>
      </c>
      <c r="Z97" s="25">
        <f>Table_Query_from_OINTLYP1345678910111259347[[#This Row],[Column2]]*4</f>
        <v>39075.782896170895</v>
      </c>
      <c r="AA97" s="29">
        <f>Table_Query_from_OINTLYP1345678910111259347[[#This Row],[Column1]]*600</f>
        <v>2725.2</v>
      </c>
      <c r="AB97" s="25">
        <f>Table_Query_from_OINTLYP1345678910111259347[[#This Row],[Column1]]*500</f>
        <v>2271</v>
      </c>
    </row>
    <row r="98" spans="1:28" x14ac:dyDescent="0.35">
      <c r="A98" s="3">
        <v>43104</v>
      </c>
      <c r="B98" s="4" t="s">
        <v>22</v>
      </c>
      <c r="C98" s="4" t="s">
        <v>23</v>
      </c>
      <c r="D98" s="4">
        <v>48</v>
      </c>
      <c r="E98" s="4">
        <v>100</v>
      </c>
      <c r="F98" s="4">
        <v>190</v>
      </c>
      <c r="G98" s="4">
        <v>100</v>
      </c>
      <c r="H98" s="4">
        <v>1066</v>
      </c>
      <c r="I98" s="8">
        <v>128.4</v>
      </c>
      <c r="J98" s="4">
        <v>14.3</v>
      </c>
      <c r="K98" s="4">
        <v>142.69999999999999</v>
      </c>
      <c r="L98" s="5">
        <v>10.021023125437981</v>
      </c>
      <c r="M98" s="4">
        <v>0.05</v>
      </c>
      <c r="N98" s="4">
        <v>4.09</v>
      </c>
      <c r="O98" s="4">
        <v>4.04</v>
      </c>
      <c r="P98" s="4"/>
      <c r="Q98" s="5">
        <v>389.4080996884735</v>
      </c>
      <c r="R98" s="5"/>
      <c r="S98" s="5">
        <v>2854</v>
      </c>
      <c r="T98" s="4"/>
      <c r="U98" s="6">
        <f>Table_Query_from_OINTLYP1345678910111259347[[#This Row],[GAS]]*1000</f>
        <v>50</v>
      </c>
      <c r="V98" s="6">
        <f>Table_Query_from_OINTLYP1345678910111259347[[#This Row],[GAS_LIFT_RATE]]*1000</f>
        <v>4040</v>
      </c>
      <c r="W98" s="25">
        <v>4.5819999999999999</v>
      </c>
      <c r="X98" s="25">
        <f>Table_Query_from_OINTLYP1345678910111259347[[#This Row],[Column1]]*5</f>
        <v>22.91</v>
      </c>
      <c r="Y98" s="5">
        <v>10221.036585365853</v>
      </c>
      <c r="Z98" s="25">
        <f>Table_Query_from_OINTLYP1345678910111259347[[#This Row],[Column2]]*4</f>
        <v>40884.146341463413</v>
      </c>
      <c r="AA98" s="29">
        <f>Table_Query_from_OINTLYP1345678910111259347[[#This Row],[Column1]]*600</f>
        <v>2749.2</v>
      </c>
      <c r="AB98" s="25">
        <f>Table_Query_from_OINTLYP1345678910111259347[[#This Row],[Column1]]*500</f>
        <v>2291</v>
      </c>
    </row>
    <row r="99" spans="1:28" x14ac:dyDescent="0.35">
      <c r="A99" s="3">
        <v>43152</v>
      </c>
      <c r="B99" s="4" t="s">
        <v>22</v>
      </c>
      <c r="C99" s="4" t="s">
        <v>23</v>
      </c>
      <c r="D99" s="4">
        <v>24</v>
      </c>
      <c r="E99" s="4">
        <v>100</v>
      </c>
      <c r="F99" s="4">
        <v>236.25</v>
      </c>
      <c r="G99" s="4">
        <v>105.65</v>
      </c>
      <c r="H99" s="4">
        <v>796.64</v>
      </c>
      <c r="I99" s="4">
        <v>140.5</v>
      </c>
      <c r="J99" s="4">
        <v>12.2</v>
      </c>
      <c r="K99" s="4">
        <v>152.69999999999999</v>
      </c>
      <c r="L99" s="5">
        <v>7.9895219384413885</v>
      </c>
      <c r="M99" s="4">
        <v>0.06</v>
      </c>
      <c r="N99" s="4">
        <v>1.3</v>
      </c>
      <c r="O99" s="4">
        <v>1.25</v>
      </c>
      <c r="P99" s="4">
        <v>39</v>
      </c>
      <c r="Q99" s="5">
        <v>427.04626334519571</v>
      </c>
      <c r="R99" s="5"/>
      <c r="S99" s="5">
        <v>2545</v>
      </c>
      <c r="T99" s="4"/>
      <c r="U99" s="6">
        <f>Table_Query_from_OINTLYP1345678910111259347[[#This Row],[GAS]]*1000</f>
        <v>60</v>
      </c>
      <c r="V99" s="6">
        <f>Table_Query_from_OINTLYP1345678910111259347[[#This Row],[GAS_LIFT_RATE]]*1000</f>
        <v>1250</v>
      </c>
      <c r="W99" s="25">
        <v>1.792</v>
      </c>
      <c r="X99" s="25">
        <f>Table_Query_from_OINTLYP1345678910111259347[[#This Row],[Column1]]*5</f>
        <v>8.9600000000000009</v>
      </c>
      <c r="Y99" s="5">
        <v>9806.921675774136</v>
      </c>
      <c r="Z99" s="25">
        <f>Table_Query_from_OINTLYP1345678910111259347[[#This Row],[Column2]]*4</f>
        <v>39227.686703096544</v>
      </c>
      <c r="AA99" s="29">
        <f>Table_Query_from_OINTLYP1345678910111259347[[#This Row],[Column1]]*600</f>
        <v>1075.2</v>
      </c>
      <c r="AB99" s="25">
        <f>Table_Query_from_OINTLYP1345678910111259347[[#This Row],[Column1]]*500</f>
        <v>896</v>
      </c>
    </row>
    <row r="100" spans="1:28" x14ac:dyDescent="0.35">
      <c r="A100" s="3">
        <v>43154</v>
      </c>
      <c r="B100" s="4" t="s">
        <v>22</v>
      </c>
      <c r="C100" s="4" t="s">
        <v>23</v>
      </c>
      <c r="D100" s="4">
        <v>8</v>
      </c>
      <c r="E100" s="4">
        <v>100</v>
      </c>
      <c r="F100" s="4">
        <v>214.99</v>
      </c>
      <c r="G100" s="4">
        <v>95.91</v>
      </c>
      <c r="H100" s="4">
        <v>1032.68</v>
      </c>
      <c r="I100" s="4">
        <v>151.69999999999999</v>
      </c>
      <c r="J100" s="4">
        <v>13.2</v>
      </c>
      <c r="K100" s="4">
        <v>164.9</v>
      </c>
      <c r="L100" s="5">
        <v>8.0048514251061249</v>
      </c>
      <c r="M100" s="4">
        <v>0.06</v>
      </c>
      <c r="N100" s="4">
        <v>3.5</v>
      </c>
      <c r="O100" s="4">
        <v>3.44</v>
      </c>
      <c r="P100" s="4">
        <v>43</v>
      </c>
      <c r="Q100" s="5">
        <v>395.51746868820038</v>
      </c>
      <c r="R100" s="5"/>
      <c r="S100" s="5">
        <v>2748.3333333333335</v>
      </c>
      <c r="T100" s="4"/>
      <c r="U100" s="6">
        <f>Table_Query_from_OINTLYP1345678910111259347[[#This Row],[GAS]]*1000</f>
        <v>60</v>
      </c>
      <c r="V100" s="6">
        <f>Table_Query_from_OINTLYP1345678910111259347[[#This Row],[GAS_LIFT_RATE]]*1000</f>
        <v>3440</v>
      </c>
      <c r="W100" s="25">
        <v>3.9820000000000002</v>
      </c>
      <c r="X100" s="25">
        <f>Table_Query_from_OINTLYP1345678910111259347[[#This Row],[Column1]]*5</f>
        <v>19.91</v>
      </c>
      <c r="Y100" s="5">
        <v>9422.471123556179</v>
      </c>
      <c r="Z100" s="25">
        <f>Table_Query_from_OINTLYP1345678910111259347[[#This Row],[Column2]]*4</f>
        <v>37689.884494224716</v>
      </c>
      <c r="AA100" s="29">
        <f>Table_Query_from_OINTLYP1345678910111259347[[#This Row],[Column1]]*600</f>
        <v>2389.2000000000003</v>
      </c>
      <c r="AB100" s="25">
        <f>Table_Query_from_OINTLYP1345678910111259347[[#This Row],[Column1]]*500</f>
        <v>1991</v>
      </c>
    </row>
    <row r="101" spans="1:28" x14ac:dyDescent="0.35">
      <c r="A101" s="3">
        <v>43192</v>
      </c>
      <c r="B101" s="4" t="s">
        <v>22</v>
      </c>
      <c r="C101" s="4" t="s">
        <v>23</v>
      </c>
      <c r="D101" s="4">
        <v>23</v>
      </c>
      <c r="E101" s="4">
        <v>100</v>
      </c>
      <c r="F101" s="4">
        <v>204.8</v>
      </c>
      <c r="G101" s="4">
        <v>92.32</v>
      </c>
      <c r="H101" s="4">
        <v>1302</v>
      </c>
      <c r="I101" s="4">
        <v>100.42</v>
      </c>
      <c r="J101" s="4">
        <v>8.73</v>
      </c>
      <c r="K101" s="8">
        <v>109.15</v>
      </c>
      <c r="L101" s="5">
        <v>7.9981676591846087</v>
      </c>
      <c r="M101" s="4">
        <v>0.04</v>
      </c>
      <c r="N101" s="4">
        <v>3.66</v>
      </c>
      <c r="O101" s="4">
        <v>3.62</v>
      </c>
      <c r="P101" s="4">
        <v>44</v>
      </c>
      <c r="Q101" s="5">
        <v>398.32702648874726</v>
      </c>
      <c r="R101" s="5"/>
      <c r="S101" s="5">
        <v>2728.75</v>
      </c>
      <c r="T101" s="4"/>
      <c r="U101" s="6">
        <f>Table_Query_from_OINTLYP1345678910111259347[[#This Row],[GAS]]*1000</f>
        <v>40</v>
      </c>
      <c r="V101" s="6">
        <f>Table_Query_from_OINTLYP1345678910111259347[[#This Row],[GAS_LIFT_RATE]]*1000</f>
        <v>3620</v>
      </c>
      <c r="W101" s="25">
        <v>4.1619999999999999</v>
      </c>
      <c r="X101" s="25">
        <f>Table_Query_from_OINTLYP1345678910111259347[[#This Row],[Column1]]*5</f>
        <v>20.81</v>
      </c>
      <c r="Y101" s="5">
        <v>11398.344851121918</v>
      </c>
      <c r="Z101" s="25">
        <f>Table_Query_from_OINTLYP1345678910111259347[[#This Row],[Column2]]*4</f>
        <v>45593.37940448767</v>
      </c>
      <c r="AA101" s="29">
        <f>Table_Query_from_OINTLYP1345678910111259347[[#This Row],[Column1]]*600</f>
        <v>2497.1999999999998</v>
      </c>
      <c r="AB101" s="25">
        <f>Table_Query_from_OINTLYP1345678910111259347[[#This Row],[Column1]]*500</f>
        <v>2081</v>
      </c>
    </row>
    <row r="102" spans="1:28" x14ac:dyDescent="0.35">
      <c r="A102" s="14">
        <v>43194</v>
      </c>
      <c r="B102" s="4" t="s">
        <v>22</v>
      </c>
      <c r="C102" s="4" t="s">
        <v>23</v>
      </c>
      <c r="D102" s="8">
        <v>15</v>
      </c>
      <c r="E102" s="8">
        <v>100</v>
      </c>
      <c r="F102" s="8">
        <v>226.54</v>
      </c>
      <c r="G102" s="8">
        <v>91.25</v>
      </c>
      <c r="H102" s="8">
        <v>1019.34</v>
      </c>
      <c r="I102" s="8">
        <v>145.65</v>
      </c>
      <c r="J102" s="8">
        <v>1.47</v>
      </c>
      <c r="K102" s="8">
        <v>147.12</v>
      </c>
      <c r="L102" s="7">
        <v>0.99918433931484507</v>
      </c>
      <c r="M102" s="8">
        <v>5.8000000000000003E-2</v>
      </c>
      <c r="N102" s="8">
        <v>2.64</v>
      </c>
      <c r="O102" s="8">
        <v>2.58</v>
      </c>
      <c r="P102" s="8">
        <v>37.040999999999997</v>
      </c>
      <c r="Q102" s="7">
        <v>398.21489872983182</v>
      </c>
      <c r="R102" s="7"/>
      <c r="S102" s="7">
        <v>2536.5517241379312</v>
      </c>
      <c r="T102" s="8"/>
      <c r="U102" s="6">
        <f>Table_Query_from_OINTLYP1345678910111259347[[#This Row],[GAS]]*1000</f>
        <v>58</v>
      </c>
      <c r="V102" s="6">
        <f>Table_Query_from_OINTLYP1345678910111259347[[#This Row],[GAS_LIFT_RATE]]*1000</f>
        <v>2580</v>
      </c>
      <c r="W102" s="25">
        <v>3.1219999999999999</v>
      </c>
      <c r="X102" s="25">
        <f>Table_Query_from_OINTLYP1345678910111259347[[#This Row],[Column1]]*5</f>
        <v>15.61</v>
      </c>
      <c r="Y102" s="5">
        <v>9619.1668156624346</v>
      </c>
      <c r="Z102" s="25">
        <f>Table_Query_from_OINTLYP1345678910111259347[[#This Row],[Column2]]*4</f>
        <v>38476.667262649738</v>
      </c>
      <c r="AA102" s="29">
        <f>Table_Query_from_OINTLYP1345678910111259347[[#This Row],[Column1]]*600</f>
        <v>1873.1999999999998</v>
      </c>
      <c r="AB102" s="25">
        <f>Table_Query_from_OINTLYP1345678910111259347[[#This Row],[Column1]]*500</f>
        <v>1561</v>
      </c>
    </row>
    <row r="103" spans="1:28" x14ac:dyDescent="0.35">
      <c r="A103" s="3">
        <v>43196</v>
      </c>
      <c r="B103" s="4" t="s">
        <v>22</v>
      </c>
      <c r="C103" s="4" t="s">
        <v>23</v>
      </c>
      <c r="D103" s="4">
        <v>6</v>
      </c>
      <c r="E103" s="4">
        <v>100</v>
      </c>
      <c r="F103" s="4">
        <v>212.55</v>
      </c>
      <c r="G103" s="4">
        <v>89.29</v>
      </c>
      <c r="H103" s="4">
        <v>1234.25</v>
      </c>
      <c r="I103" s="4">
        <v>128.4</v>
      </c>
      <c r="J103" s="4">
        <v>1.3</v>
      </c>
      <c r="K103" s="4">
        <v>129.69999999999999</v>
      </c>
      <c r="L103" s="5">
        <v>1.002313030069391</v>
      </c>
      <c r="M103" s="4">
        <v>0.05</v>
      </c>
      <c r="N103" s="4">
        <v>3.01</v>
      </c>
      <c r="O103" s="4">
        <v>2.96</v>
      </c>
      <c r="P103" s="4"/>
      <c r="Q103" s="5">
        <v>389.4080996884735</v>
      </c>
      <c r="R103" s="5"/>
      <c r="S103" s="5">
        <v>2593.4</v>
      </c>
      <c r="T103" s="4"/>
      <c r="U103" s="6">
        <f>Table_Query_from_OINTLYP1345678910111259347[[#This Row],[GAS]]*1000</f>
        <v>50</v>
      </c>
      <c r="V103" s="6">
        <f>Table_Query_from_OINTLYP1345678910111259347[[#This Row],[GAS_LIFT_RATE]]*1000</f>
        <v>2960</v>
      </c>
      <c r="W103" s="25">
        <v>3.5019999999999998</v>
      </c>
      <c r="X103" s="25">
        <f>Table_Query_from_OINTLYP1345678910111259347[[#This Row],[Column1]]*5</f>
        <v>17.509999999999998</v>
      </c>
      <c r="Y103" s="5">
        <v>10221.036585365853</v>
      </c>
      <c r="Z103" s="25">
        <f>Table_Query_from_OINTLYP1345678910111259347[[#This Row],[Column2]]*4</f>
        <v>40884.146341463413</v>
      </c>
      <c r="AA103" s="29">
        <f>Table_Query_from_OINTLYP1345678910111259347[[#This Row],[Column1]]*600</f>
        <v>2101.1999999999998</v>
      </c>
      <c r="AB103" s="25">
        <f>Table_Query_from_OINTLYP1345678910111259347[[#This Row],[Column1]]*500</f>
        <v>1751</v>
      </c>
    </row>
    <row r="104" spans="1:28" x14ac:dyDescent="0.35">
      <c r="A104" s="3">
        <v>43239</v>
      </c>
      <c r="B104" s="4" t="s">
        <v>22</v>
      </c>
      <c r="C104" s="4" t="s">
        <v>23</v>
      </c>
      <c r="D104" s="4">
        <v>9</v>
      </c>
      <c r="E104" s="4">
        <v>100</v>
      </c>
      <c r="F104" s="4">
        <v>222.71</v>
      </c>
      <c r="G104" s="4">
        <v>87.96</v>
      </c>
      <c r="H104" s="4">
        <v>1449.25</v>
      </c>
      <c r="I104" s="8">
        <v>105.6</v>
      </c>
      <c r="J104" s="4">
        <v>1.1000000000000001</v>
      </c>
      <c r="K104" s="4">
        <v>106.7</v>
      </c>
      <c r="L104" s="5">
        <v>1.0309278350515463</v>
      </c>
      <c r="M104" s="8">
        <v>0.04</v>
      </c>
      <c r="N104" s="4">
        <v>1.02</v>
      </c>
      <c r="O104" s="4">
        <v>0.98</v>
      </c>
      <c r="P104" s="4"/>
      <c r="Q104" s="5">
        <v>378.78787878787881</v>
      </c>
      <c r="R104" s="5"/>
      <c r="S104" s="5">
        <v>2665</v>
      </c>
      <c r="T104" s="4"/>
      <c r="U104" s="6">
        <f>Table_Query_from_OINTLYP1345678910111259347[[#This Row],[GAS]]*1000</f>
        <v>40</v>
      </c>
      <c r="V104" s="6">
        <f>Table_Query_from_OINTLYP1345678910111259347[[#This Row],[GAS_LIFT_RATE]]*1000</f>
        <v>980</v>
      </c>
      <c r="W104" s="25">
        <v>1.522</v>
      </c>
      <c r="X104" s="25">
        <f>Table_Query_from_OINTLYP1345678910111259347[[#This Row],[Column1]]*5</f>
        <v>7.61</v>
      </c>
      <c r="Y104" s="5">
        <v>11151.919866444074</v>
      </c>
      <c r="Z104" s="25">
        <f>Table_Query_from_OINTLYP1345678910111259347[[#This Row],[Column2]]*4</f>
        <v>44607.679465776295</v>
      </c>
      <c r="AA104" s="29">
        <f>Table_Query_from_OINTLYP1345678910111259347[[#This Row],[Column1]]*600</f>
        <v>913.2</v>
      </c>
      <c r="AB104" s="25">
        <f>Table_Query_from_OINTLYP1345678910111259347[[#This Row],[Column1]]*500</f>
        <v>761</v>
      </c>
    </row>
    <row r="105" spans="1:28" x14ac:dyDescent="0.35">
      <c r="A105" s="3">
        <v>43248</v>
      </c>
      <c r="B105" s="4" t="s">
        <v>22</v>
      </c>
      <c r="C105" s="4" t="s">
        <v>23</v>
      </c>
      <c r="D105" s="4">
        <v>24</v>
      </c>
      <c r="E105" s="4">
        <v>100</v>
      </c>
      <c r="F105" s="4">
        <v>178</v>
      </c>
      <c r="G105" s="4">
        <v>88</v>
      </c>
      <c r="H105" s="4">
        <v>1442.68</v>
      </c>
      <c r="I105" s="4">
        <v>102.23</v>
      </c>
      <c r="J105" s="4">
        <v>1.03</v>
      </c>
      <c r="K105" s="4">
        <v>103.26</v>
      </c>
      <c r="L105" s="5">
        <v>0.99748208405965522</v>
      </c>
      <c r="M105" s="4">
        <v>4.1000000000000002E-2</v>
      </c>
      <c r="N105" s="4">
        <v>1.1000000000000001</v>
      </c>
      <c r="O105" s="4">
        <v>1.06</v>
      </c>
      <c r="P105" s="4">
        <v>74</v>
      </c>
      <c r="Q105" s="5">
        <v>401.0564413577228</v>
      </c>
      <c r="R105" s="5"/>
      <c r="S105" s="5">
        <v>2518.5365853658536</v>
      </c>
      <c r="T105" s="4"/>
      <c r="U105" s="6">
        <f>Table_Query_from_OINTLYP1345678910111259347[[#This Row],[GAS]]*1000</f>
        <v>41</v>
      </c>
      <c r="V105" s="6">
        <f>Table_Query_from_OINTLYP1345678910111259347[[#This Row],[GAS_LIFT_RATE]]*1000</f>
        <v>1060</v>
      </c>
      <c r="W105" s="25">
        <v>1.6020000000000001</v>
      </c>
      <c r="X105" s="25">
        <f>Table_Query_from_OINTLYP1345678910111259347[[#This Row],[Column1]]*5</f>
        <v>8.01</v>
      </c>
      <c r="Y105" s="5">
        <v>11315.243618507388</v>
      </c>
      <c r="Z105" s="25">
        <f>Table_Query_from_OINTLYP1345678910111259347[[#This Row],[Column2]]*4</f>
        <v>45260.97447402955</v>
      </c>
      <c r="AA105" s="29">
        <f>Table_Query_from_OINTLYP1345678910111259347[[#This Row],[Column1]]*600</f>
        <v>961.2</v>
      </c>
      <c r="AB105" s="25">
        <f>Table_Query_from_OINTLYP1345678910111259347[[#This Row],[Column1]]*500</f>
        <v>801</v>
      </c>
    </row>
    <row r="106" spans="1:28" x14ac:dyDescent="0.35">
      <c r="A106" s="3">
        <v>43249</v>
      </c>
      <c r="B106" s="4" t="s">
        <v>22</v>
      </c>
      <c r="C106" s="4" t="s">
        <v>23</v>
      </c>
      <c r="D106" s="4">
        <v>11</v>
      </c>
      <c r="E106" s="4">
        <v>100</v>
      </c>
      <c r="F106" s="4">
        <v>172.26</v>
      </c>
      <c r="G106" s="4">
        <v>90.79</v>
      </c>
      <c r="H106" s="4">
        <v>1379.34</v>
      </c>
      <c r="I106" s="4">
        <v>117.72</v>
      </c>
      <c r="J106" s="4">
        <v>1.19</v>
      </c>
      <c r="K106" s="4">
        <v>118.91</v>
      </c>
      <c r="L106" s="5">
        <v>1.0007568749474391</v>
      </c>
      <c r="M106" s="4">
        <v>4.7E-2</v>
      </c>
      <c r="N106" s="4">
        <v>1.18</v>
      </c>
      <c r="O106" s="4">
        <v>1.1299999999999999</v>
      </c>
      <c r="P106" s="4">
        <v>70</v>
      </c>
      <c r="Q106" s="5">
        <v>399.25246347264698</v>
      </c>
      <c r="R106" s="5"/>
      <c r="S106" s="5">
        <v>2530</v>
      </c>
      <c r="T106" s="4"/>
      <c r="U106" s="6">
        <f>Table_Query_from_OINTLYP1345678910111259347[[#This Row],[GAS]]*1000</f>
        <v>47</v>
      </c>
      <c r="V106" s="6">
        <f>Table_Query_from_OINTLYP1345678910111259347[[#This Row],[GAS_LIFT_RATE]]*1000</f>
        <v>1130</v>
      </c>
      <c r="W106" s="25">
        <v>1.6719999999999999</v>
      </c>
      <c r="X106" s="25">
        <f>Table_Query_from_OINTLYP1345678910111259347[[#This Row],[Column1]]*5</f>
        <v>8.36</v>
      </c>
      <c r="Y106" s="5">
        <v>10642.777689496266</v>
      </c>
      <c r="Z106" s="25">
        <f>Table_Query_from_OINTLYP1345678910111259347[[#This Row],[Column2]]*4</f>
        <v>42571.110757985065</v>
      </c>
      <c r="AA106" s="29">
        <f>Table_Query_from_OINTLYP1345678910111259347[[#This Row],[Column1]]*600</f>
        <v>1003.1999999999999</v>
      </c>
      <c r="AB106" s="25">
        <f>Table_Query_from_OINTLYP1345678910111259347[[#This Row],[Column1]]*500</f>
        <v>836</v>
      </c>
    </row>
    <row r="107" spans="1:28" x14ac:dyDescent="0.35">
      <c r="A107" s="3">
        <v>43258</v>
      </c>
      <c r="B107" s="4" t="s">
        <v>22</v>
      </c>
      <c r="C107" s="4" t="s">
        <v>23</v>
      </c>
      <c r="D107" s="4">
        <v>50</v>
      </c>
      <c r="E107" s="4">
        <v>100</v>
      </c>
      <c r="F107" s="4">
        <v>193.9</v>
      </c>
      <c r="G107" s="4">
        <v>90.28</v>
      </c>
      <c r="H107" s="4">
        <v>1260.4000000000001</v>
      </c>
      <c r="I107" s="4">
        <v>105.1</v>
      </c>
      <c r="J107" s="4">
        <v>1.1000000000000001</v>
      </c>
      <c r="K107" s="4">
        <v>106.2</v>
      </c>
      <c r="L107" s="5">
        <v>1.0357815442561205</v>
      </c>
      <c r="M107" s="4">
        <v>0.04</v>
      </c>
      <c r="N107" s="4">
        <v>4.3970000000000002</v>
      </c>
      <c r="O107" s="4">
        <v>4.3499999999999996</v>
      </c>
      <c r="P107" s="4"/>
      <c r="Q107" s="5">
        <v>380.58991436726927</v>
      </c>
      <c r="R107" s="5"/>
      <c r="S107" s="5">
        <v>2655.05</v>
      </c>
      <c r="T107" s="4"/>
      <c r="U107" s="6">
        <f>Table_Query_from_OINTLYP1345678910111259347[[#This Row],[GAS]]*1000</f>
        <v>40</v>
      </c>
      <c r="V107" s="6">
        <f>Table_Query_from_OINTLYP1345678910111259347[[#This Row],[GAS_LIFT_RATE]]*1000</f>
        <v>4350</v>
      </c>
      <c r="W107" s="25">
        <v>4.8919999999999995</v>
      </c>
      <c r="X107" s="25">
        <f>Table_Query_from_OINTLYP1345678910111259347[[#This Row],[Column1]]*5</f>
        <v>24.459999999999997</v>
      </c>
      <c r="Y107" s="5">
        <v>11175.240485152657</v>
      </c>
      <c r="Z107" s="25">
        <f>Table_Query_from_OINTLYP1345678910111259347[[#This Row],[Column2]]*4</f>
        <v>44700.961940610629</v>
      </c>
      <c r="AA107" s="29">
        <f>Table_Query_from_OINTLYP1345678910111259347[[#This Row],[Column1]]*600</f>
        <v>2935.2</v>
      </c>
      <c r="AB107" s="25">
        <f>Table_Query_from_OINTLYP1345678910111259347[[#This Row],[Column1]]*500</f>
        <v>2445.9999999999995</v>
      </c>
    </row>
    <row r="108" spans="1:28" x14ac:dyDescent="0.35">
      <c r="A108" s="3">
        <v>43279</v>
      </c>
      <c r="B108" s="4" t="s">
        <v>22</v>
      </c>
      <c r="C108" s="4" t="s">
        <v>23</v>
      </c>
      <c r="D108" s="4">
        <v>19.5</v>
      </c>
      <c r="E108" s="4">
        <v>100</v>
      </c>
      <c r="F108" s="4">
        <v>185.88</v>
      </c>
      <c r="G108" s="4">
        <v>96.22</v>
      </c>
      <c r="H108" s="4">
        <v>1210</v>
      </c>
      <c r="I108" s="4">
        <v>101.1</v>
      </c>
      <c r="J108" s="4">
        <v>1</v>
      </c>
      <c r="K108" s="4">
        <v>102.1</v>
      </c>
      <c r="L108" s="5">
        <v>0.97943192948090108</v>
      </c>
      <c r="M108" s="4">
        <v>0.04</v>
      </c>
      <c r="N108" s="4">
        <v>3.88</v>
      </c>
      <c r="O108" s="4">
        <v>3.84</v>
      </c>
      <c r="P108" s="4"/>
      <c r="Q108" s="5">
        <v>395.64787339268054</v>
      </c>
      <c r="R108" s="5"/>
      <c r="S108" s="5">
        <v>2552.4749999999999</v>
      </c>
      <c r="T108" s="4"/>
      <c r="U108" s="6">
        <f>Table_Query_from_OINTLYP1345678910111259347[[#This Row],[GAS]]*1000</f>
        <v>40</v>
      </c>
      <c r="V108" s="6">
        <f>Table_Query_from_OINTLYP1345678910111259347[[#This Row],[GAS_LIFT_RATE]]*1000</f>
        <v>3840</v>
      </c>
      <c r="W108" s="25">
        <v>4.3819999999999997</v>
      </c>
      <c r="X108" s="25">
        <f>Table_Query_from_OINTLYP1345678910111259347[[#This Row],[Column1]]*5</f>
        <v>21.909999999999997</v>
      </c>
      <c r="Y108" s="5">
        <v>11365.376435559338</v>
      </c>
      <c r="Z108" s="25">
        <f>Table_Query_from_OINTLYP1345678910111259347[[#This Row],[Column2]]*4</f>
        <v>45461.50574223735</v>
      </c>
      <c r="AA108" s="29">
        <f>Table_Query_from_OINTLYP1345678910111259347[[#This Row],[Column1]]*600</f>
        <v>2629.2</v>
      </c>
      <c r="AB108" s="25">
        <f>Table_Query_from_OINTLYP1345678910111259347[[#This Row],[Column1]]*500</f>
        <v>2191</v>
      </c>
    </row>
    <row r="109" spans="1:28" x14ac:dyDescent="0.35">
      <c r="A109" s="3">
        <v>43280</v>
      </c>
      <c r="B109" s="4" t="s">
        <v>22</v>
      </c>
      <c r="C109" s="4" t="s">
        <v>23</v>
      </c>
      <c r="D109" s="4">
        <v>24</v>
      </c>
      <c r="E109" s="4">
        <v>100</v>
      </c>
      <c r="F109" s="4">
        <v>185.83</v>
      </c>
      <c r="G109" s="4">
        <v>95.32</v>
      </c>
      <c r="H109" s="4">
        <v>967.75</v>
      </c>
      <c r="I109" s="4">
        <v>122.6</v>
      </c>
      <c r="J109" s="4">
        <v>1.2</v>
      </c>
      <c r="K109" s="4">
        <v>123.8</v>
      </c>
      <c r="L109" s="5">
        <v>0.96930533117932149</v>
      </c>
      <c r="M109" s="4">
        <v>0.05</v>
      </c>
      <c r="N109" s="4">
        <v>2.6</v>
      </c>
      <c r="O109" s="4">
        <v>2.5499999999999998</v>
      </c>
      <c r="P109" s="4"/>
      <c r="Q109" s="5">
        <v>407.83034257748778</v>
      </c>
      <c r="R109" s="5"/>
      <c r="S109" s="5">
        <v>2478</v>
      </c>
      <c r="T109" s="4"/>
      <c r="U109" s="6">
        <f>Table_Query_from_OINTLYP1345678910111259347[[#This Row],[GAS]]*1000</f>
        <v>50</v>
      </c>
      <c r="V109" s="6">
        <f>Table_Query_from_OINTLYP1345678910111259347[[#This Row],[GAS_LIFT_RATE]]*1000</f>
        <v>2550</v>
      </c>
      <c r="W109" s="25">
        <v>3.0919999999999996</v>
      </c>
      <c r="X109" s="25">
        <f>Table_Query_from_OINTLYP1345678910111259347[[#This Row],[Column1]]*5</f>
        <v>15.459999999999997</v>
      </c>
      <c r="Y109" s="5">
        <v>10452.065471551052</v>
      </c>
      <c r="Z109" s="25">
        <f>Table_Query_from_OINTLYP1345678910111259347[[#This Row],[Column2]]*4</f>
        <v>41808.261886204207</v>
      </c>
      <c r="AA109" s="29">
        <f>Table_Query_from_OINTLYP1345678910111259347[[#This Row],[Column1]]*600</f>
        <v>1855.1999999999998</v>
      </c>
      <c r="AB109" s="25">
        <f>Table_Query_from_OINTLYP1345678910111259347[[#This Row],[Column1]]*500</f>
        <v>1545.9999999999998</v>
      </c>
    </row>
    <row r="110" spans="1:28" x14ac:dyDescent="0.35">
      <c r="A110" s="3">
        <v>43292</v>
      </c>
      <c r="B110" s="4" t="s">
        <v>22</v>
      </c>
      <c r="C110" s="4" t="s">
        <v>23</v>
      </c>
      <c r="D110" s="4">
        <v>2</v>
      </c>
      <c r="E110" s="4">
        <v>100</v>
      </c>
      <c r="F110" s="4">
        <v>196.3</v>
      </c>
      <c r="G110" s="4">
        <v>90</v>
      </c>
      <c r="H110" s="4">
        <v>1515</v>
      </c>
      <c r="I110" s="4">
        <v>0</v>
      </c>
      <c r="J110" s="4">
        <v>0</v>
      </c>
      <c r="K110" s="4">
        <v>0</v>
      </c>
      <c r="L110" s="5">
        <v>0</v>
      </c>
      <c r="M110" s="4">
        <v>0</v>
      </c>
      <c r="N110" s="4">
        <v>0.96</v>
      </c>
      <c r="O110" s="4">
        <v>0.96</v>
      </c>
      <c r="P110" s="4">
        <v>69</v>
      </c>
      <c r="Q110" s="5">
        <v>0</v>
      </c>
      <c r="R110" s="5"/>
      <c r="S110" s="5">
        <v>0</v>
      </c>
      <c r="T110" s="4"/>
      <c r="U110" s="6">
        <f>Table_Query_from_OINTLYP1345678910111259347[[#This Row],[GAS]]*1000</f>
        <v>0</v>
      </c>
      <c r="V110" s="6">
        <f>Table_Query_from_OINTLYP1345678910111259347[[#This Row],[GAS_LIFT_RATE]]*1000</f>
        <v>960</v>
      </c>
      <c r="W110" s="25">
        <v>1.502</v>
      </c>
      <c r="X110" s="25">
        <f>Table_Query_from_OINTLYP1345678910111259347[[#This Row],[Column1]]*5</f>
        <v>7.51</v>
      </c>
      <c r="Y110" s="5">
        <v>19641.791044776121</v>
      </c>
      <c r="Z110" s="25">
        <f>Table_Query_from_OINTLYP1345678910111259347[[#This Row],[Column2]]*4</f>
        <v>78567.164179104482</v>
      </c>
      <c r="AA110" s="29">
        <f>Table_Query_from_OINTLYP1345678910111259347[[#This Row],[Column1]]*600</f>
        <v>901.2</v>
      </c>
      <c r="AB110" s="25">
        <f>Table_Query_from_OINTLYP1345678910111259347[[#This Row],[Column1]]*500</f>
        <v>751</v>
      </c>
    </row>
    <row r="111" spans="1:28" x14ac:dyDescent="0.35">
      <c r="A111" s="3">
        <v>43295</v>
      </c>
      <c r="B111" s="4" t="s">
        <v>22</v>
      </c>
      <c r="C111" s="4" t="s">
        <v>23</v>
      </c>
      <c r="D111" s="4">
        <v>27</v>
      </c>
      <c r="E111" s="4">
        <v>100</v>
      </c>
      <c r="F111" s="4">
        <v>184</v>
      </c>
      <c r="G111" s="4">
        <v>110</v>
      </c>
      <c r="H111" s="4">
        <v>761</v>
      </c>
      <c r="I111" s="4">
        <v>193.1</v>
      </c>
      <c r="J111" s="4">
        <v>2</v>
      </c>
      <c r="K111" s="4">
        <v>195.1</v>
      </c>
      <c r="L111" s="5">
        <v>1.0251153254741159</v>
      </c>
      <c r="M111" s="4">
        <v>0.08</v>
      </c>
      <c r="N111" s="4">
        <v>2.86</v>
      </c>
      <c r="O111" s="4">
        <v>2.78</v>
      </c>
      <c r="P111" s="4"/>
      <c r="Q111" s="5">
        <v>414.29311237700671</v>
      </c>
      <c r="R111" s="5"/>
      <c r="S111" s="5">
        <v>2437.5</v>
      </c>
      <c r="T111" s="4"/>
      <c r="U111" s="6">
        <f>Table_Query_from_OINTLYP1345678910111259347[[#This Row],[GAS]]*1000</f>
        <v>80</v>
      </c>
      <c r="V111" s="6">
        <f>Table_Query_from_OINTLYP1345678910111259347[[#This Row],[GAS_LIFT_RATE]]*1000</f>
        <v>2780</v>
      </c>
      <c r="W111" s="25">
        <v>3.3220000000000001</v>
      </c>
      <c r="X111" s="25">
        <f>Table_Query_from_OINTLYP1345678910111259347[[#This Row],[Column1]]*5</f>
        <v>16.61</v>
      </c>
      <c r="Y111" s="5">
        <v>8291.0424946499552</v>
      </c>
      <c r="Z111" s="25">
        <f>Table_Query_from_OINTLYP1345678910111259347[[#This Row],[Column2]]*4</f>
        <v>33164.169978599821</v>
      </c>
      <c r="AA111" s="29">
        <f>Table_Query_from_OINTLYP1345678910111259347[[#This Row],[Column1]]*600</f>
        <v>1993.2</v>
      </c>
      <c r="AB111" s="25">
        <f>Table_Query_from_OINTLYP1345678910111259347[[#This Row],[Column1]]*500</f>
        <v>1661</v>
      </c>
    </row>
    <row r="112" spans="1:28" x14ac:dyDescent="0.35">
      <c r="A112" s="3">
        <v>43298</v>
      </c>
      <c r="B112" s="4" t="s">
        <v>22</v>
      </c>
      <c r="C112" s="4" t="s">
        <v>23</v>
      </c>
      <c r="D112" s="4">
        <v>12</v>
      </c>
      <c r="E112" s="4">
        <v>100</v>
      </c>
      <c r="F112" s="4">
        <v>181</v>
      </c>
      <c r="G112" s="4">
        <v>100</v>
      </c>
      <c r="H112" s="4">
        <v>929</v>
      </c>
      <c r="I112" s="4">
        <v>134.9</v>
      </c>
      <c r="J112" s="4">
        <v>1.4</v>
      </c>
      <c r="K112" s="4">
        <v>136.30000000000001</v>
      </c>
      <c r="L112" s="5">
        <v>1.0271460014673515</v>
      </c>
      <c r="M112" s="4">
        <v>0.05</v>
      </c>
      <c r="N112" s="4">
        <v>2.41</v>
      </c>
      <c r="O112" s="4">
        <v>2.35</v>
      </c>
      <c r="P112" s="4"/>
      <c r="Q112" s="5">
        <v>370.64492216456637</v>
      </c>
      <c r="R112" s="5"/>
      <c r="S112" s="5">
        <v>2726</v>
      </c>
      <c r="T112" s="4"/>
      <c r="U112" s="6">
        <f>Table_Query_from_OINTLYP1345678910111259347[[#This Row],[GAS]]*1000</f>
        <v>50</v>
      </c>
      <c r="V112" s="6">
        <f>Table_Query_from_OINTLYP1345678910111259347[[#This Row],[GAS_LIFT_RATE]]*1000</f>
        <v>2350</v>
      </c>
      <c r="W112" s="25">
        <v>2.8920000000000003</v>
      </c>
      <c r="X112" s="25">
        <f>Table_Query_from_OINTLYP1345678910111259347[[#This Row],[Column1]]*5</f>
        <v>14.46</v>
      </c>
      <c r="Y112" s="5">
        <v>9973.9680178505023</v>
      </c>
      <c r="Z112" s="25">
        <f>Table_Query_from_OINTLYP1345678910111259347[[#This Row],[Column2]]*4</f>
        <v>39895.872071402009</v>
      </c>
      <c r="AA112" s="29">
        <f>Table_Query_from_OINTLYP1345678910111259347[[#This Row],[Column1]]*600</f>
        <v>1735.2000000000003</v>
      </c>
      <c r="AB112" s="25">
        <f>Table_Query_from_OINTLYP1345678910111259347[[#This Row],[Column1]]*500</f>
        <v>1446.0000000000002</v>
      </c>
    </row>
    <row r="113" spans="1:28" x14ac:dyDescent="0.35">
      <c r="A113" s="3">
        <v>43310</v>
      </c>
      <c r="B113" s="4" t="s">
        <v>22</v>
      </c>
      <c r="C113" s="4" t="s">
        <v>23</v>
      </c>
      <c r="D113" s="4">
        <v>15</v>
      </c>
      <c r="E113" s="4">
        <v>100</v>
      </c>
      <c r="F113" s="4">
        <v>176.68</v>
      </c>
      <c r="G113" s="4">
        <v>83.94</v>
      </c>
      <c r="H113" s="4">
        <v>1409.58</v>
      </c>
      <c r="I113" s="4">
        <v>62.3</v>
      </c>
      <c r="J113" s="4">
        <v>0.6</v>
      </c>
      <c r="K113" s="4">
        <v>62.9</v>
      </c>
      <c r="L113" s="5">
        <v>0.95389507154213038</v>
      </c>
      <c r="M113" s="4">
        <v>0.02</v>
      </c>
      <c r="N113" s="4">
        <v>0.82</v>
      </c>
      <c r="O113" s="4">
        <v>0.8</v>
      </c>
      <c r="P113" s="4"/>
      <c r="Q113" s="5">
        <v>321.02728731942216</v>
      </c>
      <c r="R113" s="5"/>
      <c r="S113" s="5">
        <v>3150</v>
      </c>
      <c r="T113" s="4"/>
      <c r="U113" s="6">
        <f>Table_Query_from_OINTLYP1345678910111259347[[#This Row],[GAS]]*1000</f>
        <v>20</v>
      </c>
      <c r="V113" s="6">
        <f>Table_Query_from_OINTLYP1345678910111259347[[#This Row],[GAS_LIFT_RATE]]*1000</f>
        <v>800</v>
      </c>
      <c r="W113" s="25">
        <v>1.3420000000000001</v>
      </c>
      <c r="X113" s="25">
        <f>Table_Query_from_OINTLYP1345678910111259347[[#This Row],[Column1]]*5</f>
        <v>6.7100000000000009</v>
      </c>
      <c r="Y113" s="5">
        <v>13509.933774834437</v>
      </c>
      <c r="Z113" s="25">
        <f>Table_Query_from_OINTLYP1345678910111259347[[#This Row],[Column2]]*4</f>
        <v>54039.735099337748</v>
      </c>
      <c r="AA113" s="29">
        <f>Table_Query_from_OINTLYP1345678910111259347[[#This Row],[Column1]]*600</f>
        <v>805.2</v>
      </c>
      <c r="AB113" s="25">
        <f>Table_Query_from_OINTLYP1345678910111259347[[#This Row],[Column1]]*500</f>
        <v>671</v>
      </c>
    </row>
    <row r="114" spans="1:28" x14ac:dyDescent="0.35">
      <c r="A114" s="3">
        <v>43325</v>
      </c>
      <c r="B114" s="4" t="s">
        <v>22</v>
      </c>
      <c r="C114" s="4" t="s">
        <v>23</v>
      </c>
      <c r="D114" s="4">
        <v>48</v>
      </c>
      <c r="E114" s="4">
        <v>100</v>
      </c>
      <c r="F114" s="4">
        <v>230.2</v>
      </c>
      <c r="G114" s="4">
        <v>89.28</v>
      </c>
      <c r="H114" s="4">
        <v>1108</v>
      </c>
      <c r="I114" s="4">
        <v>126.12</v>
      </c>
      <c r="J114" s="4">
        <v>6.2</v>
      </c>
      <c r="K114" s="4">
        <v>132.32</v>
      </c>
      <c r="L114" s="5">
        <v>4.6856106408706166</v>
      </c>
      <c r="M114" s="4">
        <v>0.87</v>
      </c>
      <c r="N114" s="4">
        <v>0.87</v>
      </c>
      <c r="O114" s="4">
        <v>0</v>
      </c>
      <c r="P114" s="4"/>
      <c r="Q114" s="5">
        <v>6898.1921979067556</v>
      </c>
      <c r="R114" s="5"/>
      <c r="S114" s="5">
        <v>152.09195402298852</v>
      </c>
      <c r="T114" s="4"/>
      <c r="U114" s="6">
        <f>Table_Query_from_OINTLYP1345678910111259347[[#This Row],[GAS]]*1000</f>
        <v>870</v>
      </c>
      <c r="V114" s="6">
        <f>Table_Query_from_OINTLYP1345678910111259347[[#This Row],[GAS_LIFT_RATE]]*1000</f>
        <v>0</v>
      </c>
      <c r="W114" s="25">
        <v>0.54200000000000004</v>
      </c>
      <c r="X114" s="25">
        <f>Table_Query_from_OINTLYP1345678910111259347[[#This Row],[Column1]]*5</f>
        <v>2.71</v>
      </c>
      <c r="Y114" s="5">
        <v>13463.017069045058</v>
      </c>
      <c r="Z114" s="25">
        <f>Table_Query_from_OINTLYP1345678910111259347[[#This Row],[Column2]]*4</f>
        <v>53852.068276180231</v>
      </c>
      <c r="AA114" s="29">
        <f>Table_Query_from_OINTLYP1345678910111259347[[#This Row],[Column1]]*600</f>
        <v>325.20000000000005</v>
      </c>
      <c r="AB114" s="25">
        <f>Table_Query_from_OINTLYP1345678910111259347[[#This Row],[Column1]]*500</f>
        <v>271</v>
      </c>
    </row>
    <row r="115" spans="1:28" x14ac:dyDescent="0.35">
      <c r="A115" s="3">
        <v>43325</v>
      </c>
      <c r="B115" s="4" t="s">
        <v>22</v>
      </c>
      <c r="C115" s="4" t="s">
        <v>23</v>
      </c>
      <c r="D115" s="4">
        <v>50</v>
      </c>
      <c r="E115" s="4">
        <v>100</v>
      </c>
      <c r="F115" s="4">
        <v>232.11</v>
      </c>
      <c r="G115" s="4">
        <v>88.31</v>
      </c>
      <c r="H115" s="4">
        <v>1101.55</v>
      </c>
      <c r="I115" s="4">
        <v>104.43</v>
      </c>
      <c r="J115" s="4">
        <v>4.3499999999999996</v>
      </c>
      <c r="K115" s="4">
        <v>108.78</v>
      </c>
      <c r="L115" s="5">
        <v>3.9988968560397131</v>
      </c>
      <c r="M115" s="4">
        <v>0.83</v>
      </c>
      <c r="N115" s="4">
        <v>0.83</v>
      </c>
      <c r="O115" s="4">
        <v>0</v>
      </c>
      <c r="P115" s="4">
        <v>0</v>
      </c>
      <c r="Q115" s="5">
        <v>7947.9076893612946</v>
      </c>
      <c r="R115" s="5"/>
      <c r="S115" s="5">
        <v>131.06024096385542</v>
      </c>
      <c r="T115" s="4"/>
      <c r="U115" s="6">
        <f>Table_Query_from_OINTLYP1345678910111259347[[#This Row],[GAS]]*1000</f>
        <v>830</v>
      </c>
      <c r="V115" s="6">
        <f>Table_Query_from_OINTLYP1345678910111259347[[#This Row],[GAS_LIFT_RATE]]*1000</f>
        <v>0</v>
      </c>
      <c r="W115" s="25">
        <v>0.54200000000000004</v>
      </c>
      <c r="X115" s="25">
        <f>Table_Query_from_OINTLYP1345678910111259347[[#This Row],[Column1]]*5</f>
        <v>2.71</v>
      </c>
      <c r="Y115" s="5">
        <v>14519.984901228872</v>
      </c>
      <c r="Z115" s="25">
        <f>Table_Query_from_OINTLYP1345678910111259347[[#This Row],[Column2]]*4</f>
        <v>58079.939604915489</v>
      </c>
      <c r="AA115" s="29">
        <f>Table_Query_from_OINTLYP1345678910111259347[[#This Row],[Column1]]*600</f>
        <v>325.20000000000005</v>
      </c>
      <c r="AB115" s="25">
        <f>Table_Query_from_OINTLYP1345678910111259347[[#This Row],[Column1]]*500</f>
        <v>271</v>
      </c>
    </row>
    <row r="116" spans="1:28" x14ac:dyDescent="0.35">
      <c r="A116" s="3">
        <v>43328</v>
      </c>
      <c r="B116" s="4" t="s">
        <v>22</v>
      </c>
      <c r="C116" s="4" t="s">
        <v>23</v>
      </c>
      <c r="D116" s="4">
        <v>48</v>
      </c>
      <c r="E116" s="4">
        <v>100</v>
      </c>
      <c r="F116" s="4">
        <v>237.5</v>
      </c>
      <c r="G116" s="4">
        <v>87</v>
      </c>
      <c r="H116" s="4">
        <v>1452</v>
      </c>
      <c r="I116" s="4">
        <v>96.49</v>
      </c>
      <c r="J116" s="4">
        <v>4.82</v>
      </c>
      <c r="K116" s="4">
        <v>101.31</v>
      </c>
      <c r="L116" s="5">
        <v>4.7576744645148557</v>
      </c>
      <c r="M116" s="4">
        <v>0.04</v>
      </c>
      <c r="N116" s="4">
        <v>1.196</v>
      </c>
      <c r="O116" s="4">
        <v>1.157</v>
      </c>
      <c r="P116" s="4"/>
      <c r="Q116" s="5">
        <v>414.55073064566278</v>
      </c>
      <c r="R116" s="5"/>
      <c r="S116" s="5">
        <v>2532.75</v>
      </c>
      <c r="T116" s="4"/>
      <c r="U116" s="6">
        <f>Table_Query_from_OINTLYP1345678910111259347[[#This Row],[GAS]]*1000</f>
        <v>40</v>
      </c>
      <c r="V116" s="6">
        <f>Table_Query_from_OINTLYP1345678910111259347[[#This Row],[GAS_LIFT_RATE]]*1000</f>
        <v>1157</v>
      </c>
      <c r="W116" s="25">
        <v>1.6990000000000001</v>
      </c>
      <c r="X116" s="25">
        <f>Table_Query_from_OINTLYP1345678910111259347[[#This Row],[Column1]]*5</f>
        <v>8.495000000000001</v>
      </c>
      <c r="Y116" s="5">
        <v>11592.693826196364</v>
      </c>
      <c r="Z116" s="25">
        <f>Table_Query_from_OINTLYP1345678910111259347[[#This Row],[Column2]]*4</f>
        <v>46370.775304785457</v>
      </c>
      <c r="AA116" s="29">
        <f>Table_Query_from_OINTLYP1345678910111259347[[#This Row],[Column1]]*600</f>
        <v>1019.4000000000001</v>
      </c>
      <c r="AB116" s="25">
        <f>Table_Query_from_OINTLYP1345678910111259347[[#This Row],[Column1]]*500</f>
        <v>849.5</v>
      </c>
    </row>
    <row r="117" spans="1:28" x14ac:dyDescent="0.35">
      <c r="A117" s="3">
        <v>43347</v>
      </c>
      <c r="B117" s="4" t="s">
        <v>22</v>
      </c>
      <c r="C117" s="4" t="s">
        <v>23</v>
      </c>
      <c r="D117" s="4">
        <v>48</v>
      </c>
      <c r="E117" s="4">
        <v>100</v>
      </c>
      <c r="F117" s="4">
        <v>201.45</v>
      </c>
      <c r="G117" s="4">
        <v>94.58</v>
      </c>
      <c r="H117" s="4">
        <v>1085.4000000000001</v>
      </c>
      <c r="I117" s="4">
        <v>102.7</v>
      </c>
      <c r="J117" s="4">
        <v>4.3</v>
      </c>
      <c r="K117" s="4">
        <v>107</v>
      </c>
      <c r="L117" s="5">
        <v>4.018691588785047</v>
      </c>
      <c r="M117" s="4">
        <v>0.04</v>
      </c>
      <c r="N117" s="4">
        <v>2.31</v>
      </c>
      <c r="O117" s="4">
        <v>2.27</v>
      </c>
      <c r="P117" s="4"/>
      <c r="Q117" s="5">
        <v>389.48393378773125</v>
      </c>
      <c r="R117" s="5"/>
      <c r="S117" s="5">
        <v>1660</v>
      </c>
      <c r="T117" s="4"/>
      <c r="U117" s="6">
        <f>Table_Query_from_OINTLYP1345678910111259347[[#This Row],[GAS]]*1000</f>
        <v>40</v>
      </c>
      <c r="V117" s="6">
        <f>Table_Query_from_OINTLYP1345678910111259347[[#This Row],[GAS_LIFT_RATE]]*1000</f>
        <v>2270</v>
      </c>
      <c r="W117" s="25">
        <v>2.8120000000000003</v>
      </c>
      <c r="X117" s="25">
        <f>Table_Query_from_OINTLYP1345678910111259347[[#This Row],[Column1]]*5</f>
        <v>14.060000000000002</v>
      </c>
      <c r="Y117" s="5">
        <v>11288.550908322772</v>
      </c>
      <c r="Z117" s="25">
        <f>Table_Query_from_OINTLYP1345678910111259347[[#This Row],[Column2]]*4</f>
        <v>45154.203633291087</v>
      </c>
      <c r="AA117" s="29">
        <f>Table_Query_from_OINTLYP1345678910111259347[[#This Row],[Column1]]*600</f>
        <v>1687.2000000000003</v>
      </c>
      <c r="AB117" s="25">
        <f>Table_Query_from_OINTLYP1345678910111259347[[#This Row],[Column1]]*500</f>
        <v>1406.0000000000002</v>
      </c>
    </row>
    <row r="118" spans="1:28" x14ac:dyDescent="0.35">
      <c r="A118" s="3">
        <v>43359</v>
      </c>
      <c r="B118" s="4" t="s">
        <v>22</v>
      </c>
      <c r="C118" s="4" t="s">
        <v>23</v>
      </c>
      <c r="D118" s="4">
        <v>24.5</v>
      </c>
      <c r="E118" s="4">
        <v>100</v>
      </c>
      <c r="F118" s="4">
        <v>183.59</v>
      </c>
      <c r="G118" s="4">
        <v>91.76</v>
      </c>
      <c r="H118" s="4">
        <v>1363</v>
      </c>
      <c r="I118" s="4">
        <v>62.9</v>
      </c>
      <c r="J118" s="4">
        <v>2.6</v>
      </c>
      <c r="K118" s="4">
        <v>65.5</v>
      </c>
      <c r="L118" s="5">
        <v>3.9694656488549618</v>
      </c>
      <c r="M118" s="4">
        <v>0.03</v>
      </c>
      <c r="N118" s="4">
        <v>1.39</v>
      </c>
      <c r="O118" s="4">
        <v>1.36</v>
      </c>
      <c r="P118" s="4"/>
      <c r="Q118" s="5">
        <v>476.94753577106519</v>
      </c>
      <c r="R118" s="5"/>
      <c r="S118" s="5">
        <v>2183.3333333333335</v>
      </c>
      <c r="T118" s="4"/>
      <c r="U118" s="6">
        <f>Table_Query_from_OINTLYP1345678910111259347[[#This Row],[GAS]]*1000</f>
        <v>30</v>
      </c>
      <c r="V118" s="6">
        <f>Table_Query_from_OINTLYP1345678910111259347[[#This Row],[GAS_LIFT_RATE]]*1000</f>
        <v>1360</v>
      </c>
      <c r="W118" s="25">
        <v>1.9020000000000001</v>
      </c>
      <c r="X118" s="25">
        <f>Table_Query_from_OINTLYP1345678910111259347[[#This Row],[Column1]]*5</f>
        <v>9.5100000000000016</v>
      </c>
      <c r="Y118" s="5">
        <v>13519.553072625697</v>
      </c>
      <c r="Z118" s="25">
        <f>Table_Query_from_OINTLYP1345678910111259347[[#This Row],[Column2]]*4</f>
        <v>54078.212290502786</v>
      </c>
      <c r="AA118" s="29">
        <f>Table_Query_from_OINTLYP1345678910111259347[[#This Row],[Column1]]*600</f>
        <v>1141.2</v>
      </c>
      <c r="AB118" s="25">
        <f>Table_Query_from_OINTLYP1345678910111259347[[#This Row],[Column1]]*500</f>
        <v>951.00000000000011</v>
      </c>
    </row>
    <row r="119" spans="1:28" x14ac:dyDescent="0.35">
      <c r="A119" s="3">
        <v>43362</v>
      </c>
      <c r="B119" s="4" t="s">
        <v>22</v>
      </c>
      <c r="C119" s="4" t="s">
        <v>23</v>
      </c>
      <c r="D119" s="4">
        <v>54</v>
      </c>
      <c r="E119" s="4">
        <v>100</v>
      </c>
      <c r="F119" s="4">
        <v>184</v>
      </c>
      <c r="G119" s="4">
        <v>89</v>
      </c>
      <c r="H119" s="4">
        <v>904</v>
      </c>
      <c r="I119" s="4">
        <v>63.7</v>
      </c>
      <c r="J119" s="4">
        <v>2.7</v>
      </c>
      <c r="K119" s="4">
        <v>66.400000000000006</v>
      </c>
      <c r="L119" s="5">
        <v>4.0662650602409638</v>
      </c>
      <c r="M119" s="4">
        <v>0.96</v>
      </c>
      <c r="N119" s="4">
        <v>0.96</v>
      </c>
      <c r="O119" s="4">
        <v>0</v>
      </c>
      <c r="P119" s="4">
        <v>0</v>
      </c>
      <c r="Q119" s="5">
        <v>15070.643642072213</v>
      </c>
      <c r="R119" s="5"/>
      <c r="S119" s="5">
        <v>69.166666666666671</v>
      </c>
      <c r="T119" s="4"/>
      <c r="U119" s="6">
        <f>Table_Query_from_OINTLYP1345678910111259347[[#This Row],[GAS]]*1000</f>
        <v>960</v>
      </c>
      <c r="V119" s="6">
        <f>Table_Query_from_OINTLYP1345678910111259347[[#This Row],[GAS_LIFT_RATE]]*1000</f>
        <v>0</v>
      </c>
      <c r="W119" s="25">
        <v>0.54200000000000004</v>
      </c>
      <c r="X119" s="25">
        <f>Table_Query_from_OINTLYP1345678910111259347[[#This Row],[Column1]]*5</f>
        <v>2.71</v>
      </c>
      <c r="Y119" s="5">
        <v>18168.942842690947</v>
      </c>
      <c r="Z119" s="25">
        <f>Table_Query_from_OINTLYP1345678910111259347[[#This Row],[Column2]]*4</f>
        <v>72675.771370763789</v>
      </c>
      <c r="AA119" s="29">
        <f>Table_Query_from_OINTLYP1345678910111259347[[#This Row],[Column1]]*600</f>
        <v>325.20000000000005</v>
      </c>
      <c r="AB119" s="25">
        <f>Table_Query_from_OINTLYP1345678910111259347[[#This Row],[Column1]]*500</f>
        <v>271</v>
      </c>
    </row>
    <row r="120" spans="1:28" x14ac:dyDescent="0.35">
      <c r="A120" s="3">
        <v>43386</v>
      </c>
      <c r="B120" s="4" t="s">
        <v>22</v>
      </c>
      <c r="C120" s="4" t="s">
        <v>23</v>
      </c>
      <c r="D120" s="4">
        <v>21</v>
      </c>
      <c r="E120" s="4">
        <v>100</v>
      </c>
      <c r="F120" s="4">
        <v>183</v>
      </c>
      <c r="G120" s="4">
        <v>80</v>
      </c>
      <c r="H120" s="4">
        <v>1459</v>
      </c>
      <c r="I120" s="4">
        <v>18.97</v>
      </c>
      <c r="J120" s="4">
        <v>17.510000000000002</v>
      </c>
      <c r="K120" s="4">
        <v>36.479999999999997</v>
      </c>
      <c r="L120" s="5">
        <v>47.998903508771932</v>
      </c>
      <c r="M120" s="4">
        <v>0.6</v>
      </c>
      <c r="N120" s="4">
        <v>0.74</v>
      </c>
      <c r="O120" s="4">
        <v>0.14000000000000001</v>
      </c>
      <c r="P120" s="4">
        <v>68</v>
      </c>
      <c r="Q120" s="5">
        <v>31628.887717448604</v>
      </c>
      <c r="R120" s="5"/>
      <c r="S120" s="5">
        <v>60.8</v>
      </c>
      <c r="T120" s="4"/>
      <c r="U120" s="6">
        <f>Table_Query_from_OINTLYP1345678910111259347[[#This Row],[GAS]]*1000</f>
        <v>600</v>
      </c>
      <c r="V120" s="6">
        <f>Table_Query_from_OINTLYP1345678910111259347[[#This Row],[GAS_LIFT_RATE]]*1000</f>
        <v>140</v>
      </c>
      <c r="W120" s="25">
        <v>0.68200000000000005</v>
      </c>
      <c r="X120" s="25">
        <f>Table_Query_from_OINTLYP1345678910111259347[[#This Row],[Column1]]*5</f>
        <v>3.41</v>
      </c>
      <c r="Y120" s="5">
        <v>21128.325815519383</v>
      </c>
      <c r="Z120" s="25">
        <f>Table_Query_from_OINTLYP1345678910111259347[[#This Row],[Column2]]*4</f>
        <v>84513.303262077534</v>
      </c>
      <c r="AA120" s="29">
        <f>Table_Query_from_OINTLYP1345678910111259347[[#This Row],[Column1]]*600</f>
        <v>409.20000000000005</v>
      </c>
      <c r="AB120" s="25">
        <f>Table_Query_from_OINTLYP1345678910111259347[[#This Row],[Column1]]*500</f>
        <v>341</v>
      </c>
    </row>
    <row r="121" spans="1:28" x14ac:dyDescent="0.35">
      <c r="A121" s="3">
        <v>43408</v>
      </c>
      <c r="B121" s="4" t="s">
        <v>22</v>
      </c>
      <c r="C121" s="4" t="s">
        <v>23</v>
      </c>
      <c r="D121" s="4">
        <v>24</v>
      </c>
      <c r="E121" s="4">
        <v>100</v>
      </c>
      <c r="F121" s="4">
        <v>200.73</v>
      </c>
      <c r="G121" s="4">
        <v>94.24</v>
      </c>
      <c r="H121" s="4">
        <v>1238.42</v>
      </c>
      <c r="I121" s="4">
        <v>109</v>
      </c>
      <c r="J121" s="4">
        <v>19.2</v>
      </c>
      <c r="K121" s="4">
        <v>128.19999999999999</v>
      </c>
      <c r="L121" s="5">
        <v>14.976599063962558</v>
      </c>
      <c r="M121" s="4">
        <v>0.11</v>
      </c>
      <c r="N121" s="4">
        <v>5.0999999999999996</v>
      </c>
      <c r="O121" s="4">
        <v>4.99</v>
      </c>
      <c r="P121" s="4"/>
      <c r="Q121" s="5">
        <v>1009.1743119266055</v>
      </c>
      <c r="R121" s="5"/>
      <c r="S121" s="5">
        <v>1138.3636363636363</v>
      </c>
      <c r="T121" s="4"/>
      <c r="U121" s="6">
        <f>Table_Query_from_OINTLYP1345678910111259347[[#This Row],[GAS]]*1000</f>
        <v>110</v>
      </c>
      <c r="V121" s="6">
        <f>Table_Query_from_OINTLYP1345678910111259347[[#This Row],[GAS_LIFT_RATE]]*1000</f>
        <v>4990</v>
      </c>
      <c r="W121" s="25">
        <v>5.532</v>
      </c>
      <c r="X121" s="25">
        <f>Table_Query_from_OINTLYP1345678910111259347[[#This Row],[Column1]]*5</f>
        <v>27.66</v>
      </c>
      <c r="Y121" s="5">
        <v>11283.95061728395</v>
      </c>
      <c r="Z121" s="25">
        <f>Table_Query_from_OINTLYP1345678910111259347[[#This Row],[Column2]]*4</f>
        <v>45135.8024691358</v>
      </c>
      <c r="AA121" s="29">
        <f>Table_Query_from_OINTLYP1345678910111259347[[#This Row],[Column1]]*600</f>
        <v>3319.2</v>
      </c>
      <c r="AB121" s="25">
        <f>Table_Query_from_OINTLYP1345678910111259347[[#This Row],[Column1]]*500</f>
        <v>2766</v>
      </c>
    </row>
    <row r="122" spans="1:28" x14ac:dyDescent="0.35">
      <c r="A122" s="3">
        <v>43414</v>
      </c>
      <c r="B122" s="4" t="s">
        <v>22</v>
      </c>
      <c r="C122" s="4" t="s">
        <v>23</v>
      </c>
      <c r="D122" s="4">
        <v>25</v>
      </c>
      <c r="E122" s="4">
        <v>100</v>
      </c>
      <c r="F122" s="4">
        <v>202.57</v>
      </c>
      <c r="G122" s="4">
        <v>102</v>
      </c>
      <c r="H122" s="4">
        <v>696</v>
      </c>
      <c r="I122" s="4">
        <v>74</v>
      </c>
      <c r="J122" s="4">
        <v>111</v>
      </c>
      <c r="K122" s="4">
        <v>185</v>
      </c>
      <c r="L122" s="5">
        <v>60</v>
      </c>
      <c r="M122" s="4">
        <v>1.31</v>
      </c>
      <c r="N122" s="4">
        <v>1.31</v>
      </c>
      <c r="O122" s="4">
        <v>0</v>
      </c>
      <c r="P122" s="4">
        <v>0</v>
      </c>
      <c r="Q122" s="5">
        <v>17702.702702702703</v>
      </c>
      <c r="R122" s="5"/>
      <c r="S122" s="5">
        <v>141.22137404580153</v>
      </c>
      <c r="T122" s="4"/>
      <c r="U122" s="6">
        <f>Table_Query_from_OINTLYP1345678910111259347[[#This Row],[GAS]]*1000</f>
        <v>1310</v>
      </c>
      <c r="V122" s="6">
        <f>Table_Query_from_OINTLYP1345678910111259347[[#This Row],[GAS_LIFT_RATE]]*1000</f>
        <v>0</v>
      </c>
      <c r="W122" s="25">
        <v>0.54200000000000004</v>
      </c>
      <c r="X122" s="25">
        <f>Table_Query_from_OINTLYP1345678910111259347[[#This Row],[Column1]]*5</f>
        <v>2.71</v>
      </c>
      <c r="Y122" s="5">
        <v>18951.923076923078</v>
      </c>
      <c r="Z122" s="25">
        <f>Table_Query_from_OINTLYP1345678910111259347[[#This Row],[Column2]]*4</f>
        <v>75807.692307692312</v>
      </c>
      <c r="AA122" s="29">
        <f>Table_Query_from_OINTLYP1345678910111259347[[#This Row],[Column1]]*600</f>
        <v>325.20000000000005</v>
      </c>
      <c r="AB122" s="25">
        <f>Table_Query_from_OINTLYP1345678910111259347[[#This Row],[Column1]]*500</f>
        <v>271</v>
      </c>
    </row>
    <row r="123" spans="1:28" x14ac:dyDescent="0.35">
      <c r="A123" s="3">
        <v>43415</v>
      </c>
      <c r="B123" s="4" t="s">
        <v>22</v>
      </c>
      <c r="C123" s="4" t="s">
        <v>23</v>
      </c>
      <c r="D123" s="4">
        <v>24</v>
      </c>
      <c r="E123" s="4">
        <v>100</v>
      </c>
      <c r="F123" s="4">
        <v>206</v>
      </c>
      <c r="G123" s="4">
        <v>92</v>
      </c>
      <c r="H123" s="4">
        <v>1581</v>
      </c>
      <c r="I123" s="4">
        <v>53.6</v>
      </c>
      <c r="J123" s="4">
        <v>80.400000000000006</v>
      </c>
      <c r="K123" s="4">
        <v>134</v>
      </c>
      <c r="L123" s="5">
        <v>60</v>
      </c>
      <c r="M123" s="4">
        <v>0.05</v>
      </c>
      <c r="N123" s="4">
        <v>6.27</v>
      </c>
      <c r="O123" s="4">
        <v>6.22</v>
      </c>
      <c r="P123" s="4"/>
      <c r="Q123" s="5">
        <v>932.83582089552237</v>
      </c>
      <c r="R123" s="5"/>
      <c r="S123" s="5">
        <v>2680</v>
      </c>
      <c r="T123" s="4"/>
      <c r="U123" s="6">
        <f>Table_Query_from_OINTLYP1345678910111259347[[#This Row],[GAS]]*1000</f>
        <v>50</v>
      </c>
      <c r="V123" s="6">
        <f>Table_Query_from_OINTLYP1345678910111259347[[#This Row],[GAS_LIFT_RATE]]*1000</f>
        <v>6220</v>
      </c>
      <c r="W123" s="25">
        <v>6.7619999999999996</v>
      </c>
      <c r="X123" s="25">
        <f>Table_Query_from_OINTLYP1345678910111259347[[#This Row],[Column1]]*5</f>
        <v>33.809999999999995</v>
      </c>
      <c r="Y123" s="5">
        <v>14296.375266524519</v>
      </c>
      <c r="Z123" s="25">
        <f>Table_Query_from_OINTLYP1345678910111259347[[#This Row],[Column2]]*4</f>
        <v>57185.501066098077</v>
      </c>
      <c r="AA123" s="29">
        <f>Table_Query_from_OINTLYP1345678910111259347[[#This Row],[Column1]]*600</f>
        <v>4057.2</v>
      </c>
      <c r="AB123" s="25">
        <f>Table_Query_from_OINTLYP1345678910111259347[[#This Row],[Column1]]*500</f>
        <v>3381</v>
      </c>
    </row>
    <row r="124" spans="1:28" x14ac:dyDescent="0.35">
      <c r="A124" s="14">
        <v>43415</v>
      </c>
      <c r="B124" s="4" t="s">
        <v>22</v>
      </c>
      <c r="C124" s="4" t="s">
        <v>23</v>
      </c>
      <c r="D124" s="8">
        <v>12</v>
      </c>
      <c r="E124" s="8">
        <v>100</v>
      </c>
      <c r="F124" s="8">
        <v>203</v>
      </c>
      <c r="G124" s="8">
        <v>101</v>
      </c>
      <c r="H124" s="8">
        <v>915</v>
      </c>
      <c r="I124" s="8">
        <v>152.19999999999999</v>
      </c>
      <c r="J124" s="8">
        <v>26.9</v>
      </c>
      <c r="K124" s="8">
        <v>179.1</v>
      </c>
      <c r="L124" s="7">
        <v>15.019542155220547</v>
      </c>
      <c r="M124" s="8">
        <v>0.15</v>
      </c>
      <c r="N124" s="8">
        <v>3.85</v>
      </c>
      <c r="O124" s="8">
        <v>3.7</v>
      </c>
      <c r="P124" s="8"/>
      <c r="Q124" s="7">
        <v>985.54533508541397</v>
      </c>
      <c r="R124" s="7"/>
      <c r="S124" s="7">
        <v>1194</v>
      </c>
      <c r="T124" s="8"/>
      <c r="U124" s="6">
        <f>Table_Query_from_OINTLYP1345678910111259347[[#This Row],[GAS]]*1000</f>
        <v>150</v>
      </c>
      <c r="V124" s="6">
        <f>Table_Query_from_OINTLYP1345678910111259347[[#This Row],[GAS_LIFT_RATE]]*1000</f>
        <v>3700</v>
      </c>
      <c r="W124" s="25">
        <v>4.242</v>
      </c>
      <c r="X124" s="25">
        <f>Table_Query_from_OINTLYP1345678910111259347[[#This Row],[Column1]]*5</f>
        <v>21.21</v>
      </c>
      <c r="Y124" s="5">
        <v>9720.4751921733059</v>
      </c>
      <c r="Z124" s="25">
        <f>Table_Query_from_OINTLYP1345678910111259347[[#This Row],[Column2]]*4</f>
        <v>38881.900768693224</v>
      </c>
      <c r="AA124" s="29">
        <f>Table_Query_from_OINTLYP1345678910111259347[[#This Row],[Column1]]*600</f>
        <v>2545.1999999999998</v>
      </c>
      <c r="AB124" s="25">
        <f>Table_Query_from_OINTLYP1345678910111259347[[#This Row],[Column1]]*500</f>
        <v>2121</v>
      </c>
    </row>
    <row r="125" spans="1:28" x14ac:dyDescent="0.35">
      <c r="A125" s="27">
        <v>43427</v>
      </c>
      <c r="B125" s="10" t="s">
        <v>22</v>
      </c>
      <c r="C125" s="10" t="s">
        <v>23</v>
      </c>
      <c r="D125" s="10">
        <v>27.3</v>
      </c>
      <c r="E125" s="10">
        <v>100</v>
      </c>
      <c r="F125" s="10">
        <v>208.51</v>
      </c>
      <c r="G125" s="10">
        <v>94.81</v>
      </c>
      <c r="H125" s="10">
        <v>1187.73</v>
      </c>
      <c r="I125" s="10">
        <v>99.7</v>
      </c>
      <c r="J125" s="10">
        <v>17.600000000000001</v>
      </c>
      <c r="K125" s="10">
        <v>117.3</v>
      </c>
      <c r="L125" s="12">
        <v>15.004262574595055</v>
      </c>
      <c r="M125" s="10">
        <v>0.1</v>
      </c>
      <c r="N125" s="10">
        <v>1.29</v>
      </c>
      <c r="O125" s="10">
        <v>1.19</v>
      </c>
      <c r="P125" s="10"/>
      <c r="Q125" s="12">
        <v>1003.0090270812437</v>
      </c>
      <c r="R125" s="12"/>
      <c r="S125" s="12">
        <v>1173</v>
      </c>
      <c r="T125" s="10"/>
      <c r="U125" s="13">
        <f>Table_Query_from_OINTLYP1345678910111259347[[#This Row],[GAS]]*1000</f>
        <v>100</v>
      </c>
      <c r="V125" s="13">
        <f>Table_Query_from_OINTLYP1345678910111259347[[#This Row],[GAS_LIFT_RATE]]*1000</f>
        <v>1190</v>
      </c>
      <c r="W125" s="28">
        <v>1.732</v>
      </c>
      <c r="X125" s="28">
        <f>Table_Query_from_OINTLYP1345678910111259347[[#This Row],[Column1]]*5</f>
        <v>8.66</v>
      </c>
      <c r="Y125" s="12">
        <v>11690.201112537441</v>
      </c>
      <c r="Z125" s="28">
        <f>Table_Query_from_OINTLYP1345678910111259347[[#This Row],[Column2]]*4</f>
        <v>46760.804450149764</v>
      </c>
      <c r="AA125" s="29">
        <f>Table_Query_from_OINTLYP1345678910111259347[[#This Row],[Column1]]*600</f>
        <v>1039.2</v>
      </c>
      <c r="AB125" s="30">
        <f>Table_Query_from_OINTLYP1345678910111259347[[#This Row],[Column1]]*500</f>
        <v>866</v>
      </c>
    </row>
    <row r="126" spans="1:28" x14ac:dyDescent="0.35">
      <c r="A126" s="3">
        <v>43428</v>
      </c>
      <c r="B126" s="4" t="s">
        <v>22</v>
      </c>
      <c r="C126" s="4" t="s">
        <v>23</v>
      </c>
      <c r="D126" s="4">
        <v>19</v>
      </c>
      <c r="E126" s="4">
        <v>100</v>
      </c>
      <c r="F126" s="4">
        <v>208.45</v>
      </c>
      <c r="G126" s="4">
        <v>94.75</v>
      </c>
      <c r="H126" s="4">
        <v>1223.92</v>
      </c>
      <c r="I126" s="4">
        <v>75.3</v>
      </c>
      <c r="J126" s="4">
        <v>13.3</v>
      </c>
      <c r="K126" s="4">
        <v>88.6</v>
      </c>
      <c r="L126" s="5">
        <v>15.011286681715575</v>
      </c>
      <c r="M126" s="4">
        <v>0.08</v>
      </c>
      <c r="N126" s="4">
        <v>1.21</v>
      </c>
      <c r="O126" s="4">
        <v>1.1299999999999999</v>
      </c>
      <c r="P126" s="4"/>
      <c r="Q126" s="5">
        <v>1062.4169986719787</v>
      </c>
      <c r="R126" s="5"/>
      <c r="S126" s="5">
        <v>1108</v>
      </c>
      <c r="T126" s="4"/>
      <c r="U126" s="6">
        <f>Table_Query_from_OINTLYP1345678910111259347[[#This Row],[GAS]]*1000</f>
        <v>80</v>
      </c>
      <c r="V126" s="6">
        <f>Table_Query_from_OINTLYP1345678910111259347[[#This Row],[GAS_LIFT_RATE]]*1000</f>
        <v>1130</v>
      </c>
      <c r="W126" s="25">
        <v>1.6719999999999999</v>
      </c>
      <c r="X126" s="25">
        <f>Table_Query_from_OINTLYP1345678910111259347[[#This Row],[Column1]]*5</f>
        <v>8.36</v>
      </c>
      <c r="Y126" s="5">
        <v>12957.477305303391</v>
      </c>
      <c r="Z126" s="25">
        <f>Table_Query_from_OINTLYP1345678910111259347[[#This Row],[Column2]]*4</f>
        <v>51829.909221213566</v>
      </c>
      <c r="AA126" s="29">
        <f>Table_Query_from_OINTLYP1345678910111259347[[#This Row],[Column1]]*600</f>
        <v>1003.1999999999999</v>
      </c>
      <c r="AB126" s="30">
        <f>Table_Query_from_OINTLYP1345678910111259347[[#This Row],[Column1]]*500</f>
        <v>836</v>
      </c>
    </row>
    <row r="127" spans="1:28" x14ac:dyDescent="0.35">
      <c r="A127" s="3">
        <v>43450</v>
      </c>
      <c r="B127" s="4" t="s">
        <v>22</v>
      </c>
      <c r="C127" s="4" t="s">
        <v>23</v>
      </c>
      <c r="D127" s="4">
        <v>27</v>
      </c>
      <c r="E127" s="4">
        <v>100</v>
      </c>
      <c r="F127" s="4">
        <v>229.68</v>
      </c>
      <c r="G127" s="4">
        <v>87.21</v>
      </c>
      <c r="H127" s="4">
        <v>1510.37</v>
      </c>
      <c r="I127" s="4">
        <v>75.900000000000006</v>
      </c>
      <c r="J127" s="4">
        <v>13.4</v>
      </c>
      <c r="K127" s="4">
        <v>89.3</v>
      </c>
      <c r="L127" s="5">
        <v>15.005599104143338</v>
      </c>
      <c r="M127" s="4">
        <v>0.14000000000000001</v>
      </c>
      <c r="N127" s="4">
        <v>1.29</v>
      </c>
      <c r="O127" s="4">
        <v>1.1499999999999999</v>
      </c>
      <c r="P127" s="4"/>
      <c r="Q127" s="5">
        <v>1844.532279314888</v>
      </c>
      <c r="R127" s="5"/>
      <c r="S127" s="5">
        <v>637.64285714285711</v>
      </c>
      <c r="T127" s="4"/>
      <c r="U127" s="6">
        <f>Table_Query_from_OINTLYP1345678910111259347[[#This Row],[GAS]]*1000</f>
        <v>140</v>
      </c>
      <c r="V127" s="6">
        <f>Table_Query_from_OINTLYP1345678910111259347[[#This Row],[GAS_LIFT_RATE]]*1000</f>
        <v>1150</v>
      </c>
      <c r="W127" s="25">
        <v>1.6919999999999999</v>
      </c>
      <c r="X127" s="25">
        <f>Table_Query_from_OINTLYP1345678910111259347[[#This Row],[Column1]]*5</f>
        <v>8.4599999999999991</v>
      </c>
      <c r="Y127" s="5">
        <v>13206.288708909004</v>
      </c>
      <c r="Z127" s="25">
        <f>Table_Query_from_OINTLYP1345678910111259347[[#This Row],[Column2]]*4</f>
        <v>52825.154835636014</v>
      </c>
      <c r="AA127" s="29">
        <f>Table_Query_from_OINTLYP1345678910111259347[[#This Row],[Column1]]*600</f>
        <v>1015.1999999999999</v>
      </c>
      <c r="AB127" s="30">
        <f>Table_Query_from_OINTLYP1345678910111259347[[#This Row],[Column1]]*500</f>
        <v>846</v>
      </c>
    </row>
    <row r="128" spans="1:28" x14ac:dyDescent="0.35">
      <c r="A128" s="3">
        <v>43464</v>
      </c>
      <c r="B128" s="4" t="s">
        <v>22</v>
      </c>
      <c r="C128" s="4" t="s">
        <v>23</v>
      </c>
      <c r="D128" s="4">
        <v>23</v>
      </c>
      <c r="E128" s="4">
        <v>100</v>
      </c>
      <c r="F128" s="4">
        <v>220.28</v>
      </c>
      <c r="G128" s="4">
        <v>85.66</v>
      </c>
      <c r="H128" s="4">
        <v>1470.14</v>
      </c>
      <c r="I128" s="4">
        <v>92.4</v>
      </c>
      <c r="J128" s="4">
        <v>4.9000000000000004</v>
      </c>
      <c r="K128" s="4">
        <v>97.3</v>
      </c>
      <c r="L128" s="5">
        <v>5.0359712230215825</v>
      </c>
      <c r="M128" s="4">
        <v>0.09</v>
      </c>
      <c r="N128" s="4">
        <v>1.43</v>
      </c>
      <c r="O128" s="4">
        <v>1.34</v>
      </c>
      <c r="P128" s="4"/>
      <c r="Q128" s="5">
        <v>974.02597402597405</v>
      </c>
      <c r="R128" s="5"/>
      <c r="S128" s="5">
        <v>1080.4444444444443</v>
      </c>
      <c r="T128" s="4"/>
      <c r="U128" s="6">
        <f>Table_Query_from_OINTLYP1345678910111259347[[#This Row],[GAS]]*1000</f>
        <v>90</v>
      </c>
      <c r="V128" s="6">
        <f>Table_Query_from_OINTLYP1345678910111259347[[#This Row],[GAS_LIFT_RATE]]*1000</f>
        <v>1340</v>
      </c>
      <c r="W128" s="25">
        <v>1.8820000000000001</v>
      </c>
      <c r="X128" s="25">
        <f>Table_Query_from_OINTLYP1345678910111259347[[#This Row],[Column1]]*5</f>
        <v>9.41</v>
      </c>
      <c r="Y128" s="5">
        <v>12022.968197879858</v>
      </c>
      <c r="Z128" s="25">
        <f>Table_Query_from_OINTLYP1345678910111259347[[#This Row],[Column2]]*4</f>
        <v>48091.872791519432</v>
      </c>
      <c r="AA128" s="29">
        <f>Table_Query_from_OINTLYP1345678910111259347[[#This Row],[Column1]]*600</f>
        <v>1129.2</v>
      </c>
      <c r="AB128" s="30">
        <f>Table_Query_from_OINTLYP1345678910111259347[[#This Row],[Column1]]*500</f>
        <v>941.00000000000011</v>
      </c>
    </row>
    <row r="129" spans="1:28" x14ac:dyDescent="0.35">
      <c r="A129" s="3">
        <v>43504</v>
      </c>
      <c r="B129" s="4" t="s">
        <v>22</v>
      </c>
      <c r="C129" s="4" t="s">
        <v>23</v>
      </c>
      <c r="D129" s="4">
        <v>40.5</v>
      </c>
      <c r="E129" s="4">
        <v>100</v>
      </c>
      <c r="F129" s="4">
        <v>199.6</v>
      </c>
      <c r="G129" s="4">
        <v>92</v>
      </c>
      <c r="H129" s="4">
        <v>1530</v>
      </c>
      <c r="I129" s="4">
        <v>82.4</v>
      </c>
      <c r="J129" s="4">
        <v>4.3</v>
      </c>
      <c r="K129" s="4">
        <v>86.7</v>
      </c>
      <c r="L129" s="5">
        <v>4.9596309111880048</v>
      </c>
      <c r="M129" s="4">
        <v>0.08</v>
      </c>
      <c r="N129" s="4">
        <v>4.54</v>
      </c>
      <c r="O129" s="4">
        <v>4.46</v>
      </c>
      <c r="P129" s="4"/>
      <c r="Q129" s="5">
        <v>970.87378640776694</v>
      </c>
      <c r="R129" s="5"/>
      <c r="S129" s="5">
        <v>1083.75</v>
      </c>
      <c r="T129" s="4"/>
      <c r="U129" s="6">
        <f>Table_Query_from_OINTLYP1345678910111259347[[#This Row],[GAS]]*1000</f>
        <v>80</v>
      </c>
      <c r="V129" s="6">
        <f>Table_Query_from_OINTLYP1345678910111259347[[#This Row],[GAS_LIFT_RATE]]*1000</f>
        <v>4460</v>
      </c>
      <c r="W129" s="25">
        <v>5.0019999999999998</v>
      </c>
      <c r="X129" s="25">
        <f>Table_Query_from_OINTLYP1345678910111259347[[#This Row],[Column1]]*5</f>
        <v>25.009999999999998</v>
      </c>
      <c r="Y129" s="5">
        <v>12532.347504621073</v>
      </c>
      <c r="Z129" s="25">
        <f>Table_Query_from_OINTLYP1345678910111259347[[#This Row],[Column2]]*4</f>
        <v>50129.390018484293</v>
      </c>
      <c r="AA129" s="29">
        <f>Table_Query_from_OINTLYP1345678910111259347[[#This Row],[Column1]]*600</f>
        <v>3001.2</v>
      </c>
      <c r="AB129" s="30">
        <f>Table_Query_from_OINTLYP1345678910111259347[[#This Row],[Column1]]*500</f>
        <v>2501</v>
      </c>
    </row>
    <row r="130" spans="1:28" x14ac:dyDescent="0.35">
      <c r="A130" s="3">
        <v>43539</v>
      </c>
      <c r="B130" s="4" t="s">
        <v>22</v>
      </c>
      <c r="C130" s="4" t="s">
        <v>23</v>
      </c>
      <c r="D130" s="4">
        <v>27.5</v>
      </c>
      <c r="E130" s="4">
        <v>100</v>
      </c>
      <c r="F130" s="4">
        <v>193.39</v>
      </c>
      <c r="G130" s="4">
        <v>85.85</v>
      </c>
      <c r="H130" s="4">
        <v>1412</v>
      </c>
      <c r="I130" s="4">
        <v>29.7</v>
      </c>
      <c r="J130" s="4">
        <v>1.6</v>
      </c>
      <c r="K130" s="4">
        <v>31.3</v>
      </c>
      <c r="L130" s="5">
        <v>5.1118210862619806</v>
      </c>
      <c r="M130" s="4">
        <v>0.03</v>
      </c>
      <c r="N130" s="4">
        <v>0.44</v>
      </c>
      <c r="O130" s="4">
        <v>0.41</v>
      </c>
      <c r="P130" s="4"/>
      <c r="Q130" s="5">
        <v>1010.10101010101</v>
      </c>
      <c r="R130" s="5"/>
      <c r="S130" s="5">
        <v>1043.3333333333333</v>
      </c>
      <c r="T130" s="4"/>
      <c r="U130" s="6">
        <f>Table_Query_from_OINTLYP1345678910111259347[[#This Row],[GAS]]*1000</f>
        <v>30</v>
      </c>
      <c r="V130" s="6">
        <f>Table_Query_from_OINTLYP1345678910111259347[[#This Row],[GAS_LIFT_RATE]]*1000</f>
        <v>410</v>
      </c>
      <c r="W130" s="25">
        <v>0.95199999999999996</v>
      </c>
      <c r="X130" s="25">
        <f>Table_Query_from_OINTLYP1345678910111259347[[#This Row],[Column1]]*5</f>
        <v>4.76</v>
      </c>
      <c r="Y130" s="5">
        <v>16261.453879047038</v>
      </c>
      <c r="Z130" s="25">
        <f>Table_Query_from_OINTLYP1345678910111259347[[#This Row],[Column2]]*4</f>
        <v>65045.815516188151</v>
      </c>
      <c r="AA130" s="29">
        <f>Table_Query_from_OINTLYP1345678910111259347[[#This Row],[Column1]]*600</f>
        <v>571.19999999999993</v>
      </c>
      <c r="AB130" s="30">
        <f>Table_Query_from_OINTLYP1345678910111259347[[#This Row],[Column1]]*500</f>
        <v>476</v>
      </c>
    </row>
    <row r="131" spans="1:28" x14ac:dyDescent="0.35">
      <c r="A131" s="3">
        <v>43571</v>
      </c>
      <c r="B131" s="4" t="s">
        <v>22</v>
      </c>
      <c r="C131" s="4" t="s">
        <v>23</v>
      </c>
      <c r="D131" s="4">
        <v>24</v>
      </c>
      <c r="E131" s="4">
        <v>100</v>
      </c>
      <c r="F131" s="4">
        <v>205</v>
      </c>
      <c r="G131" s="4">
        <v>92</v>
      </c>
      <c r="H131" s="4">
        <v>1569</v>
      </c>
      <c r="I131" s="4">
        <v>64.599999999999994</v>
      </c>
      <c r="J131" s="4">
        <v>3.4</v>
      </c>
      <c r="K131" s="4">
        <v>68</v>
      </c>
      <c r="L131" s="5">
        <v>5</v>
      </c>
      <c r="M131" s="4">
        <v>0.06</v>
      </c>
      <c r="N131" s="4">
        <v>0.72</v>
      </c>
      <c r="O131" s="4">
        <v>0.66</v>
      </c>
      <c r="P131" s="4"/>
      <c r="Q131" s="5">
        <v>928.79256965944273</v>
      </c>
      <c r="R131" s="5"/>
      <c r="S131" s="5">
        <v>1133.3333333333333</v>
      </c>
      <c r="T131" s="4"/>
      <c r="U131" s="6">
        <f>Table_Query_from_OINTLYP1345678910111259347[[#This Row],[GAS]]*1000</f>
        <v>60</v>
      </c>
      <c r="V131" s="6">
        <f>Table_Query_from_OINTLYP1345678910111259347[[#This Row],[GAS_LIFT_RATE]]*1000</f>
        <v>660</v>
      </c>
      <c r="W131" s="25">
        <v>1.202</v>
      </c>
      <c r="X131" s="25">
        <f>Table_Query_from_OINTLYP1345678910111259347[[#This Row],[Column1]]*5</f>
        <v>6.01</v>
      </c>
      <c r="Y131" s="5">
        <v>13554.884189325277</v>
      </c>
      <c r="Z131" s="25">
        <f>Table_Query_from_OINTLYP1345678910111259347[[#This Row],[Column2]]*4</f>
        <v>54219.53675730111</v>
      </c>
      <c r="AA131" s="29">
        <f>Table_Query_from_OINTLYP1345678910111259347[[#This Row],[Column1]]*600</f>
        <v>721.19999999999993</v>
      </c>
      <c r="AB131" s="30">
        <f>Table_Query_from_OINTLYP1345678910111259347[[#This Row],[Column1]]*500</f>
        <v>601</v>
      </c>
    </row>
    <row r="132" spans="1:28" x14ac:dyDescent="0.35">
      <c r="A132" s="3">
        <v>43584</v>
      </c>
      <c r="B132" s="4" t="s">
        <v>22</v>
      </c>
      <c r="C132" s="4" t="s">
        <v>23</v>
      </c>
      <c r="D132" s="4">
        <v>27</v>
      </c>
      <c r="E132" s="4">
        <v>100</v>
      </c>
      <c r="F132" s="4">
        <v>212</v>
      </c>
      <c r="G132" s="4">
        <v>94.26</v>
      </c>
      <c r="H132" s="4">
        <v>1563</v>
      </c>
      <c r="I132" s="4">
        <v>62.8</v>
      </c>
      <c r="J132" s="4">
        <v>3.3</v>
      </c>
      <c r="K132" s="4">
        <v>66.099999999999994</v>
      </c>
      <c r="L132" s="5">
        <v>4.9924357034795763</v>
      </c>
      <c r="M132" s="4">
        <v>0.06</v>
      </c>
      <c r="N132" s="4">
        <v>1.1000000000000001</v>
      </c>
      <c r="O132" s="4">
        <v>1.04</v>
      </c>
      <c r="P132" s="4"/>
      <c r="Q132" s="5">
        <v>955.41401273885356</v>
      </c>
      <c r="R132" s="5"/>
      <c r="S132" s="5">
        <v>1101.6666666666667</v>
      </c>
      <c r="T132" s="4"/>
      <c r="U132" s="6">
        <f>Table_Query_from_OINTLYP1345678910111259347[[#This Row],[GAS]]*1000</f>
        <v>60</v>
      </c>
      <c r="V132" s="6">
        <f>Table_Query_from_OINTLYP1345678910111259347[[#This Row],[GAS_LIFT_RATE]]*1000</f>
        <v>1040</v>
      </c>
      <c r="W132" s="25">
        <v>1.5820000000000001</v>
      </c>
      <c r="X132" s="25">
        <f>Table_Query_from_OINTLYP1345678910111259347[[#This Row],[Column1]]*5</f>
        <v>7.91</v>
      </c>
      <c r="Y132" s="5">
        <v>13678.861788617887</v>
      </c>
      <c r="Z132" s="25">
        <f>Table_Query_from_OINTLYP1345678910111259347[[#This Row],[Column2]]*4</f>
        <v>54715.447154471549</v>
      </c>
      <c r="AA132" s="29">
        <f>Table_Query_from_OINTLYP1345678910111259347[[#This Row],[Column1]]*600</f>
        <v>949.2</v>
      </c>
      <c r="AB132" s="30">
        <f>Table_Query_from_OINTLYP1345678910111259347[[#This Row],[Column1]]*500</f>
        <v>791</v>
      </c>
    </row>
    <row r="133" spans="1:28" x14ac:dyDescent="0.35">
      <c r="A133" s="3">
        <v>43627</v>
      </c>
      <c r="B133" s="4" t="s">
        <v>22</v>
      </c>
      <c r="C133" s="4" t="s">
        <v>23</v>
      </c>
      <c r="D133" s="4">
        <v>12</v>
      </c>
      <c r="E133" s="4">
        <v>100</v>
      </c>
      <c r="F133" s="4">
        <v>201</v>
      </c>
      <c r="G133" s="4">
        <v>88</v>
      </c>
      <c r="H133" s="4">
        <v>1664</v>
      </c>
      <c r="I133" s="4">
        <v>0</v>
      </c>
      <c r="J133" s="4">
        <v>0</v>
      </c>
      <c r="K133" s="4">
        <v>0</v>
      </c>
      <c r="L133" s="5">
        <v>0</v>
      </c>
      <c r="M133" s="4">
        <v>0</v>
      </c>
      <c r="N133" s="4">
        <v>0.1</v>
      </c>
      <c r="O133" s="4">
        <v>0.1</v>
      </c>
      <c r="P133" s="4"/>
      <c r="Q133" s="5">
        <v>0</v>
      </c>
      <c r="R133" s="5"/>
      <c r="S133" s="5">
        <v>0</v>
      </c>
      <c r="T133" s="4"/>
      <c r="U133" s="6">
        <f>Table_Query_from_OINTLYP1345678910111259347[[#This Row],[GAS]]*1000</f>
        <v>0</v>
      </c>
      <c r="V133" s="6">
        <f>Table_Query_from_OINTLYP1345678910111259347[[#This Row],[GAS_LIFT_RATE]]*1000</f>
        <v>100</v>
      </c>
      <c r="W133" s="25">
        <v>0.64200000000000002</v>
      </c>
      <c r="X133" s="25">
        <f>Table_Query_from_OINTLYP1345678910111259347[[#This Row],[Column1]]*5</f>
        <v>3.21</v>
      </c>
      <c r="Y133" s="5">
        <v>19641.791044776121</v>
      </c>
      <c r="Z133" s="25">
        <f>Table_Query_from_OINTLYP1345678910111259347[[#This Row],[Column2]]*4</f>
        <v>78567.164179104482</v>
      </c>
      <c r="AA133" s="29">
        <f>Table_Query_from_OINTLYP1345678910111259347[[#This Row],[Column1]]*600</f>
        <v>385.2</v>
      </c>
      <c r="AB133" s="30">
        <f>Table_Query_from_OINTLYP1345678910111259347[[#This Row],[Column1]]*500</f>
        <v>321</v>
      </c>
    </row>
    <row r="134" spans="1:28" x14ac:dyDescent="0.35">
      <c r="A134" s="15">
        <v>43638</v>
      </c>
      <c r="B134" s="4" t="s">
        <v>22</v>
      </c>
      <c r="C134" s="4" t="s">
        <v>23</v>
      </c>
      <c r="D134" s="16">
        <v>8</v>
      </c>
      <c r="E134" s="16">
        <v>100</v>
      </c>
      <c r="F134" s="16">
        <v>201</v>
      </c>
      <c r="G134" s="16">
        <v>89</v>
      </c>
      <c r="H134" s="16">
        <v>1583</v>
      </c>
      <c r="I134" s="16">
        <v>13.3</v>
      </c>
      <c r="J134" s="16">
        <v>0.7</v>
      </c>
      <c r="K134" s="16">
        <v>14</v>
      </c>
      <c r="L134" s="17">
        <v>5</v>
      </c>
      <c r="M134" s="16">
        <v>0.01</v>
      </c>
      <c r="N134" s="16">
        <v>0.01</v>
      </c>
      <c r="O134" s="16">
        <v>0</v>
      </c>
      <c r="P134" s="16"/>
      <c r="Q134" s="17">
        <v>751.87969924812035</v>
      </c>
      <c r="R134" s="17"/>
      <c r="S134" s="17">
        <v>1400</v>
      </c>
      <c r="T134" s="16"/>
      <c r="U134" s="6">
        <f>Table_Query_from_OINTLYP1345678910111259347[[#This Row],[GAS]]*1000</f>
        <v>10</v>
      </c>
      <c r="V134" s="6">
        <f>Table_Query_from_OINTLYP1345678910111259347[[#This Row],[GAS_LIFT_RATE]]*1000</f>
        <v>0</v>
      </c>
      <c r="W134" s="25">
        <v>0.54200000000000004</v>
      </c>
      <c r="X134" s="25">
        <f>Table_Query_from_OINTLYP1345678910111259347[[#This Row],[Column1]]*5</f>
        <v>2.71</v>
      </c>
      <c r="Y134" s="5">
        <v>17936.184657162252</v>
      </c>
      <c r="Z134" s="25">
        <f>Table_Query_from_OINTLYP1345678910111259347[[#This Row],[Column2]]*4</f>
        <v>71744.738628649007</v>
      </c>
      <c r="AA134" s="29">
        <f>Table_Query_from_OINTLYP1345678910111259347[[#This Row],[Column1]]*600</f>
        <v>325.20000000000005</v>
      </c>
      <c r="AB134" s="30">
        <f>Table_Query_from_OINTLYP1345678910111259347[[#This Row],[Column1]]*500</f>
        <v>271</v>
      </c>
    </row>
    <row r="135" spans="1:28" x14ac:dyDescent="0.35">
      <c r="A135" s="3">
        <v>43676</v>
      </c>
      <c r="B135" s="4" t="s">
        <v>22</v>
      </c>
      <c r="C135" s="4" t="s">
        <v>23</v>
      </c>
      <c r="D135" s="4">
        <v>22.25</v>
      </c>
      <c r="E135" s="4">
        <v>100</v>
      </c>
      <c r="F135" s="4">
        <v>199.12</v>
      </c>
      <c r="G135" s="4">
        <v>88.97</v>
      </c>
      <c r="H135" s="4">
        <v>1632.47</v>
      </c>
      <c r="I135" s="4">
        <v>50.4</v>
      </c>
      <c r="J135" s="4">
        <v>2.7</v>
      </c>
      <c r="K135" s="4">
        <v>53.1</v>
      </c>
      <c r="L135" s="5">
        <v>5.0847457627118642</v>
      </c>
      <c r="M135" s="4">
        <v>0.05</v>
      </c>
      <c r="N135" s="4">
        <v>0.23</v>
      </c>
      <c r="O135" s="4">
        <v>0.18</v>
      </c>
      <c r="P135" s="4"/>
      <c r="Q135" s="5">
        <v>992.06349206349205</v>
      </c>
      <c r="R135" s="5"/>
      <c r="S135" s="5">
        <v>1060</v>
      </c>
      <c r="T135" s="4"/>
      <c r="U135" s="6">
        <f>Table_Query_from_OINTLYP1345678910111259347[[#This Row],[GAS]]*1000</f>
        <v>50</v>
      </c>
      <c r="V135" s="6">
        <f>Table_Query_from_OINTLYP1345678910111259347[[#This Row],[GAS_LIFT_RATE]]*1000</f>
        <v>180</v>
      </c>
      <c r="W135" s="25">
        <v>0.72199999999999998</v>
      </c>
      <c r="X135" s="25">
        <f>Table_Query_from_OINTLYP1345678910111259347[[#This Row],[Column1]]*5</f>
        <v>3.61</v>
      </c>
      <c r="Y135" s="5">
        <v>14544.468546637743</v>
      </c>
      <c r="Z135" s="25">
        <f>Table_Query_from_OINTLYP1345678910111259347[[#This Row],[Column2]]*4</f>
        <v>58177.874186550973</v>
      </c>
      <c r="AA135" s="29">
        <f>Table_Query_from_OINTLYP1345678910111259347[[#This Row],[Column1]]*600</f>
        <v>433.2</v>
      </c>
      <c r="AB135" s="30">
        <f>Table_Query_from_OINTLYP1345678910111259347[[#This Row],[Column1]]*500</f>
        <v>361</v>
      </c>
    </row>
    <row r="136" spans="1:28" x14ac:dyDescent="0.35">
      <c r="A136" s="18">
        <v>43681</v>
      </c>
      <c r="B136" s="4" t="s">
        <v>22</v>
      </c>
      <c r="C136" s="4" t="s">
        <v>23</v>
      </c>
      <c r="D136" s="19">
        <v>22</v>
      </c>
      <c r="E136" s="19">
        <v>100</v>
      </c>
      <c r="F136" s="19">
        <v>196.24</v>
      </c>
      <c r="G136" s="19">
        <v>90.68</v>
      </c>
      <c r="H136" s="19">
        <v>1257.82</v>
      </c>
      <c r="I136" s="19">
        <v>160.4</v>
      </c>
      <c r="J136" s="19">
        <v>1.6</v>
      </c>
      <c r="K136" s="19">
        <v>162</v>
      </c>
      <c r="L136" s="20">
        <v>0.98765432098765427</v>
      </c>
      <c r="M136" s="19">
        <v>0.16</v>
      </c>
      <c r="N136" s="19">
        <v>1.24</v>
      </c>
      <c r="O136" s="19">
        <v>1.08</v>
      </c>
      <c r="P136" s="19"/>
      <c r="Q136" s="20">
        <v>997.5062344139651</v>
      </c>
      <c r="R136" s="20"/>
      <c r="S136" s="20">
        <v>1012.5</v>
      </c>
      <c r="T136" s="19"/>
      <c r="U136" s="21">
        <f>Table_Query_from_OINTLYP1345678910111259347[[#This Row],[GAS]]*1000</f>
        <v>160</v>
      </c>
      <c r="V136" s="21">
        <f>Table_Query_from_OINTLYP1345678910111259347[[#This Row],[GAS_LIFT_RATE]]*1000</f>
        <v>1080</v>
      </c>
      <c r="W136" s="25">
        <v>1.6220000000000001</v>
      </c>
      <c r="X136" s="25">
        <f>Table_Query_from_OINTLYP1345678910111259347[[#This Row],[Column1]]*5</f>
        <v>8.1100000000000012</v>
      </c>
      <c r="Y136" s="5">
        <v>9483.6956521739139</v>
      </c>
      <c r="Z136" s="25">
        <f>Table_Query_from_OINTLYP1345678910111259347[[#This Row],[Column2]]*4</f>
        <v>37934.782608695656</v>
      </c>
      <c r="AA136" s="29">
        <f>Table_Query_from_OINTLYP1345678910111259347[[#This Row],[Column1]]*600</f>
        <v>973.2</v>
      </c>
      <c r="AB136" s="30">
        <f>Table_Query_from_OINTLYP1345678910111259347[[#This Row],[Column1]]*500</f>
        <v>811</v>
      </c>
    </row>
    <row r="137" spans="1:28" x14ac:dyDescent="0.35">
      <c r="A137" s="3">
        <v>43690</v>
      </c>
      <c r="B137" s="4" t="s">
        <v>22</v>
      </c>
      <c r="C137" s="4" t="s">
        <v>23</v>
      </c>
      <c r="D137" s="4">
        <v>26</v>
      </c>
      <c r="E137" s="4">
        <v>100</v>
      </c>
      <c r="F137" s="4">
        <v>195</v>
      </c>
      <c r="G137" s="4">
        <v>93</v>
      </c>
      <c r="H137" s="4">
        <v>1583</v>
      </c>
      <c r="I137" s="4">
        <v>62.4</v>
      </c>
      <c r="J137" s="4">
        <v>0.6</v>
      </c>
      <c r="K137" s="4">
        <v>63</v>
      </c>
      <c r="L137" s="5">
        <v>0.95238095238095233</v>
      </c>
      <c r="M137" s="4">
        <v>0.06</v>
      </c>
      <c r="N137" s="4">
        <v>0.94</v>
      </c>
      <c r="O137" s="4">
        <v>0.88</v>
      </c>
      <c r="P137" s="4"/>
      <c r="Q137" s="5">
        <v>961.53846153846155</v>
      </c>
      <c r="R137" s="5"/>
      <c r="S137" s="5">
        <v>1050</v>
      </c>
      <c r="T137" s="4"/>
      <c r="U137" s="6">
        <f>Table_Query_from_OINTLYP1345678910111259347[[#This Row],[GAS]]*1000</f>
        <v>60</v>
      </c>
      <c r="V137" s="6">
        <f>Table_Query_from_OINTLYP1345678910111259347[[#This Row],[GAS_LIFT_RATE]]*1000</f>
        <v>880</v>
      </c>
      <c r="W137" s="25">
        <v>1.4220000000000002</v>
      </c>
      <c r="X137" s="25">
        <f>Table_Query_from_OINTLYP1345678910111259347[[#This Row],[Column1]]*5</f>
        <v>7.1100000000000012</v>
      </c>
      <c r="Y137" s="5">
        <v>13706.720977596742</v>
      </c>
      <c r="Z137" s="25">
        <f>Table_Query_from_OINTLYP1345678910111259347[[#This Row],[Column2]]*4</f>
        <v>54826.883910386969</v>
      </c>
      <c r="AA137" s="29">
        <f>Table_Query_from_OINTLYP1345678910111259347[[#This Row],[Column1]]*600</f>
        <v>853.2</v>
      </c>
      <c r="AB137" s="30">
        <f>Table_Query_from_OINTLYP1345678910111259347[[#This Row],[Column1]]*500</f>
        <v>711.00000000000011</v>
      </c>
    </row>
    <row r="138" spans="1:28" x14ac:dyDescent="0.35">
      <c r="A138" s="3">
        <v>43719</v>
      </c>
      <c r="B138" s="4" t="s">
        <v>22</v>
      </c>
      <c r="C138" s="4" t="s">
        <v>23</v>
      </c>
      <c r="D138" s="4">
        <v>12</v>
      </c>
      <c r="E138" s="4">
        <v>100</v>
      </c>
      <c r="F138" s="4">
        <v>208</v>
      </c>
      <c r="G138" s="4">
        <v>90.3</v>
      </c>
      <c r="H138" s="4">
        <v>1469</v>
      </c>
      <c r="I138" s="4">
        <v>61.4</v>
      </c>
      <c r="J138" s="4">
        <v>0.6</v>
      </c>
      <c r="K138" s="4">
        <v>62</v>
      </c>
      <c r="L138" s="5">
        <v>0.967741935483871</v>
      </c>
      <c r="M138" s="4">
        <v>0.24</v>
      </c>
      <c r="N138" s="4">
        <v>0.9</v>
      </c>
      <c r="O138" s="4">
        <v>0.66</v>
      </c>
      <c r="P138" s="4"/>
      <c r="Q138" s="5">
        <v>3908.7947882736157</v>
      </c>
      <c r="R138" s="5"/>
      <c r="S138" s="5">
        <v>258.33333333333331</v>
      </c>
      <c r="T138" s="4"/>
      <c r="U138" s="6">
        <f>Table_Query_from_OINTLYP1345678910111259347[[#This Row],[GAS]]*1000</f>
        <v>240</v>
      </c>
      <c r="V138" s="6">
        <f>Table_Query_from_OINTLYP1345678910111259347[[#This Row],[GAS_LIFT_RATE]]*1000</f>
        <v>660</v>
      </c>
      <c r="W138" s="25">
        <v>1.202</v>
      </c>
      <c r="X138" s="25">
        <f>Table_Query_from_OINTLYP1345678910111259347[[#This Row],[Column1]]*5</f>
        <v>6.01</v>
      </c>
      <c r="Y138" s="5">
        <v>14698.055271238485</v>
      </c>
      <c r="Z138" s="25">
        <f>Table_Query_from_OINTLYP1345678910111259347[[#This Row],[Column2]]*4</f>
        <v>58792.221084953941</v>
      </c>
      <c r="AA138" s="29">
        <f>Table_Query_from_OINTLYP1345678910111259347[[#This Row],[Column1]]*600</f>
        <v>721.19999999999993</v>
      </c>
      <c r="AB138" s="30">
        <f>Table_Query_from_OINTLYP1345678910111259347[[#This Row],[Column1]]*500</f>
        <v>601</v>
      </c>
    </row>
    <row r="139" spans="1:28" x14ac:dyDescent="0.35">
      <c r="A139" s="3">
        <v>43728</v>
      </c>
      <c r="B139" s="4" t="s">
        <v>22</v>
      </c>
      <c r="C139" s="4" t="s">
        <v>23</v>
      </c>
      <c r="D139" s="4">
        <v>13</v>
      </c>
      <c r="E139" s="4">
        <v>100</v>
      </c>
      <c r="F139" s="4">
        <v>204.5</v>
      </c>
      <c r="G139" s="4">
        <v>85.5</v>
      </c>
      <c r="H139" s="4">
        <v>1141.7</v>
      </c>
      <c r="I139" s="4">
        <v>35.1</v>
      </c>
      <c r="J139" s="4">
        <v>0.4</v>
      </c>
      <c r="K139" s="4">
        <v>35.5</v>
      </c>
      <c r="L139" s="5">
        <v>1.1267605633802817</v>
      </c>
      <c r="M139" s="4">
        <v>0.14000000000000001</v>
      </c>
      <c r="N139" s="4">
        <v>0.15</v>
      </c>
      <c r="O139" s="4">
        <v>0.01</v>
      </c>
      <c r="P139" s="4"/>
      <c r="Q139" s="5">
        <v>3988.6039886039885</v>
      </c>
      <c r="R139" s="5"/>
      <c r="S139" s="5">
        <v>253.57142857142858</v>
      </c>
      <c r="T139" s="4"/>
      <c r="U139" s="6">
        <f>Table_Query_from_OINTLYP1345678910111259347[[#This Row],[GAS]]*1000</f>
        <v>140</v>
      </c>
      <c r="V139" s="6">
        <f>Table_Query_from_OINTLYP1345678910111259347[[#This Row],[GAS_LIFT_RATE]]*1000</f>
        <v>10</v>
      </c>
      <c r="W139" s="25">
        <v>0.55200000000000005</v>
      </c>
      <c r="X139" s="25">
        <f>Table_Query_from_OINTLYP1345678910111259347[[#This Row],[Column1]]*5</f>
        <v>2.7600000000000002</v>
      </c>
      <c r="Y139" s="5">
        <v>16392.667060910706</v>
      </c>
      <c r="Z139" s="25">
        <f>Table_Query_from_OINTLYP1345678910111259347[[#This Row],[Column2]]*4</f>
        <v>65570.668243642824</v>
      </c>
      <c r="AA139" s="29">
        <f>Table_Query_from_OINTLYP1345678910111259347[[#This Row],[Column1]]*600</f>
        <v>331.20000000000005</v>
      </c>
      <c r="AB139" s="30">
        <f>Table_Query_from_OINTLYP1345678910111259347[[#This Row],[Column1]]*500</f>
        <v>276</v>
      </c>
    </row>
    <row r="140" spans="1:28" x14ac:dyDescent="0.35">
      <c r="A140" s="3">
        <v>43754</v>
      </c>
      <c r="B140" s="4" t="s">
        <v>22</v>
      </c>
      <c r="C140" s="4" t="s">
        <v>23</v>
      </c>
      <c r="D140" s="4">
        <v>25</v>
      </c>
      <c r="E140" s="4">
        <v>100</v>
      </c>
      <c r="F140" s="4">
        <v>208.9</v>
      </c>
      <c r="G140" s="4">
        <v>88.3</v>
      </c>
      <c r="H140" s="4">
        <v>1285</v>
      </c>
      <c r="I140" s="4">
        <v>31</v>
      </c>
      <c r="J140" s="4">
        <v>2</v>
      </c>
      <c r="K140" s="4">
        <v>33</v>
      </c>
      <c r="L140" s="5">
        <v>6.0606060606060606</v>
      </c>
      <c r="M140" s="4">
        <v>3.1E-2</v>
      </c>
      <c r="N140" s="4">
        <v>4.3999999999999997E-2</v>
      </c>
      <c r="O140" s="4">
        <v>1.2999999999999999E-2</v>
      </c>
      <c r="P140" s="4"/>
      <c r="Q140" s="5">
        <v>1000</v>
      </c>
      <c r="R140" s="5"/>
      <c r="S140" s="5">
        <v>1064.516129032258</v>
      </c>
      <c r="T140" s="4"/>
      <c r="U140" s="6">
        <f>Table_Query_from_OINTLYP1345678910111259347[[#This Row],[GAS]]*1000</f>
        <v>31</v>
      </c>
      <c r="V140" s="6">
        <f>Table_Query_from_OINTLYP1345678910111259347[[#This Row],[GAS_LIFT_RATE]]*1000</f>
        <v>13</v>
      </c>
      <c r="W140" s="25">
        <v>0.55500000000000005</v>
      </c>
      <c r="X140" s="25">
        <f>Table_Query_from_OINTLYP1345678910111259347[[#This Row],[Column1]]*5</f>
        <v>2.7750000000000004</v>
      </c>
      <c r="Y140" s="5">
        <v>16139.39393939394</v>
      </c>
      <c r="Z140" s="25">
        <f>Table_Query_from_OINTLYP1345678910111259347[[#This Row],[Column2]]*4</f>
        <v>64557.57575757576</v>
      </c>
      <c r="AA140" s="29">
        <f>Table_Query_from_OINTLYP1345678910111259347[[#This Row],[Column1]]*600</f>
        <v>333.00000000000006</v>
      </c>
      <c r="AB140" s="30">
        <f>Table_Query_from_OINTLYP1345678910111259347[[#This Row],[Column1]]*500</f>
        <v>277.5</v>
      </c>
    </row>
    <row r="141" spans="1:28" x14ac:dyDescent="0.35">
      <c r="A141" s="3">
        <v>43838</v>
      </c>
      <c r="B141" s="4" t="s">
        <v>22</v>
      </c>
      <c r="C141" s="4" t="s">
        <v>23</v>
      </c>
      <c r="D141" s="4">
        <v>18</v>
      </c>
      <c r="E141" s="4">
        <v>100</v>
      </c>
      <c r="F141" s="4">
        <v>209</v>
      </c>
      <c r="G141" s="4">
        <v>93</v>
      </c>
      <c r="H141" s="4">
        <v>1250</v>
      </c>
      <c r="I141" s="4">
        <v>96.1</v>
      </c>
      <c r="J141" s="4">
        <v>1</v>
      </c>
      <c r="K141" s="4">
        <v>97.1</v>
      </c>
      <c r="L141" s="5">
        <v>1.0298661174047374</v>
      </c>
      <c r="M141" s="4">
        <v>0.38</v>
      </c>
      <c r="N141" s="4">
        <v>2.7</v>
      </c>
      <c r="O141" s="4">
        <v>2.3199999999999998</v>
      </c>
      <c r="P141" s="4"/>
      <c r="Q141" s="5">
        <v>3954.2143600416234</v>
      </c>
      <c r="R141" s="5"/>
      <c r="S141" s="5">
        <v>255.52631578947367</v>
      </c>
      <c r="T141" s="4"/>
      <c r="U141" s="6">
        <f>Table_Query_from_OINTLYP1345678910111259347[[#This Row],[GAS]]*1000</f>
        <v>380</v>
      </c>
      <c r="V141" s="6">
        <f>Table_Query_from_OINTLYP1345678910111259347[[#This Row],[GAS_LIFT_RATE]]*1000</f>
        <v>2320</v>
      </c>
      <c r="W141" s="25">
        <v>2.8620000000000001</v>
      </c>
      <c r="X141" s="25">
        <f>Table_Query_from_OINTLYP1345678910111259347[[#This Row],[Column1]]*5</f>
        <v>14.31</v>
      </c>
      <c r="Y141" s="5">
        <v>13089.960886571056</v>
      </c>
      <c r="Z141" s="25">
        <f>Table_Query_from_OINTLYP1345678910111259347[[#This Row],[Column2]]*4</f>
        <v>52359.843546284224</v>
      </c>
      <c r="AA141" s="29">
        <f>Table_Query_from_OINTLYP1345678910111259347[[#This Row],[Column1]]*600</f>
        <v>1717.2</v>
      </c>
      <c r="AB141" s="30">
        <f>Table_Query_from_OINTLYP1345678910111259347[[#This Row],[Column1]]*500</f>
        <v>1431</v>
      </c>
    </row>
    <row r="142" spans="1:28" x14ac:dyDescent="0.35">
      <c r="A142" s="3">
        <v>43879</v>
      </c>
      <c r="B142" s="4" t="s">
        <v>22</v>
      </c>
      <c r="C142" s="4" t="s">
        <v>23</v>
      </c>
      <c r="D142" s="4">
        <v>20</v>
      </c>
      <c r="E142" s="4">
        <v>100</v>
      </c>
      <c r="F142" s="4">
        <v>205</v>
      </c>
      <c r="G142" s="4">
        <v>87.4</v>
      </c>
      <c r="H142" s="4">
        <v>1374</v>
      </c>
      <c r="I142" s="4">
        <v>46.6</v>
      </c>
      <c r="J142" s="4">
        <v>15.5</v>
      </c>
      <c r="K142" s="4">
        <v>62.1</v>
      </c>
      <c r="L142" s="5">
        <v>24.9597423510467</v>
      </c>
      <c r="M142" s="4">
        <v>0.28999999999999998</v>
      </c>
      <c r="N142" s="4">
        <v>0.51</v>
      </c>
      <c r="O142" s="4">
        <v>0.22</v>
      </c>
      <c r="P142" s="4"/>
      <c r="Q142" s="5">
        <v>6223.1759656652357</v>
      </c>
      <c r="R142" s="5"/>
      <c r="S142" s="5">
        <v>214.13793103448276</v>
      </c>
      <c r="T142" s="4"/>
      <c r="U142" s="6">
        <f>Table_Query_from_OINTLYP1345678910111259347[[#This Row],[GAS]]*1000</f>
        <v>290</v>
      </c>
      <c r="V142" s="6">
        <f>Table_Query_from_OINTLYP1345678910111259347[[#This Row],[GAS_LIFT_RATE]]*1000</f>
        <v>220</v>
      </c>
      <c r="W142" s="25">
        <v>0.76200000000000001</v>
      </c>
      <c r="X142" s="25">
        <f>Table_Query_from_OINTLYP1345678910111259347[[#This Row],[Column1]]*5</f>
        <v>3.81</v>
      </c>
      <c r="Y142" s="5">
        <v>16179.401993355485</v>
      </c>
      <c r="Z142" s="25">
        <f>Table_Query_from_OINTLYP1345678910111259347[[#This Row],[Column2]]*4</f>
        <v>64717.607973421938</v>
      </c>
      <c r="AA142" s="29">
        <f>Table_Query_from_OINTLYP1345678910111259347[[#This Row],[Column1]]*600</f>
        <v>457.2</v>
      </c>
      <c r="AB142" s="30">
        <f>Table_Query_from_OINTLYP1345678910111259347[[#This Row],[Column1]]*500</f>
        <v>381</v>
      </c>
    </row>
    <row r="143" spans="1:28" x14ac:dyDescent="0.35">
      <c r="A143" s="3">
        <v>43921</v>
      </c>
      <c r="B143" s="4" t="s">
        <v>22</v>
      </c>
      <c r="C143" s="4" t="s">
        <v>23</v>
      </c>
      <c r="D143" s="4">
        <v>24</v>
      </c>
      <c r="E143" s="4">
        <v>100</v>
      </c>
      <c r="F143" s="4">
        <v>97</v>
      </c>
      <c r="G143" s="4">
        <v>80</v>
      </c>
      <c r="H143" s="4">
        <v>1401</v>
      </c>
      <c r="I143" s="4">
        <v>1.7</v>
      </c>
      <c r="J143" s="4">
        <v>0.6</v>
      </c>
      <c r="K143" s="4">
        <v>2.2999999999999998</v>
      </c>
      <c r="L143" s="5">
        <v>26.086956521739129</v>
      </c>
      <c r="M143" s="4">
        <v>0.01</v>
      </c>
      <c r="N143" s="4">
        <v>0</v>
      </c>
      <c r="O143" s="4">
        <v>0</v>
      </c>
      <c r="P143" s="4"/>
      <c r="Q143" s="5">
        <v>5882.3529411764703</v>
      </c>
      <c r="R143" s="5"/>
      <c r="S143" s="5">
        <v>230</v>
      </c>
      <c r="T143" s="4"/>
      <c r="U143" s="6">
        <f>Table_Query_from_OINTLYP1345678910111259347[[#This Row],[GAS]]*1000</f>
        <v>10</v>
      </c>
      <c r="V143" s="6">
        <f>Table_Query_from_OINTLYP1345678910111259347[[#This Row],[GAS_LIFT_RATE]]*1000</f>
        <v>0</v>
      </c>
      <c r="W143" s="25">
        <v>0.54200000000000004</v>
      </c>
      <c r="X143" s="25">
        <f>Table_Query_from_OINTLYP1345678910111259347[[#This Row],[Column1]]*5</f>
        <v>2.71</v>
      </c>
      <c r="Y143" s="5">
        <v>19469.417833456155</v>
      </c>
      <c r="Z143" s="25">
        <f>Table_Query_from_OINTLYP1345678910111259347[[#This Row],[Column2]]*4</f>
        <v>77877.671333824619</v>
      </c>
      <c r="AA143" s="29">
        <f>Table_Query_from_OINTLYP1345678910111259347[[#This Row],[Column1]]*600</f>
        <v>325.20000000000005</v>
      </c>
      <c r="AB143" s="30">
        <f>Table_Query_from_OINTLYP1345678910111259347[[#This Row],[Column1]]*500</f>
        <v>271</v>
      </c>
    </row>
    <row r="144" spans="1:28" x14ac:dyDescent="0.35">
      <c r="A144" s="3">
        <v>43947</v>
      </c>
      <c r="B144" s="4" t="s">
        <v>22</v>
      </c>
      <c r="C144" s="4" t="s">
        <v>23</v>
      </c>
      <c r="D144" s="4">
        <v>13</v>
      </c>
      <c r="E144" s="4">
        <v>100</v>
      </c>
      <c r="F144" s="4">
        <v>189</v>
      </c>
      <c r="G144" s="4">
        <v>86</v>
      </c>
      <c r="H144" s="4">
        <v>1552</v>
      </c>
      <c r="I144" s="4">
        <v>7</v>
      </c>
      <c r="J144" s="4">
        <v>0</v>
      </c>
      <c r="K144" s="4">
        <v>7</v>
      </c>
      <c r="L144" s="5">
        <v>0</v>
      </c>
      <c r="M144" s="4">
        <v>7.1999999999999998E-3</v>
      </c>
      <c r="N144" s="4">
        <v>0</v>
      </c>
      <c r="O144" s="4">
        <v>0</v>
      </c>
      <c r="P144" s="4"/>
      <c r="Q144" s="5">
        <v>1028.5714285714287</v>
      </c>
      <c r="R144" s="5"/>
      <c r="S144" s="5">
        <v>972.22222222222217</v>
      </c>
      <c r="T144" s="4"/>
      <c r="U144" s="6">
        <f>Table_Query_from_OINTLYP1345678910111259347[[#This Row],[GAS]]*1000</f>
        <v>7.2</v>
      </c>
      <c r="V144" s="6">
        <f>Table_Query_from_OINTLYP1345678910111259347[[#This Row],[GAS_LIFT_RATE]]*1000</f>
        <v>0</v>
      </c>
      <c r="W144" s="25">
        <v>0.54200000000000004</v>
      </c>
      <c r="X144" s="25">
        <f>Table_Query_from_OINTLYP1345678910111259347[[#This Row],[Column1]]*5</f>
        <v>2.71</v>
      </c>
      <c r="Y144" s="5">
        <v>18717.7304964539</v>
      </c>
      <c r="Z144" s="25">
        <f>Table_Query_from_OINTLYP1345678910111259347[[#This Row],[Column2]]*4</f>
        <v>74870.921985815599</v>
      </c>
      <c r="AA144" s="29">
        <f>Table_Query_from_OINTLYP1345678910111259347[[#This Row],[Column1]]*600</f>
        <v>325.20000000000005</v>
      </c>
      <c r="AB144" s="30">
        <f>Table_Query_from_OINTLYP1345678910111259347[[#This Row],[Column1]]*500</f>
        <v>271</v>
      </c>
    </row>
    <row r="145" spans="1:28" x14ac:dyDescent="0.35">
      <c r="A145" s="3">
        <v>43978</v>
      </c>
      <c r="B145" s="4" t="s">
        <v>22</v>
      </c>
      <c r="C145" s="4" t="s">
        <v>23</v>
      </c>
      <c r="D145" s="4">
        <v>27.5</v>
      </c>
      <c r="E145" s="4">
        <v>100</v>
      </c>
      <c r="F145" s="4">
        <v>189</v>
      </c>
      <c r="G145" s="4">
        <v>85</v>
      </c>
      <c r="H145" s="4">
        <v>1415</v>
      </c>
      <c r="I145" s="4">
        <v>0</v>
      </c>
      <c r="J145" s="4">
        <v>0</v>
      </c>
      <c r="K145" s="4">
        <v>0</v>
      </c>
      <c r="L145" s="5">
        <v>0</v>
      </c>
      <c r="M145" s="4">
        <v>0</v>
      </c>
      <c r="N145" s="4">
        <v>0</v>
      </c>
      <c r="O145" s="4">
        <v>0</v>
      </c>
      <c r="P145" s="4"/>
      <c r="Q145" s="5">
        <v>0</v>
      </c>
      <c r="R145" s="5"/>
      <c r="S145" s="5">
        <v>0</v>
      </c>
      <c r="T145" s="4"/>
      <c r="U145" s="6">
        <f>Table_Query_from_OINTLYP1345678910111259347[[#This Row],[GAS]]*1000</f>
        <v>0</v>
      </c>
      <c r="V145" s="6">
        <f>Table_Query_from_OINTLYP1345678910111259347[[#This Row],[GAS_LIFT_RATE]]*1000</f>
        <v>0</v>
      </c>
      <c r="W145" s="25">
        <v>0.54200000000000004</v>
      </c>
      <c r="X145" s="25">
        <f>Table_Query_from_OINTLYP1345678910111259347[[#This Row],[Column1]]*5</f>
        <v>2.71</v>
      </c>
      <c r="Y145" s="5">
        <v>19641.791044776121</v>
      </c>
      <c r="Z145" s="25">
        <f>Table_Query_from_OINTLYP1345678910111259347[[#This Row],[Column2]]*4</f>
        <v>78567.164179104482</v>
      </c>
      <c r="AA145" s="29">
        <f>Table_Query_from_OINTLYP1345678910111259347[[#This Row],[Column1]]*600</f>
        <v>325.20000000000005</v>
      </c>
      <c r="AB145" s="30">
        <f>Table_Query_from_OINTLYP1345678910111259347[[#This Row],[Column1]]*500</f>
        <v>271</v>
      </c>
    </row>
    <row r="146" spans="1:28" x14ac:dyDescent="0.35">
      <c r="A146" s="3">
        <v>44029</v>
      </c>
      <c r="B146" s="4" t="s">
        <v>22</v>
      </c>
      <c r="C146" s="4" t="s">
        <v>23</v>
      </c>
      <c r="D146" s="4">
        <v>19</v>
      </c>
      <c r="E146" s="4">
        <v>100</v>
      </c>
      <c r="F146" s="4">
        <v>191</v>
      </c>
      <c r="G146" s="4">
        <v>89</v>
      </c>
      <c r="H146" s="4">
        <v>1526</v>
      </c>
      <c r="I146" s="4">
        <v>1.72</v>
      </c>
      <c r="J146" s="4">
        <v>0</v>
      </c>
      <c r="K146" s="4">
        <v>1.72</v>
      </c>
      <c r="L146" s="5">
        <v>0</v>
      </c>
      <c r="M146" s="4">
        <v>0</v>
      </c>
      <c r="N146" s="4">
        <v>0</v>
      </c>
      <c r="O146" s="4">
        <v>0</v>
      </c>
      <c r="P146" s="4"/>
      <c r="Q146" s="5">
        <v>0</v>
      </c>
      <c r="R146" s="5"/>
      <c r="S146" s="5">
        <v>0</v>
      </c>
      <c r="T146" s="4"/>
      <c r="U146" s="6">
        <f>Table_Query_from_OINTLYP1345678910111259347[[#This Row],[GAS]]*1000</f>
        <v>0</v>
      </c>
      <c r="V146" s="6">
        <f>Table_Query_from_OINTLYP1345678910111259347[[#This Row],[GAS_LIFT_RATE]]*1000</f>
        <v>0</v>
      </c>
      <c r="W146" s="25">
        <v>0.54200000000000004</v>
      </c>
      <c r="X146" s="25">
        <f>Table_Query_from_OINTLYP1345678910111259347[[#This Row],[Column1]]*5</f>
        <v>2.71</v>
      </c>
      <c r="Y146" s="5">
        <v>19392.867668729741</v>
      </c>
      <c r="Z146" s="25">
        <f>Table_Query_from_OINTLYP1345678910111259347[[#This Row],[Column2]]*4</f>
        <v>77571.470674918965</v>
      </c>
      <c r="AA146" s="29">
        <f>Table_Query_from_OINTLYP1345678910111259347[[#This Row],[Column1]]*600</f>
        <v>325.20000000000005</v>
      </c>
      <c r="AB146" s="30">
        <f>Table_Query_from_OINTLYP1345678910111259347[[#This Row],[Column1]]*500</f>
        <v>271</v>
      </c>
    </row>
    <row r="147" spans="1:28" x14ac:dyDescent="0.35">
      <c r="A147" s="3">
        <v>44033</v>
      </c>
      <c r="B147" s="4" t="s">
        <v>22</v>
      </c>
      <c r="C147" s="4" t="s">
        <v>23</v>
      </c>
      <c r="D147" s="4">
        <v>13</v>
      </c>
      <c r="E147" s="4">
        <v>100</v>
      </c>
      <c r="F147" s="4">
        <v>191</v>
      </c>
      <c r="G147" s="4">
        <v>84</v>
      </c>
      <c r="H147" s="4">
        <v>1661</v>
      </c>
      <c r="I147" s="4">
        <v>70.599999999999994</v>
      </c>
      <c r="J147" s="4">
        <v>1.4</v>
      </c>
      <c r="K147" s="4">
        <v>72</v>
      </c>
      <c r="L147" s="5">
        <v>1.9444444444444444</v>
      </c>
      <c r="M147" s="4">
        <v>0.28000000000000003</v>
      </c>
      <c r="N147" s="4">
        <v>4.43</v>
      </c>
      <c r="O147" s="4">
        <v>4.1500000000000004</v>
      </c>
      <c r="P147" s="4"/>
      <c r="Q147" s="5">
        <v>3966.0056657223795</v>
      </c>
      <c r="R147" s="5"/>
      <c r="S147" s="5">
        <v>257.14285714285717</v>
      </c>
      <c r="T147" s="4"/>
      <c r="U147" s="6">
        <f>Table_Query_from_OINTLYP1345678910111259347[[#This Row],[GAS]]*1000</f>
        <v>280</v>
      </c>
      <c r="V147" s="6">
        <f>Table_Query_from_OINTLYP1345678910111259347[[#This Row],[GAS_LIFT_RATE]]*1000</f>
        <v>4150</v>
      </c>
      <c r="W147" s="25">
        <v>4.6920000000000002</v>
      </c>
      <c r="X147" s="25">
        <f>Table_Query_from_OINTLYP1345678910111259347[[#This Row],[Column1]]*5</f>
        <v>23.46</v>
      </c>
      <c r="Y147" s="5">
        <v>14232.649071358748</v>
      </c>
      <c r="Z147" s="25">
        <f>Table_Query_from_OINTLYP1345678910111259347[[#This Row],[Column2]]*4</f>
        <v>56930.596285434993</v>
      </c>
      <c r="AA147" s="29">
        <f>Table_Query_from_OINTLYP1345678910111259347[[#This Row],[Column1]]*600</f>
        <v>2815.2000000000003</v>
      </c>
      <c r="AB147" s="30">
        <f>Table_Query_from_OINTLYP1345678910111259347[[#This Row],[Column1]]*500</f>
        <v>2346</v>
      </c>
    </row>
    <row r="148" spans="1:28" x14ac:dyDescent="0.35">
      <c r="A148" s="3">
        <v>44034</v>
      </c>
      <c r="B148" s="4" t="s">
        <v>22</v>
      </c>
      <c r="C148" s="4" t="s">
        <v>23</v>
      </c>
      <c r="D148" s="4">
        <v>24</v>
      </c>
      <c r="E148" s="4">
        <v>100</v>
      </c>
      <c r="F148" s="4">
        <v>193</v>
      </c>
      <c r="G148" s="4">
        <v>91</v>
      </c>
      <c r="H148" s="4">
        <v>998</v>
      </c>
      <c r="I148" s="4">
        <v>132.30000000000001</v>
      </c>
      <c r="J148" s="4">
        <v>2.7</v>
      </c>
      <c r="K148" s="4">
        <v>135</v>
      </c>
      <c r="L148" s="5">
        <v>2</v>
      </c>
      <c r="M148" s="4">
        <v>0.11</v>
      </c>
      <c r="N148" s="4">
        <v>2.4</v>
      </c>
      <c r="O148" s="4">
        <v>2.29</v>
      </c>
      <c r="P148" s="4"/>
      <c r="Q148" s="5">
        <v>831.4436885865457</v>
      </c>
      <c r="R148" s="5"/>
      <c r="S148" s="5">
        <v>1234.6363636363637</v>
      </c>
      <c r="T148" s="4"/>
      <c r="U148" s="6">
        <f>Table_Query_from_OINTLYP1345678910111259347[[#This Row],[GAS]]*1000</f>
        <v>110</v>
      </c>
      <c r="V148" s="6">
        <f>Table_Query_from_OINTLYP1345678910111259347[[#This Row],[GAS_LIFT_RATE]]*1000</f>
        <v>2290</v>
      </c>
      <c r="W148" s="25">
        <v>2.8319999999999999</v>
      </c>
      <c r="X148" s="25">
        <f>Table_Query_from_OINTLYP1345678910111259347[[#This Row],[Column1]]*5</f>
        <v>14.16</v>
      </c>
      <c r="Y148" s="5">
        <v>10296.657904618851</v>
      </c>
      <c r="Z148" s="25">
        <f>Table_Query_from_OINTLYP1345678910111259347[[#This Row],[Column2]]*4</f>
        <v>41186.631618475403</v>
      </c>
      <c r="AA148" s="29">
        <f>Table_Query_from_OINTLYP1345678910111259347[[#This Row],[Column1]]*600</f>
        <v>1699.1999999999998</v>
      </c>
      <c r="AB148" s="30">
        <f>Table_Query_from_OINTLYP1345678910111259347[[#This Row],[Column1]]*500</f>
        <v>1416</v>
      </c>
    </row>
    <row r="149" spans="1:28" x14ac:dyDescent="0.35">
      <c r="A149" s="3">
        <v>44045</v>
      </c>
      <c r="B149" s="4" t="s">
        <v>22</v>
      </c>
      <c r="C149" s="4" t="s">
        <v>23</v>
      </c>
      <c r="D149" s="4">
        <v>26</v>
      </c>
      <c r="E149" s="4">
        <v>100</v>
      </c>
      <c r="F149" s="4">
        <v>204</v>
      </c>
      <c r="G149" s="4">
        <v>94</v>
      </c>
      <c r="H149" s="4">
        <v>1289</v>
      </c>
      <c r="I149" s="4">
        <v>37</v>
      </c>
      <c r="J149" s="4">
        <v>1</v>
      </c>
      <c r="K149" s="4">
        <v>38</v>
      </c>
      <c r="L149" s="5">
        <v>2.6315789473684212</v>
      </c>
      <c r="M149" s="4">
        <v>0.03</v>
      </c>
      <c r="N149" s="4">
        <v>2.012</v>
      </c>
      <c r="O149" s="4">
        <v>1.982</v>
      </c>
      <c r="P149" s="4">
        <v>2.7</v>
      </c>
      <c r="Q149" s="5">
        <v>810.81081081081084</v>
      </c>
      <c r="R149" s="5"/>
      <c r="S149" s="5">
        <v>1266.6666666666667</v>
      </c>
      <c r="T149" s="4"/>
      <c r="U149" s="6">
        <f>Table_Query_from_OINTLYP1345678910111259347[[#This Row],[GAS]]*1000</f>
        <v>30</v>
      </c>
      <c r="V149" s="6">
        <f>Table_Query_from_OINTLYP1345678910111259347[[#This Row],[GAS_LIFT_RATE]]*1000</f>
        <v>1982</v>
      </c>
      <c r="W149" s="25">
        <v>2.524</v>
      </c>
      <c r="X149" s="25">
        <f>Table_Query_from_OINTLYP1345678910111259347[[#This Row],[Column1]]*5</f>
        <v>12.620000000000001</v>
      </c>
      <c r="Y149" s="5">
        <v>15567.251461988304</v>
      </c>
      <c r="Z149" s="25">
        <f>Table_Query_from_OINTLYP1345678910111259347[[#This Row],[Column2]]*4</f>
        <v>62269.005847953216</v>
      </c>
      <c r="AA149" s="29">
        <f>Table_Query_from_OINTLYP1345678910111259347[[#This Row],[Column1]]*600</f>
        <v>1514.4</v>
      </c>
      <c r="AB149" s="30">
        <f>Table_Query_from_OINTLYP1345678910111259347[[#This Row],[Column1]]*500</f>
        <v>1262</v>
      </c>
    </row>
    <row r="150" spans="1:28" x14ac:dyDescent="0.35">
      <c r="A150" s="3">
        <v>44101</v>
      </c>
      <c r="B150" s="4" t="s">
        <v>22</v>
      </c>
      <c r="C150" s="4" t="s">
        <v>23</v>
      </c>
      <c r="D150" s="4">
        <v>20</v>
      </c>
      <c r="E150" s="4">
        <v>100</v>
      </c>
      <c r="F150" s="4">
        <v>207</v>
      </c>
      <c r="G150" s="4">
        <v>83</v>
      </c>
      <c r="H150" s="4">
        <v>1122</v>
      </c>
      <c r="I150" s="4">
        <v>1</v>
      </c>
      <c r="J150" s="4">
        <v>1</v>
      </c>
      <c r="K150" s="4">
        <v>2</v>
      </c>
      <c r="L150" s="5">
        <v>50</v>
      </c>
      <c r="M150" s="4">
        <v>1E-3</v>
      </c>
      <c r="N150" s="4">
        <v>0.87</v>
      </c>
      <c r="O150" s="4">
        <v>0.86899999999999999</v>
      </c>
      <c r="P150" s="4">
        <v>100</v>
      </c>
      <c r="Q150" s="5">
        <v>1000</v>
      </c>
      <c r="R150" s="5"/>
      <c r="S150" s="5">
        <v>1000</v>
      </c>
      <c r="T150" s="4"/>
      <c r="U150" s="6">
        <f>Table_Query_from_OINTLYP1345678910111259347[[#This Row],[GAS]]*1000</f>
        <v>1</v>
      </c>
      <c r="V150" s="6">
        <f>Table_Query_from_OINTLYP1345678910111259347[[#This Row],[GAS_LIFT_RATE]]*1000</f>
        <v>869</v>
      </c>
      <c r="W150" s="25">
        <v>1.411</v>
      </c>
      <c r="X150" s="25">
        <f>Table_Query_from_OINTLYP1345678910111259347[[#This Row],[Column1]]*5</f>
        <v>7.0549999999999997</v>
      </c>
      <c r="Y150" s="5">
        <v>19503.703703703704</v>
      </c>
      <c r="Z150" s="25">
        <f>Table_Query_from_OINTLYP1345678910111259347[[#This Row],[Column2]]*4</f>
        <v>78014.814814814818</v>
      </c>
      <c r="AA150" s="29">
        <f>Table_Query_from_OINTLYP1345678910111259347[[#This Row],[Column1]]*600</f>
        <v>846.6</v>
      </c>
      <c r="AB150" s="30">
        <f>Table_Query_from_OINTLYP1345678910111259347[[#This Row],[Column1]]*500</f>
        <v>705.5</v>
      </c>
    </row>
    <row r="151" spans="1:28" x14ac:dyDescent="0.35">
      <c r="A151" s="3">
        <v>44102</v>
      </c>
      <c r="B151" s="4" t="s">
        <v>22</v>
      </c>
      <c r="C151" s="4" t="s">
        <v>23</v>
      </c>
      <c r="D151" s="4">
        <v>23</v>
      </c>
      <c r="E151" s="4">
        <v>100</v>
      </c>
      <c r="F151" s="4">
        <v>212</v>
      </c>
      <c r="G151" s="4">
        <v>89</v>
      </c>
      <c r="H151" s="4">
        <v>1596</v>
      </c>
      <c r="I151" s="4">
        <v>92</v>
      </c>
      <c r="J151" s="4">
        <v>1</v>
      </c>
      <c r="K151" s="4">
        <v>93</v>
      </c>
      <c r="L151" s="5">
        <v>1.075268817204301</v>
      </c>
      <c r="M151" s="4">
        <v>7.3999999999999996E-2</v>
      </c>
      <c r="N151" s="4">
        <v>0.99199999999999999</v>
      </c>
      <c r="O151" s="4">
        <v>0.91800000000000004</v>
      </c>
      <c r="P151" s="4">
        <v>100</v>
      </c>
      <c r="Q151" s="5">
        <v>804.3478260869565</v>
      </c>
      <c r="R151" s="5"/>
      <c r="S151" s="5">
        <v>1256.7567567567567</v>
      </c>
      <c r="T151" s="4"/>
      <c r="U151" s="6">
        <f>Table_Query_from_OINTLYP1345678910111259347[[#This Row],[GAS]]*1000</f>
        <v>74</v>
      </c>
      <c r="V151" s="6">
        <f>Table_Query_from_OINTLYP1345678910111259347[[#This Row],[GAS_LIFT_RATE]]*1000</f>
        <v>918</v>
      </c>
      <c r="W151" s="25">
        <v>1.46</v>
      </c>
      <c r="X151" s="25">
        <f>Table_Query_from_OINTLYP1345678910111259347[[#This Row],[Column1]]*5</f>
        <v>7.3</v>
      </c>
      <c r="Y151" s="5">
        <v>11973.451327433628</v>
      </c>
      <c r="Z151" s="25">
        <f>Table_Query_from_OINTLYP1345678910111259347[[#This Row],[Column2]]*4</f>
        <v>47893.805309734511</v>
      </c>
      <c r="AA151" s="29">
        <f>Table_Query_from_OINTLYP1345678910111259347[[#This Row],[Column1]]*600</f>
        <v>876</v>
      </c>
      <c r="AB151" s="30">
        <f>Table_Query_from_OINTLYP1345678910111259347[[#This Row],[Column1]]*500</f>
        <v>730</v>
      </c>
    </row>
    <row r="152" spans="1:28" x14ac:dyDescent="0.35">
      <c r="A152" s="3">
        <v>44128</v>
      </c>
      <c r="B152" s="4" t="s">
        <v>22</v>
      </c>
      <c r="C152" s="4" t="s">
        <v>23</v>
      </c>
      <c r="D152" s="4">
        <v>24</v>
      </c>
      <c r="E152" s="4">
        <v>100</v>
      </c>
      <c r="F152" s="4">
        <v>200</v>
      </c>
      <c r="G152" s="4">
        <v>83</v>
      </c>
      <c r="H152" s="4">
        <v>1576</v>
      </c>
      <c r="I152" s="4">
        <v>0.1</v>
      </c>
      <c r="J152" s="4">
        <v>0</v>
      </c>
      <c r="K152" s="4">
        <v>0.1</v>
      </c>
      <c r="L152" s="5">
        <v>0</v>
      </c>
      <c r="M152" s="4">
        <v>8.0000000000000007E-5</v>
      </c>
      <c r="N152" s="4">
        <v>0.1</v>
      </c>
      <c r="O152" s="4">
        <v>0.1</v>
      </c>
      <c r="P152" s="4"/>
      <c r="Q152" s="5">
        <v>800</v>
      </c>
      <c r="R152" s="5"/>
      <c r="S152" s="5">
        <v>1250</v>
      </c>
      <c r="T152" s="4"/>
      <c r="U152" s="6">
        <f>Table_Query_from_OINTLYP1345678910111259347[[#This Row],[GAS]]*1000</f>
        <v>0.08</v>
      </c>
      <c r="V152" s="6">
        <f>Table_Query_from_OINTLYP1345678910111259347[[#This Row],[GAS_LIFT_RATE]]*1000</f>
        <v>100</v>
      </c>
      <c r="W152" s="25">
        <v>0.64200000000000002</v>
      </c>
      <c r="X152" s="25">
        <f>Table_Query_from_OINTLYP1345678910111259347[[#This Row],[Column1]]*5</f>
        <v>3.21</v>
      </c>
      <c r="Y152" s="5">
        <v>19627.740492170025</v>
      </c>
      <c r="Z152" s="25">
        <f>Table_Query_from_OINTLYP1345678910111259347[[#This Row],[Column2]]*4</f>
        <v>78510.961968680102</v>
      </c>
      <c r="AA152" s="29">
        <f>Table_Query_from_OINTLYP1345678910111259347[[#This Row],[Column1]]*600</f>
        <v>385.2</v>
      </c>
      <c r="AB152" s="30">
        <f>Table_Query_from_OINTLYP1345678910111259347[[#This Row],[Column1]]*500</f>
        <v>321</v>
      </c>
    </row>
    <row r="153" spans="1:28" x14ac:dyDescent="0.35">
      <c r="A153" s="3">
        <v>44141</v>
      </c>
      <c r="B153" s="4" t="s">
        <v>22</v>
      </c>
      <c r="C153" s="4" t="s">
        <v>23</v>
      </c>
      <c r="D153" s="4">
        <v>23</v>
      </c>
      <c r="E153" s="4">
        <v>100</v>
      </c>
      <c r="F153" s="4">
        <v>197.58</v>
      </c>
      <c r="G153" s="4">
        <v>86.84</v>
      </c>
      <c r="H153" s="4">
        <v>1610.51</v>
      </c>
      <c r="I153" s="4">
        <v>0</v>
      </c>
      <c r="J153" s="4">
        <v>0</v>
      </c>
      <c r="K153" s="4">
        <v>0</v>
      </c>
      <c r="L153" s="5">
        <v>0</v>
      </c>
      <c r="M153" s="4">
        <v>0</v>
      </c>
      <c r="N153" s="4">
        <v>0.28000000000000003</v>
      </c>
      <c r="O153" s="4">
        <v>0.28000000000000003</v>
      </c>
      <c r="P153" s="4"/>
      <c r="Q153" s="5">
        <v>0</v>
      </c>
      <c r="R153" s="5"/>
      <c r="S153" s="5">
        <v>0</v>
      </c>
      <c r="T153" s="4"/>
      <c r="U153" s="6">
        <f>Table_Query_from_OINTLYP1345678910111259347[[#This Row],[GAS]]*1000</f>
        <v>0</v>
      </c>
      <c r="V153" s="6">
        <f>Table_Query_from_OINTLYP1345678910111259347[[#This Row],[GAS_LIFT_RATE]]*1000</f>
        <v>280</v>
      </c>
      <c r="W153" s="25">
        <v>0.82200000000000006</v>
      </c>
      <c r="X153" s="25">
        <f>Table_Query_from_OINTLYP1345678910111259347[[#This Row],[Column1]]*5</f>
        <v>4.1100000000000003</v>
      </c>
      <c r="Y153" s="5">
        <v>19641.791044776121</v>
      </c>
      <c r="Z153" s="25">
        <f>Table_Query_from_OINTLYP1345678910111259347[[#This Row],[Column2]]*4</f>
        <v>78567.164179104482</v>
      </c>
      <c r="AA153" s="29">
        <f>Table_Query_from_OINTLYP1345678910111259347[[#This Row],[Column1]]*600</f>
        <v>493.20000000000005</v>
      </c>
      <c r="AB153" s="30">
        <f>Table_Query_from_OINTLYP1345678910111259347[[#This Row],[Column1]]*500</f>
        <v>411.00000000000006</v>
      </c>
    </row>
    <row r="154" spans="1:28" x14ac:dyDescent="0.35">
      <c r="A154" s="14">
        <v>44154</v>
      </c>
      <c r="B154" s="4" t="s">
        <v>22</v>
      </c>
      <c r="C154" s="4" t="s">
        <v>23</v>
      </c>
      <c r="D154" s="8">
        <v>17</v>
      </c>
      <c r="E154" s="8">
        <v>100</v>
      </c>
      <c r="F154" s="8">
        <v>201</v>
      </c>
      <c r="G154" s="8">
        <v>84</v>
      </c>
      <c r="H154" s="8">
        <v>1475</v>
      </c>
      <c r="I154" s="8">
        <v>70</v>
      </c>
      <c r="J154" s="8">
        <v>0</v>
      </c>
      <c r="K154" s="8">
        <v>70</v>
      </c>
      <c r="L154" s="7">
        <v>0</v>
      </c>
      <c r="M154" s="8">
        <v>0.33710000000000001</v>
      </c>
      <c r="N154" s="8">
        <v>0.59099999999999997</v>
      </c>
      <c r="O154" s="8">
        <v>0.25</v>
      </c>
      <c r="P154" s="8"/>
      <c r="Q154" s="7">
        <v>4815.7142857142853</v>
      </c>
      <c r="R154" s="7"/>
      <c r="S154" s="7">
        <v>207.65351527736576</v>
      </c>
      <c r="T154" s="8"/>
      <c r="U154" s="6">
        <f>Table_Query_from_OINTLYP1345678910111259347[[#This Row],[GAS]]*1000</f>
        <v>337.1</v>
      </c>
      <c r="V154" s="6">
        <f>Table_Query_from_OINTLYP1345678910111259347[[#This Row],[GAS_LIFT_RATE]]*1000</f>
        <v>250</v>
      </c>
      <c r="W154" s="25">
        <v>0.79200000000000004</v>
      </c>
      <c r="X154" s="25">
        <f>Table_Query_from_OINTLYP1345678910111259347[[#This Row],[Column1]]*5</f>
        <v>3.96</v>
      </c>
      <c r="Y154" s="5">
        <v>14554.411764705883</v>
      </c>
      <c r="Z154" s="25">
        <f>Table_Query_from_OINTLYP1345678910111259347[[#This Row],[Column2]]*4</f>
        <v>58217.647058823532</v>
      </c>
      <c r="AA154" s="29">
        <f>Table_Query_from_OINTLYP1345678910111259347[[#This Row],[Column1]]*600</f>
        <v>475.20000000000005</v>
      </c>
      <c r="AB154" s="30">
        <f>Table_Query_from_OINTLYP1345678910111259347[[#This Row],[Column1]]*500</f>
        <v>396</v>
      </c>
    </row>
    <row r="155" spans="1:28" x14ac:dyDescent="0.35">
      <c r="A155" s="3">
        <v>44155</v>
      </c>
      <c r="B155" s="4" t="s">
        <v>22</v>
      </c>
      <c r="C155" s="4" t="s">
        <v>23</v>
      </c>
      <c r="D155" s="4">
        <v>24</v>
      </c>
      <c r="E155" s="4">
        <v>100</v>
      </c>
      <c r="F155" s="4">
        <v>199</v>
      </c>
      <c r="G155" s="4">
        <v>83</v>
      </c>
      <c r="H155" s="4">
        <v>812</v>
      </c>
      <c r="I155" s="4">
        <v>0</v>
      </c>
      <c r="J155" s="4">
        <v>0</v>
      </c>
      <c r="K155" s="4">
        <v>0</v>
      </c>
      <c r="L155" s="5">
        <v>0</v>
      </c>
      <c r="M155" s="4">
        <v>0</v>
      </c>
      <c r="N155" s="4">
        <v>0.91500000000000004</v>
      </c>
      <c r="O155" s="4">
        <v>0.91500000000000004</v>
      </c>
      <c r="P155" s="4"/>
      <c r="Q155" s="5">
        <v>0</v>
      </c>
      <c r="R155" s="5"/>
      <c r="S155" s="5">
        <v>0</v>
      </c>
      <c r="T155" s="4"/>
      <c r="U155" s="6">
        <f>Table_Query_from_OINTLYP1345678910111259347[[#This Row],[GAS]]*1000</f>
        <v>0</v>
      </c>
      <c r="V155" s="6">
        <f>Table_Query_from_OINTLYP1345678910111259347[[#This Row],[GAS_LIFT_RATE]]*1000</f>
        <v>915</v>
      </c>
      <c r="W155" s="25">
        <v>1.4570000000000001</v>
      </c>
      <c r="X155" s="25">
        <f>Table_Query_from_OINTLYP1345678910111259347[[#This Row],[Column1]]*5</f>
        <v>7.2850000000000001</v>
      </c>
      <c r="Y155" s="5">
        <v>19641.791044776121</v>
      </c>
      <c r="Z155" s="25">
        <f>Table_Query_from_OINTLYP1345678910111259347[[#This Row],[Column2]]*4</f>
        <v>78567.164179104482</v>
      </c>
      <c r="AA155" s="29">
        <f>Table_Query_from_OINTLYP1345678910111259347[[#This Row],[Column1]]*600</f>
        <v>874.2</v>
      </c>
      <c r="AB155" s="30">
        <f>Table_Query_from_OINTLYP1345678910111259347[[#This Row],[Column1]]*500</f>
        <v>728.5</v>
      </c>
    </row>
    <row r="156" spans="1:28" x14ac:dyDescent="0.35">
      <c r="A156" s="3">
        <v>44159</v>
      </c>
      <c r="B156" s="4" t="s">
        <v>22</v>
      </c>
      <c r="C156" s="4" t="s">
        <v>23</v>
      </c>
      <c r="D156" s="4">
        <v>20</v>
      </c>
      <c r="E156" s="4">
        <v>100</v>
      </c>
      <c r="F156" s="4">
        <v>213</v>
      </c>
      <c r="G156" s="4">
        <v>81</v>
      </c>
      <c r="H156" s="4">
        <v>1584</v>
      </c>
      <c r="I156" s="4">
        <v>4</v>
      </c>
      <c r="J156" s="4">
        <v>0</v>
      </c>
      <c r="K156" s="4">
        <v>4</v>
      </c>
      <c r="L156" s="5">
        <v>0</v>
      </c>
      <c r="M156" s="4">
        <v>1.6000000000000001E-3</v>
      </c>
      <c r="N156" s="4">
        <v>1.4E-2</v>
      </c>
      <c r="O156" s="4">
        <v>1.2E-2</v>
      </c>
      <c r="P156" s="4">
        <v>30</v>
      </c>
      <c r="Q156" s="5">
        <v>400</v>
      </c>
      <c r="R156" s="5"/>
      <c r="S156" s="5">
        <v>2500</v>
      </c>
      <c r="T156" s="4"/>
      <c r="U156" s="6">
        <f>Table_Query_from_OINTLYP1345678910111259347[[#This Row],[GAS]]*1000</f>
        <v>1.6</v>
      </c>
      <c r="V156" s="6">
        <f>Table_Query_from_OINTLYP1345678910111259347[[#This Row],[GAS_LIFT_RATE]]*1000</f>
        <v>12</v>
      </c>
      <c r="W156" s="25">
        <v>0.55400000000000005</v>
      </c>
      <c r="X156" s="25">
        <f>Table_Query_from_OINTLYP1345678910111259347[[#This Row],[Column1]]*5</f>
        <v>2.7700000000000005</v>
      </c>
      <c r="Y156" s="5">
        <v>19084.057971014492</v>
      </c>
      <c r="Z156" s="25">
        <f>Table_Query_from_OINTLYP1345678910111259347[[#This Row],[Column2]]*4</f>
        <v>76336.231884057968</v>
      </c>
      <c r="AA156" s="29">
        <f>Table_Query_from_OINTLYP1345678910111259347[[#This Row],[Column1]]*600</f>
        <v>332.40000000000003</v>
      </c>
      <c r="AB156" s="30">
        <f>Table_Query_from_OINTLYP1345678910111259347[[#This Row],[Column1]]*500</f>
        <v>277</v>
      </c>
    </row>
    <row r="157" spans="1:28" x14ac:dyDescent="0.35">
      <c r="A157" s="3">
        <v>44161</v>
      </c>
      <c r="B157" s="4" t="s">
        <v>22</v>
      </c>
      <c r="C157" s="4" t="s">
        <v>23</v>
      </c>
      <c r="D157" s="4">
        <v>35</v>
      </c>
      <c r="E157" s="4">
        <v>100</v>
      </c>
      <c r="F157" s="4">
        <v>207</v>
      </c>
      <c r="G157" s="4">
        <v>82</v>
      </c>
      <c r="H157" s="4">
        <v>1414</v>
      </c>
      <c r="I157" s="4">
        <v>75</v>
      </c>
      <c r="J157" s="4">
        <v>1</v>
      </c>
      <c r="K157" s="4">
        <v>76</v>
      </c>
      <c r="L157" s="5">
        <v>1.3157894736842106</v>
      </c>
      <c r="M157" s="4">
        <v>0.03</v>
      </c>
      <c r="N157" s="4">
        <v>2.1890000000000001</v>
      </c>
      <c r="O157" s="4">
        <v>2.1589999999999998</v>
      </c>
      <c r="P157" s="4">
        <v>45</v>
      </c>
      <c r="Q157" s="5">
        <v>400</v>
      </c>
      <c r="R157" s="5"/>
      <c r="S157" s="5">
        <v>2533.3333333333335</v>
      </c>
      <c r="T157" s="4"/>
      <c r="U157" s="6">
        <f>Table_Query_from_OINTLYP1345678910111259347[[#This Row],[GAS]]*1000</f>
        <v>30</v>
      </c>
      <c r="V157" s="6">
        <f>Table_Query_from_OINTLYP1345678910111259347[[#This Row],[GAS_LIFT_RATE]]*1000</f>
        <v>2159</v>
      </c>
      <c r="W157" s="25">
        <v>2.7009999999999996</v>
      </c>
      <c r="X157" s="25">
        <f>Table_Query_from_OINTLYP1345678910111259347[[#This Row],[Column1]]*5</f>
        <v>13.504999999999999</v>
      </c>
      <c r="Y157" s="5">
        <v>12736.842105263158</v>
      </c>
      <c r="Z157" s="25">
        <f>Table_Query_from_OINTLYP1345678910111259347[[#This Row],[Column2]]*4</f>
        <v>50947.368421052633</v>
      </c>
      <c r="AA157" s="29">
        <f>Table_Query_from_OINTLYP1345678910111259347[[#This Row],[Column1]]*600</f>
        <v>1620.5999999999997</v>
      </c>
      <c r="AB157" s="30">
        <f>Table_Query_from_OINTLYP1345678910111259347[[#This Row],[Column1]]*500</f>
        <v>1350.4999999999998</v>
      </c>
    </row>
    <row r="158" spans="1:28" x14ac:dyDescent="0.35">
      <c r="A158" s="3">
        <v>44176</v>
      </c>
      <c r="B158" s="4" t="s">
        <v>22</v>
      </c>
      <c r="C158" s="4" t="s">
        <v>23</v>
      </c>
      <c r="D158" s="4">
        <v>12</v>
      </c>
      <c r="E158" s="4">
        <v>100</v>
      </c>
      <c r="F158" s="4">
        <v>208</v>
      </c>
      <c r="G158" s="4">
        <v>88</v>
      </c>
      <c r="H158" s="4">
        <v>1313</v>
      </c>
      <c r="I158" s="4">
        <v>82</v>
      </c>
      <c r="J158" s="4">
        <v>0</v>
      </c>
      <c r="K158" s="4">
        <v>82</v>
      </c>
      <c r="L158" s="5">
        <v>0</v>
      </c>
      <c r="M158" s="4">
        <v>3.3000000000000002E-2</v>
      </c>
      <c r="N158" s="4">
        <v>1.6</v>
      </c>
      <c r="O158" s="4">
        <v>1.56</v>
      </c>
      <c r="P158" s="4"/>
      <c r="Q158" s="5">
        <v>402.4390243902439</v>
      </c>
      <c r="R158" s="5"/>
      <c r="S158" s="5">
        <v>2484.848484848485</v>
      </c>
      <c r="T158" s="4"/>
      <c r="U158" s="6">
        <f>Table_Query_from_OINTLYP1345678910111259347[[#This Row],[GAS]]*1000</f>
        <v>33</v>
      </c>
      <c r="V158" s="6">
        <f>Table_Query_from_OINTLYP1345678910111259347[[#This Row],[GAS_LIFT_RATE]]*1000</f>
        <v>1560</v>
      </c>
      <c r="W158" s="25">
        <v>2.1020000000000003</v>
      </c>
      <c r="X158" s="25">
        <f>Table_Query_from_OINTLYP1345678910111259347[[#This Row],[Column1]]*5</f>
        <v>10.510000000000002</v>
      </c>
      <c r="Y158" s="5">
        <v>12337.962962962964</v>
      </c>
      <c r="Z158" s="25">
        <f>Table_Query_from_OINTLYP1345678910111259347[[#This Row],[Column2]]*4</f>
        <v>49351.851851851854</v>
      </c>
      <c r="AA158" s="29">
        <f>Table_Query_from_OINTLYP1345678910111259347[[#This Row],[Column1]]*600</f>
        <v>1261.2000000000003</v>
      </c>
      <c r="AB158" s="30">
        <f>Table_Query_from_OINTLYP1345678910111259347[[#This Row],[Column1]]*500</f>
        <v>1051.0000000000002</v>
      </c>
    </row>
    <row r="159" spans="1:28" x14ac:dyDescent="0.35">
      <c r="A159" s="3">
        <v>44192</v>
      </c>
      <c r="B159" s="4" t="s">
        <v>22</v>
      </c>
      <c r="C159" s="4" t="s">
        <v>23</v>
      </c>
      <c r="D159" s="4">
        <v>12</v>
      </c>
      <c r="E159" s="4">
        <v>100</v>
      </c>
      <c r="F159" s="4">
        <v>211</v>
      </c>
      <c r="G159" s="4">
        <v>88</v>
      </c>
      <c r="H159" s="4">
        <v>1476</v>
      </c>
      <c r="I159" s="4">
        <v>74</v>
      </c>
      <c r="J159" s="4">
        <v>0</v>
      </c>
      <c r="K159" s="4">
        <v>74</v>
      </c>
      <c r="L159" s="5">
        <v>0</v>
      </c>
      <c r="M159" s="4">
        <v>2.9000000000000001E-2</v>
      </c>
      <c r="N159" s="4">
        <v>1.2</v>
      </c>
      <c r="O159" s="4">
        <v>1.17</v>
      </c>
      <c r="P159" s="4"/>
      <c r="Q159" s="5">
        <v>391.89189189189187</v>
      </c>
      <c r="R159" s="5"/>
      <c r="S159" s="5">
        <v>2551.7241379310344</v>
      </c>
      <c r="T159" s="4"/>
      <c r="U159" s="6">
        <f>Table_Query_from_OINTLYP1345678910111259347[[#This Row],[GAS]]*1000</f>
        <v>29</v>
      </c>
      <c r="V159" s="6">
        <f>Table_Query_from_OINTLYP1345678910111259347[[#This Row],[GAS_LIFT_RATE]]*1000</f>
        <v>1170</v>
      </c>
      <c r="W159" s="25">
        <v>1.712</v>
      </c>
      <c r="X159" s="25">
        <f>Table_Query_from_OINTLYP1345678910111259347[[#This Row],[Column1]]*5</f>
        <v>8.56</v>
      </c>
      <c r="Y159" s="5">
        <v>12793.26923076923</v>
      </c>
      <c r="Z159" s="25">
        <f>Table_Query_from_OINTLYP1345678910111259347[[#This Row],[Column2]]*4</f>
        <v>51173.076923076922</v>
      </c>
      <c r="AA159" s="29">
        <f>Table_Query_from_OINTLYP1345678910111259347[[#This Row],[Column1]]*600</f>
        <v>1027.2</v>
      </c>
      <c r="AB159" s="30">
        <f>Table_Query_from_OINTLYP1345678910111259347[[#This Row],[Column1]]*500</f>
        <v>856</v>
      </c>
    </row>
    <row r="160" spans="1:28" x14ac:dyDescent="0.35">
      <c r="A160" s="3">
        <v>44225</v>
      </c>
      <c r="B160" s="4" t="s">
        <v>22</v>
      </c>
      <c r="C160" s="4" t="s">
        <v>23</v>
      </c>
      <c r="D160" s="4">
        <v>23</v>
      </c>
      <c r="E160" s="4">
        <v>100</v>
      </c>
      <c r="F160" s="4">
        <v>217</v>
      </c>
      <c r="G160" s="4">
        <v>79</v>
      </c>
      <c r="H160" s="4">
        <v>1455</v>
      </c>
      <c r="I160" s="4">
        <v>14</v>
      </c>
      <c r="J160" s="4">
        <v>5</v>
      </c>
      <c r="K160" s="4">
        <v>19</v>
      </c>
      <c r="L160" s="5">
        <v>26.315789473684209</v>
      </c>
      <c r="M160" s="4">
        <v>5.5999999999999999E-3</v>
      </c>
      <c r="N160" s="4">
        <v>7.4999999999999997E-2</v>
      </c>
      <c r="O160" s="4">
        <v>6.9000000000000006E-2</v>
      </c>
      <c r="P160" s="4"/>
      <c r="Q160" s="5">
        <v>400</v>
      </c>
      <c r="R160" s="5"/>
      <c r="S160" s="5">
        <v>3392.8571428571427</v>
      </c>
      <c r="T160" s="4"/>
      <c r="U160" s="6">
        <f>Table_Query_from_OINTLYP1345678910111259347[[#This Row],[GAS]]*1000</f>
        <v>5.6</v>
      </c>
      <c r="V160" s="6">
        <f>Table_Query_from_OINTLYP1345678910111259347[[#This Row],[GAS_LIFT_RATE]]*1000</f>
        <v>69</v>
      </c>
      <c r="W160" s="25">
        <v>0.61099999999999999</v>
      </c>
      <c r="X160" s="25">
        <f>Table_Query_from_OINTLYP1345678910111259347[[#This Row],[Column1]]*5</f>
        <v>3.0549999999999997</v>
      </c>
      <c r="Y160" s="5">
        <v>17821.62162162162</v>
      </c>
      <c r="Z160" s="25">
        <f>Table_Query_from_OINTLYP1345678910111259347[[#This Row],[Column2]]*4</f>
        <v>71286.486486486479</v>
      </c>
      <c r="AA160" s="29">
        <f>Table_Query_from_OINTLYP1345678910111259347[[#This Row],[Column1]]*600</f>
        <v>366.59999999999997</v>
      </c>
      <c r="AB160" s="30">
        <f>Table_Query_from_OINTLYP1345678910111259347[[#This Row],[Column1]]*500</f>
        <v>305.5</v>
      </c>
    </row>
    <row r="161" spans="1:28" x14ac:dyDescent="0.35">
      <c r="A161" s="3">
        <v>44246</v>
      </c>
      <c r="B161" s="4" t="s">
        <v>22</v>
      </c>
      <c r="C161" s="4" t="s">
        <v>23</v>
      </c>
      <c r="D161" s="4">
        <v>5</v>
      </c>
      <c r="E161" s="4">
        <v>100</v>
      </c>
      <c r="F161" s="4">
        <v>211</v>
      </c>
      <c r="G161" s="4">
        <v>79</v>
      </c>
      <c r="H161" s="4">
        <v>1584</v>
      </c>
      <c r="I161" s="4">
        <v>0</v>
      </c>
      <c r="J161" s="4">
        <v>0</v>
      </c>
      <c r="K161" s="4">
        <v>0</v>
      </c>
      <c r="L161" s="5">
        <v>0</v>
      </c>
      <c r="M161" s="4">
        <v>0</v>
      </c>
      <c r="N161" s="4">
        <v>0.7</v>
      </c>
      <c r="O161" s="4">
        <v>0.7</v>
      </c>
      <c r="P161" s="4"/>
      <c r="Q161" s="5">
        <v>0</v>
      </c>
      <c r="R161" s="5"/>
      <c r="S161" s="5">
        <v>0</v>
      </c>
      <c r="T161" s="4"/>
      <c r="U161" s="6">
        <f>Table_Query_from_OINTLYP1345678910111259347[[#This Row],[GAS]]*1000</f>
        <v>0</v>
      </c>
      <c r="V161" s="6">
        <f>Table_Query_from_OINTLYP1345678910111259347[[#This Row],[GAS_LIFT_RATE]]*1000</f>
        <v>700</v>
      </c>
      <c r="W161" s="25">
        <v>1.242</v>
      </c>
      <c r="X161" s="25">
        <f>Table_Query_from_OINTLYP1345678910111259347[[#This Row],[Column1]]*5</f>
        <v>6.21</v>
      </c>
      <c r="Y161" s="5">
        <v>19641.791044776121</v>
      </c>
      <c r="Z161" s="25">
        <f>Table_Query_from_OINTLYP1345678910111259347[[#This Row],[Column2]]*4</f>
        <v>78567.164179104482</v>
      </c>
      <c r="AA161" s="29">
        <f>Table_Query_from_OINTLYP1345678910111259347[[#This Row],[Column1]]*600</f>
        <v>745.2</v>
      </c>
      <c r="AB161" s="30">
        <f>Table_Query_from_OINTLYP1345678910111259347[[#This Row],[Column1]]*500</f>
        <v>621</v>
      </c>
    </row>
    <row r="162" spans="1:28" x14ac:dyDescent="0.35">
      <c r="A162" s="3">
        <v>44254</v>
      </c>
      <c r="B162" s="4" t="s">
        <v>22</v>
      </c>
      <c r="C162" s="4" t="s">
        <v>23</v>
      </c>
      <c r="D162" s="4">
        <v>6</v>
      </c>
      <c r="E162" s="4">
        <v>100</v>
      </c>
      <c r="F162" s="4">
        <v>219</v>
      </c>
      <c r="G162" s="4">
        <v>83</v>
      </c>
      <c r="H162" s="4">
        <v>1407</v>
      </c>
      <c r="I162" s="4">
        <v>65</v>
      </c>
      <c r="J162" s="4">
        <v>2</v>
      </c>
      <c r="K162" s="4">
        <v>67</v>
      </c>
      <c r="L162" s="5">
        <v>2.9850746268656718</v>
      </c>
      <c r="M162" s="4">
        <v>0.03</v>
      </c>
      <c r="N162" s="4">
        <v>0.05</v>
      </c>
      <c r="O162" s="4">
        <v>0.02</v>
      </c>
      <c r="P162" s="4"/>
      <c r="Q162" s="5">
        <v>461.53846153846155</v>
      </c>
      <c r="R162" s="5"/>
      <c r="S162" s="5">
        <v>2233.3333333333335</v>
      </c>
      <c r="T162" s="4"/>
      <c r="U162" s="6">
        <f>Table_Query_from_OINTLYP1345678910111259347[[#This Row],[GAS]]*1000</f>
        <v>30</v>
      </c>
      <c r="V162" s="6">
        <f>Table_Query_from_OINTLYP1345678910111259347[[#This Row],[GAS_LIFT_RATE]]*1000</f>
        <v>20</v>
      </c>
      <c r="W162" s="25">
        <v>0.56200000000000006</v>
      </c>
      <c r="X162" s="25">
        <f>Table_Query_from_OINTLYP1345678910111259347[[#This Row],[Column1]]*5</f>
        <v>2.8100000000000005</v>
      </c>
      <c r="Y162" s="5">
        <v>13376.884422110552</v>
      </c>
      <c r="Z162" s="25">
        <f>Table_Query_from_OINTLYP1345678910111259347[[#This Row],[Column2]]*4</f>
        <v>53507.537688442208</v>
      </c>
      <c r="AA162" s="29">
        <f>Table_Query_from_OINTLYP1345678910111259347[[#This Row],[Column1]]*600</f>
        <v>337.20000000000005</v>
      </c>
      <c r="AB162" s="30">
        <f>Table_Query_from_OINTLYP1345678910111259347[[#This Row],[Column1]]*500</f>
        <v>281</v>
      </c>
    </row>
    <row r="163" spans="1:28" x14ac:dyDescent="0.35">
      <c r="A163" s="14">
        <v>44255</v>
      </c>
      <c r="B163" s="4" t="s">
        <v>22</v>
      </c>
      <c r="C163" s="4" t="s">
        <v>23</v>
      </c>
      <c r="D163" s="8">
        <v>3</v>
      </c>
      <c r="E163" s="8">
        <v>100</v>
      </c>
      <c r="F163" s="8">
        <v>223</v>
      </c>
      <c r="G163" s="8">
        <v>88</v>
      </c>
      <c r="H163" s="8">
        <v>1657</v>
      </c>
      <c r="I163" s="8">
        <v>365</v>
      </c>
      <c r="J163" s="8">
        <v>8</v>
      </c>
      <c r="K163" s="8">
        <v>373</v>
      </c>
      <c r="L163" s="7">
        <v>2.1447721179624666</v>
      </c>
      <c r="M163" s="8">
        <v>0.15</v>
      </c>
      <c r="N163" s="8">
        <v>1.5</v>
      </c>
      <c r="O163" s="8">
        <v>1.35</v>
      </c>
      <c r="P163" s="8"/>
      <c r="Q163" s="7">
        <v>410.95890410958901</v>
      </c>
      <c r="R163" s="7"/>
      <c r="S163" s="7">
        <v>2486.6666666666665</v>
      </c>
      <c r="T163" s="8"/>
      <c r="U163" s="6">
        <f>Table_Query_from_OINTLYP1345678910111259347[[#This Row],[GAS]]*1000</f>
        <v>150</v>
      </c>
      <c r="V163" s="6">
        <f>Table_Query_from_OINTLYP1345678910111259347[[#This Row],[GAS_LIFT_RATE]]*1000</f>
        <v>1350</v>
      </c>
      <c r="W163" s="25">
        <v>1.8920000000000001</v>
      </c>
      <c r="X163" s="25">
        <f>Table_Query_from_OINTLYP1345678910111259347[[#This Row],[Column1]]*5</f>
        <v>9.4600000000000009</v>
      </c>
      <c r="Y163" s="5">
        <v>5575.1503006012026</v>
      </c>
      <c r="Z163" s="25">
        <f>Table_Query_from_OINTLYP1345678910111259347[[#This Row],[Column2]]*4</f>
        <v>22300.60120240481</v>
      </c>
      <c r="AA163" s="29">
        <f>Table_Query_from_OINTLYP1345678910111259347[[#This Row],[Column1]]*600</f>
        <v>1135.2</v>
      </c>
      <c r="AB163" s="30">
        <f>Table_Query_from_OINTLYP1345678910111259347[[#This Row],[Column1]]*500</f>
        <v>946.00000000000011</v>
      </c>
    </row>
    <row r="164" spans="1:28" x14ac:dyDescent="0.35">
      <c r="A164" s="3">
        <v>44256</v>
      </c>
      <c r="B164" s="4" t="s">
        <v>22</v>
      </c>
      <c r="C164" s="4" t="s">
        <v>23</v>
      </c>
      <c r="D164" s="4">
        <v>24</v>
      </c>
      <c r="E164" s="4">
        <v>100</v>
      </c>
      <c r="F164" s="4">
        <v>224</v>
      </c>
      <c r="G164" s="4">
        <v>81</v>
      </c>
      <c r="H164" s="4">
        <v>1451</v>
      </c>
      <c r="I164" s="4">
        <v>1</v>
      </c>
      <c r="J164" s="4">
        <v>0</v>
      </c>
      <c r="K164" s="4">
        <v>1</v>
      </c>
      <c r="L164" s="5">
        <v>0</v>
      </c>
      <c r="M164" s="4">
        <v>0</v>
      </c>
      <c r="N164" s="4">
        <v>0.08</v>
      </c>
      <c r="O164" s="4">
        <v>7.0000000000000007E-2</v>
      </c>
      <c r="P164" s="4"/>
      <c r="Q164" s="5">
        <v>0</v>
      </c>
      <c r="R164" s="5"/>
      <c r="S164" s="5">
        <v>0</v>
      </c>
      <c r="T164" s="4"/>
      <c r="U164" s="6">
        <f>Table_Query_from_OINTLYP1345678910111259347[[#This Row],[GAS]]*1000</f>
        <v>0</v>
      </c>
      <c r="V164" s="6">
        <f>Table_Query_from_OINTLYP1345678910111259347[[#This Row],[GAS_LIFT_RATE]]*1000</f>
        <v>70</v>
      </c>
      <c r="W164" s="25">
        <v>0.6120000000000001</v>
      </c>
      <c r="X164" s="25">
        <f>Table_Query_from_OINTLYP1345678910111259347[[#This Row],[Column1]]*5</f>
        <v>3.0600000000000005</v>
      </c>
      <c r="Y164" s="5">
        <v>19496.296296296296</v>
      </c>
      <c r="Z164" s="25">
        <f>Table_Query_from_OINTLYP1345678910111259347[[#This Row],[Column2]]*4</f>
        <v>77985.185185185182</v>
      </c>
      <c r="AA164" s="29">
        <f>Table_Query_from_OINTLYP1345678910111259347[[#This Row],[Column1]]*600</f>
        <v>367.20000000000005</v>
      </c>
      <c r="AB164" s="30">
        <f>Table_Query_from_OINTLYP1345678910111259347[[#This Row],[Column1]]*500</f>
        <v>306.00000000000006</v>
      </c>
    </row>
    <row r="165" spans="1:28" x14ac:dyDescent="0.35">
      <c r="A165" s="3">
        <v>44265</v>
      </c>
      <c r="B165" s="4" t="s">
        <v>22</v>
      </c>
      <c r="C165" s="4" t="s">
        <v>23</v>
      </c>
      <c r="D165" s="4">
        <v>17</v>
      </c>
      <c r="E165" s="4">
        <v>100</v>
      </c>
      <c r="F165" s="4">
        <v>233</v>
      </c>
      <c r="G165" s="4">
        <v>80</v>
      </c>
      <c r="H165" s="4">
        <v>1556</v>
      </c>
      <c r="I165" s="4">
        <v>0</v>
      </c>
      <c r="J165" s="4">
        <v>0</v>
      </c>
      <c r="K165" s="4">
        <v>0</v>
      </c>
      <c r="L165" s="5">
        <v>0</v>
      </c>
      <c r="M165" s="4">
        <v>0</v>
      </c>
      <c r="N165" s="4">
        <v>1.4E-2</v>
      </c>
      <c r="O165" s="4">
        <v>1.4E-2</v>
      </c>
      <c r="P165" s="4"/>
      <c r="Q165" s="5">
        <v>0</v>
      </c>
      <c r="R165" s="5"/>
      <c r="S165" s="5">
        <v>0</v>
      </c>
      <c r="T165" s="4"/>
      <c r="U165" s="6">
        <f>Table_Query_from_OINTLYP1345678910111259347[[#This Row],[GAS]]*1000</f>
        <v>0</v>
      </c>
      <c r="V165" s="6">
        <f>Table_Query_from_OINTLYP1345678910111259347[[#This Row],[GAS_LIFT_RATE]]*1000</f>
        <v>14</v>
      </c>
      <c r="W165" s="25">
        <v>0.55600000000000005</v>
      </c>
      <c r="X165" s="25">
        <f>Table_Query_from_OINTLYP1345678910111259347[[#This Row],[Column1]]*5</f>
        <v>2.7800000000000002</v>
      </c>
      <c r="Y165" s="5">
        <v>19641.791044776121</v>
      </c>
      <c r="Z165" s="25">
        <f>Table_Query_from_OINTLYP1345678910111259347[[#This Row],[Column2]]*4</f>
        <v>78567.164179104482</v>
      </c>
      <c r="AA165" s="29">
        <f>Table_Query_from_OINTLYP1345678910111259347[[#This Row],[Column1]]*600</f>
        <v>333.6</v>
      </c>
      <c r="AB165" s="30">
        <f>Table_Query_from_OINTLYP1345678910111259347[[#This Row],[Column1]]*500</f>
        <v>278</v>
      </c>
    </row>
    <row r="166" spans="1:28" x14ac:dyDescent="0.35">
      <c r="A166" s="3">
        <v>44290</v>
      </c>
      <c r="B166" s="4" t="s">
        <v>22</v>
      </c>
      <c r="C166" s="4" t="s">
        <v>23</v>
      </c>
      <c r="D166" s="4">
        <v>22</v>
      </c>
      <c r="E166" s="4">
        <v>100</v>
      </c>
      <c r="F166" s="4">
        <v>217</v>
      </c>
      <c r="G166" s="4">
        <v>85</v>
      </c>
      <c r="H166" s="4">
        <v>1515</v>
      </c>
      <c r="I166" s="4">
        <v>2</v>
      </c>
      <c r="J166" s="4">
        <v>0</v>
      </c>
      <c r="K166" s="4">
        <v>2</v>
      </c>
      <c r="L166" s="5">
        <v>0</v>
      </c>
      <c r="M166" s="4">
        <v>8.9999999999999998E-4</v>
      </c>
      <c r="N166" s="4">
        <v>1.6E-2</v>
      </c>
      <c r="O166" s="4">
        <v>1.4999999999999999E-2</v>
      </c>
      <c r="P166" s="4">
        <v>80</v>
      </c>
      <c r="Q166" s="5">
        <v>450</v>
      </c>
      <c r="R166" s="5"/>
      <c r="S166" s="5">
        <v>2222.2222222222222</v>
      </c>
      <c r="T166" s="4"/>
      <c r="U166" s="6">
        <f>Table_Query_from_OINTLYP1345678910111259347[[#This Row],[GAS]]*1000</f>
        <v>0.9</v>
      </c>
      <c r="V166" s="6">
        <f>Table_Query_from_OINTLYP1345678910111259347[[#This Row],[GAS_LIFT_RATE]]*1000</f>
        <v>15</v>
      </c>
      <c r="W166" s="25">
        <v>0.55700000000000005</v>
      </c>
      <c r="X166" s="25">
        <f>Table_Query_from_OINTLYP1345678910111259347[[#This Row],[Column1]]*5</f>
        <v>2.7850000000000001</v>
      </c>
      <c r="Y166" s="5">
        <v>19359.558823529413</v>
      </c>
      <c r="Z166" s="25">
        <f>Table_Query_from_OINTLYP1345678910111259347[[#This Row],[Column2]]*4</f>
        <v>77438.23529411765</v>
      </c>
      <c r="AA166" s="29">
        <f>Table_Query_from_OINTLYP1345678910111259347[[#This Row],[Column1]]*600</f>
        <v>334.20000000000005</v>
      </c>
      <c r="AB166" s="30">
        <f>Table_Query_from_OINTLYP1345678910111259347[[#This Row],[Column1]]*500</f>
        <v>278.5</v>
      </c>
    </row>
    <row r="167" spans="1:28" x14ac:dyDescent="0.35">
      <c r="A167" s="3">
        <v>44294</v>
      </c>
      <c r="B167" s="4" t="s">
        <v>22</v>
      </c>
      <c r="C167" s="4" t="s">
        <v>23</v>
      </c>
      <c r="D167" s="4">
        <v>23</v>
      </c>
      <c r="E167" s="4">
        <v>100</v>
      </c>
      <c r="F167" s="4">
        <v>217.72</v>
      </c>
      <c r="G167" s="4">
        <v>83.37</v>
      </c>
      <c r="H167" s="4">
        <v>1541.44</v>
      </c>
      <c r="I167" s="4">
        <v>3.39</v>
      </c>
      <c r="J167" s="4">
        <v>0.04</v>
      </c>
      <c r="K167" s="4">
        <v>3.43</v>
      </c>
      <c r="L167" s="5">
        <v>1.1661807580174928</v>
      </c>
      <c r="M167" s="4">
        <v>1.5E-3</v>
      </c>
      <c r="N167" s="4">
        <v>0.02</v>
      </c>
      <c r="O167" s="4">
        <v>1.7999999999999999E-2</v>
      </c>
      <c r="P167" s="4"/>
      <c r="Q167" s="5">
        <v>442.47787610619469</v>
      </c>
      <c r="R167" s="5"/>
      <c r="S167" s="5">
        <v>2286.6666666666665</v>
      </c>
      <c r="T167" s="4"/>
      <c r="U167" s="6">
        <f>Table_Query_from_OINTLYP1345678910111259347[[#This Row],[GAS]]*1000</f>
        <v>1.5</v>
      </c>
      <c r="V167" s="6">
        <f>Table_Query_from_OINTLYP1345678910111259347[[#This Row],[GAS_LIFT_RATE]]*1000</f>
        <v>18</v>
      </c>
      <c r="W167" s="25">
        <v>0.56000000000000005</v>
      </c>
      <c r="X167" s="25">
        <f>Table_Query_from_OINTLYP1345678910111259347[[#This Row],[Column1]]*5</f>
        <v>2.8000000000000003</v>
      </c>
      <c r="Y167" s="5">
        <v>19168.061722104958</v>
      </c>
      <c r="Z167" s="25">
        <f>Table_Query_from_OINTLYP1345678910111259347[[#This Row],[Column2]]*4</f>
        <v>76672.246888419832</v>
      </c>
      <c r="AA167" s="29">
        <f>Table_Query_from_OINTLYP1345678910111259347[[#This Row],[Column1]]*600</f>
        <v>336.00000000000006</v>
      </c>
      <c r="AB167" s="30">
        <f>Table_Query_from_OINTLYP1345678910111259347[[#This Row],[Column1]]*500</f>
        <v>280</v>
      </c>
    </row>
    <row r="168" spans="1:28" x14ac:dyDescent="0.35">
      <c r="A168" s="3">
        <v>44330</v>
      </c>
      <c r="B168" s="4" t="s">
        <v>22</v>
      </c>
      <c r="C168" s="4" t="s">
        <v>23</v>
      </c>
      <c r="D168" s="4">
        <v>15</v>
      </c>
      <c r="E168" s="4">
        <v>100</v>
      </c>
      <c r="F168" s="4">
        <v>206</v>
      </c>
      <c r="G168" s="4">
        <v>94</v>
      </c>
      <c r="H168" s="4">
        <v>1510</v>
      </c>
      <c r="I168" s="4">
        <v>80</v>
      </c>
      <c r="J168" s="4">
        <v>1</v>
      </c>
      <c r="K168" s="4">
        <v>81</v>
      </c>
      <c r="L168" s="5">
        <v>1.2345679012345678</v>
      </c>
      <c r="M168" s="4">
        <v>3.2000000000000001E-2</v>
      </c>
      <c r="N168" s="4">
        <v>2.0550000000000002</v>
      </c>
      <c r="O168" s="4">
        <v>2.0230000000000001</v>
      </c>
      <c r="P168" s="4"/>
      <c r="Q168" s="5">
        <v>400</v>
      </c>
      <c r="R168" s="5"/>
      <c r="S168" s="5">
        <v>2531.25</v>
      </c>
      <c r="T168" s="4"/>
      <c r="U168" s="6">
        <f>Table_Query_from_OINTLYP1345678910111259347[[#This Row],[GAS]]*1000</f>
        <v>32</v>
      </c>
      <c r="V168" s="6">
        <f>Table_Query_from_OINTLYP1345678910111259347[[#This Row],[GAS_LIFT_RATE]]*1000</f>
        <v>2023.0000000000002</v>
      </c>
      <c r="W168" s="25">
        <v>2.5650000000000004</v>
      </c>
      <c r="X168" s="25">
        <f>Table_Query_from_OINTLYP1345678910111259347[[#This Row],[Column1]]*5</f>
        <v>12.825000000000003</v>
      </c>
      <c r="Y168" s="5">
        <v>12448.598130841123</v>
      </c>
      <c r="Z168" s="25">
        <f>Table_Query_from_OINTLYP1345678910111259347[[#This Row],[Column2]]*4</f>
        <v>49794.392523364491</v>
      </c>
      <c r="AA168" s="29">
        <f>Table_Query_from_OINTLYP1345678910111259347[[#This Row],[Column1]]*600</f>
        <v>1539.0000000000002</v>
      </c>
      <c r="AB168" s="30">
        <f>Table_Query_from_OINTLYP1345678910111259347[[#This Row],[Column1]]*500</f>
        <v>1282.5000000000002</v>
      </c>
    </row>
    <row r="169" spans="1:28" x14ac:dyDescent="0.35">
      <c r="A169" s="3">
        <v>44338</v>
      </c>
      <c r="B169" s="4" t="s">
        <v>22</v>
      </c>
      <c r="C169" s="4" t="s">
        <v>23</v>
      </c>
      <c r="D169" s="4">
        <v>22</v>
      </c>
      <c r="E169" s="4">
        <v>100</v>
      </c>
      <c r="F169" s="4">
        <v>216</v>
      </c>
      <c r="G169" s="4">
        <v>91</v>
      </c>
      <c r="H169" s="4">
        <v>1423</v>
      </c>
      <c r="I169" s="4">
        <v>51</v>
      </c>
      <c r="J169" s="4">
        <v>1</v>
      </c>
      <c r="K169" s="4">
        <v>52</v>
      </c>
      <c r="L169" s="5">
        <v>1.9230769230769231</v>
      </c>
      <c r="M169" s="4">
        <v>2.0400000000000001E-2</v>
      </c>
      <c r="N169" s="4">
        <v>2.9689999999999999</v>
      </c>
      <c r="O169" s="4">
        <v>2.9489999999999998</v>
      </c>
      <c r="P169" s="4">
        <v>80</v>
      </c>
      <c r="Q169" s="5">
        <v>400</v>
      </c>
      <c r="R169" s="5"/>
      <c r="S169" s="5">
        <v>2549.0196078431372</v>
      </c>
      <c r="T169" s="4"/>
      <c r="U169" s="6">
        <f>Table_Query_from_OINTLYP1345678910111259347[[#This Row],[GAS]]*1000</f>
        <v>20.400000000000002</v>
      </c>
      <c r="V169" s="6">
        <f>Table_Query_from_OINTLYP1345678910111259347[[#This Row],[GAS_LIFT_RATE]]*1000</f>
        <v>2949</v>
      </c>
      <c r="W169" s="25">
        <v>3.4909999999999997</v>
      </c>
      <c r="X169" s="25">
        <f>Table_Query_from_OINTLYP1345678910111259347[[#This Row],[Column1]]*5</f>
        <v>17.454999999999998</v>
      </c>
      <c r="Y169" s="5">
        <v>14337.297297297298</v>
      </c>
      <c r="Z169" s="25">
        <f>Table_Query_from_OINTLYP1345678910111259347[[#This Row],[Column2]]*4</f>
        <v>57349.189189189194</v>
      </c>
      <c r="AA169" s="29">
        <f>Table_Query_from_OINTLYP1345678910111259347[[#This Row],[Column1]]*600</f>
        <v>2094.6</v>
      </c>
      <c r="AB169" s="30">
        <f>Table_Query_from_OINTLYP1345678910111259347[[#This Row],[Column1]]*500</f>
        <v>1745.4999999999998</v>
      </c>
    </row>
    <row r="170" spans="1:28" x14ac:dyDescent="0.35">
      <c r="A170" s="3">
        <v>44361</v>
      </c>
      <c r="B170" s="4" t="s">
        <v>22</v>
      </c>
      <c r="C170" s="4" t="s">
        <v>23</v>
      </c>
      <c r="D170" s="4">
        <v>12</v>
      </c>
      <c r="E170" s="4">
        <v>100</v>
      </c>
      <c r="F170" s="4">
        <v>230</v>
      </c>
      <c r="G170" s="4">
        <v>95.6</v>
      </c>
      <c r="H170" s="4">
        <v>1333</v>
      </c>
      <c r="I170" s="4">
        <v>54</v>
      </c>
      <c r="J170" s="4">
        <v>1</v>
      </c>
      <c r="K170" s="4">
        <v>55</v>
      </c>
      <c r="L170" s="5">
        <v>1.8181818181818181</v>
      </c>
      <c r="M170" s="4">
        <v>0.02</v>
      </c>
      <c r="N170" s="4">
        <v>0.46</v>
      </c>
      <c r="O170" s="4">
        <v>0.44</v>
      </c>
      <c r="P170" s="4"/>
      <c r="Q170" s="5">
        <v>370.37037037037038</v>
      </c>
      <c r="R170" s="5"/>
      <c r="S170" s="5">
        <v>2750</v>
      </c>
      <c r="T170" s="4"/>
      <c r="U170" s="6">
        <f>Table_Query_from_OINTLYP1345678910111259347[[#This Row],[GAS]]*1000</f>
        <v>20</v>
      </c>
      <c r="V170" s="6">
        <f>Table_Query_from_OINTLYP1345678910111259347[[#This Row],[GAS_LIFT_RATE]]*1000</f>
        <v>440</v>
      </c>
      <c r="W170" s="25">
        <v>0.98199999999999998</v>
      </c>
      <c r="X170" s="25">
        <f>Table_Query_from_OINTLYP1345678910111259347[[#This Row],[Column1]]*5</f>
        <v>4.91</v>
      </c>
      <c r="Y170" s="5">
        <v>14106.382978723404</v>
      </c>
      <c r="Z170" s="25">
        <f>Table_Query_from_OINTLYP1345678910111259347[[#This Row],[Column2]]*4</f>
        <v>56425.531914893618</v>
      </c>
      <c r="AA170" s="29">
        <f>Table_Query_from_OINTLYP1345678910111259347[[#This Row],[Column1]]*600</f>
        <v>589.20000000000005</v>
      </c>
      <c r="AB170" s="30">
        <f>Table_Query_from_OINTLYP1345678910111259347[[#This Row],[Column1]]*500</f>
        <v>491</v>
      </c>
    </row>
    <row r="171" spans="1:28" x14ac:dyDescent="0.35">
      <c r="A171" s="3">
        <v>44369</v>
      </c>
      <c r="B171" s="4" t="s">
        <v>22</v>
      </c>
      <c r="C171" s="4" t="s">
        <v>23</v>
      </c>
      <c r="D171" s="4">
        <v>24</v>
      </c>
      <c r="E171" s="4">
        <v>100</v>
      </c>
      <c r="F171" s="4">
        <v>221</v>
      </c>
      <c r="G171" s="4">
        <v>89</v>
      </c>
      <c r="H171" s="4">
        <v>1330</v>
      </c>
      <c r="I171" s="4">
        <v>12.9</v>
      </c>
      <c r="J171" s="4">
        <v>0.3</v>
      </c>
      <c r="K171" s="4">
        <v>13.2</v>
      </c>
      <c r="L171" s="5">
        <v>2.2727272727272729</v>
      </c>
      <c r="M171" s="4">
        <v>0.01</v>
      </c>
      <c r="N171" s="4">
        <v>0.13</v>
      </c>
      <c r="O171" s="4">
        <v>0.12</v>
      </c>
      <c r="P171" s="4"/>
      <c r="Q171" s="5">
        <v>775.19379844961236</v>
      </c>
      <c r="R171" s="5"/>
      <c r="S171" s="5">
        <v>1320</v>
      </c>
      <c r="T171" s="4"/>
      <c r="U171" s="6">
        <f>Table_Query_from_OINTLYP1345678910111259347[[#This Row],[GAS]]*1000</f>
        <v>10</v>
      </c>
      <c r="V171" s="6">
        <f>Table_Query_from_OINTLYP1345678910111259347[[#This Row],[GAS_LIFT_RATE]]*1000</f>
        <v>120</v>
      </c>
      <c r="W171" s="25">
        <v>0.66200000000000003</v>
      </c>
      <c r="X171" s="25">
        <f>Table_Query_from_OINTLYP1345678910111259347[[#This Row],[Column1]]*5</f>
        <v>3.31</v>
      </c>
      <c r="Y171" s="5">
        <v>17985.023825731787</v>
      </c>
      <c r="Z171" s="25">
        <f>Table_Query_from_OINTLYP1345678910111259347[[#This Row],[Column2]]*4</f>
        <v>71940.095302927148</v>
      </c>
      <c r="AA171" s="29">
        <f>Table_Query_from_OINTLYP1345678910111259347[[#This Row],[Column1]]*600</f>
        <v>397.20000000000005</v>
      </c>
      <c r="AB171" s="30">
        <f>Table_Query_from_OINTLYP1345678910111259347[[#This Row],[Column1]]*500</f>
        <v>331</v>
      </c>
    </row>
    <row r="172" spans="1:28" x14ac:dyDescent="0.35">
      <c r="A172" s="3">
        <v>44373</v>
      </c>
      <c r="B172" s="4" t="s">
        <v>22</v>
      </c>
      <c r="C172" s="4" t="s">
        <v>23</v>
      </c>
      <c r="D172" s="4">
        <v>24</v>
      </c>
      <c r="E172" s="4">
        <v>100</v>
      </c>
      <c r="F172" s="4">
        <v>225</v>
      </c>
      <c r="G172" s="4">
        <v>89</v>
      </c>
      <c r="H172" s="4">
        <v>1379</v>
      </c>
      <c r="I172" s="4">
        <v>23.8</v>
      </c>
      <c r="J172" s="4">
        <v>0.5</v>
      </c>
      <c r="K172" s="4">
        <v>24.3</v>
      </c>
      <c r="L172" s="5">
        <v>2.0576131687242798</v>
      </c>
      <c r="M172" s="4">
        <v>0.01</v>
      </c>
      <c r="N172" s="4">
        <v>0.09</v>
      </c>
      <c r="O172" s="4">
        <v>0.08</v>
      </c>
      <c r="P172" s="4"/>
      <c r="Q172" s="5">
        <v>420.16806722689074</v>
      </c>
      <c r="R172" s="5"/>
      <c r="S172" s="5">
        <v>2430</v>
      </c>
      <c r="T172" s="4"/>
      <c r="U172" s="6">
        <f>Table_Query_from_OINTLYP1345678910111259347[[#This Row],[GAS]]*1000</f>
        <v>10</v>
      </c>
      <c r="V172" s="6">
        <f>Table_Query_from_OINTLYP1345678910111259347[[#This Row],[GAS_LIFT_RATE]]*1000</f>
        <v>80</v>
      </c>
      <c r="W172" s="25">
        <v>0.622</v>
      </c>
      <c r="X172" s="25">
        <f>Table_Query_from_OINTLYP1345678910111259347[[#This Row],[Column1]]*5</f>
        <v>3.11</v>
      </c>
      <c r="Y172" s="5">
        <v>16742.712294043093</v>
      </c>
      <c r="Z172" s="25">
        <f>Table_Query_from_OINTLYP1345678910111259347[[#This Row],[Column2]]*4</f>
        <v>66970.849176172371</v>
      </c>
      <c r="AA172" s="29">
        <f>Table_Query_from_OINTLYP1345678910111259347[[#This Row],[Column1]]*600</f>
        <v>373.2</v>
      </c>
      <c r="AB172" s="30">
        <f>Table_Query_from_OINTLYP1345678910111259347[[#This Row],[Column1]]*500</f>
        <v>311</v>
      </c>
    </row>
    <row r="173" spans="1:28" x14ac:dyDescent="0.35">
      <c r="A173" s="3">
        <v>44386</v>
      </c>
      <c r="B173" s="4" t="s">
        <v>22</v>
      </c>
      <c r="C173" s="4" t="s">
        <v>23</v>
      </c>
      <c r="D173" s="4">
        <v>18</v>
      </c>
      <c r="E173" s="4">
        <v>100</v>
      </c>
      <c r="F173" s="4">
        <v>207</v>
      </c>
      <c r="G173" s="4">
        <v>84</v>
      </c>
      <c r="H173" s="4">
        <v>1385</v>
      </c>
      <c r="I173" s="4">
        <v>5</v>
      </c>
      <c r="J173" s="4">
        <v>0</v>
      </c>
      <c r="K173" s="4">
        <v>5</v>
      </c>
      <c r="L173" s="5">
        <v>0</v>
      </c>
      <c r="M173" s="4">
        <v>1.8E-3</v>
      </c>
      <c r="N173" s="4">
        <v>3.0000000000000001E-3</v>
      </c>
      <c r="O173" s="4">
        <v>1E-3</v>
      </c>
      <c r="P173" s="4"/>
      <c r="Q173" s="5">
        <v>360</v>
      </c>
      <c r="R173" s="5"/>
      <c r="S173" s="5">
        <v>2777.7777777777778</v>
      </c>
      <c r="T173" s="4"/>
      <c r="U173" s="6">
        <f>Table_Query_from_OINTLYP1345678910111259347[[#This Row],[GAS]]*1000</f>
        <v>1.8</v>
      </c>
      <c r="V173" s="6">
        <f>Table_Query_from_OINTLYP1345678910111259347[[#This Row],[GAS_LIFT_RATE]]*1000</f>
        <v>1</v>
      </c>
      <c r="W173" s="25">
        <v>0.54300000000000004</v>
      </c>
      <c r="X173" s="25">
        <f>Table_Query_from_OINTLYP1345678910111259347[[#This Row],[Column1]]*5</f>
        <v>2.7150000000000003</v>
      </c>
      <c r="Y173" s="5">
        <v>18948.201438848919</v>
      </c>
      <c r="Z173" s="25">
        <f>Table_Query_from_OINTLYP1345678910111259347[[#This Row],[Column2]]*4</f>
        <v>75792.805755395675</v>
      </c>
      <c r="AA173" s="29">
        <f>Table_Query_from_OINTLYP1345678910111259347[[#This Row],[Column1]]*600</f>
        <v>325.8</v>
      </c>
      <c r="AB173" s="30">
        <f>Table_Query_from_OINTLYP1345678910111259347[[#This Row],[Column1]]*500</f>
        <v>271.5</v>
      </c>
    </row>
    <row r="174" spans="1:28" x14ac:dyDescent="0.35">
      <c r="A174" s="3">
        <v>44391</v>
      </c>
      <c r="B174" s="4" t="s">
        <v>22</v>
      </c>
      <c r="C174" s="4" t="s">
        <v>23</v>
      </c>
      <c r="D174" s="4">
        <v>25</v>
      </c>
      <c r="E174" s="4">
        <v>100</v>
      </c>
      <c r="F174" s="4">
        <v>192</v>
      </c>
      <c r="G174" s="4">
        <v>83</v>
      </c>
      <c r="H174" s="4">
        <v>1446</v>
      </c>
      <c r="I174" s="4">
        <v>11</v>
      </c>
      <c r="J174" s="4">
        <v>0</v>
      </c>
      <c r="K174" s="4">
        <v>11</v>
      </c>
      <c r="L174" s="5">
        <v>0</v>
      </c>
      <c r="M174" s="4">
        <v>4.4999999999999997E-3</v>
      </c>
      <c r="N174" s="4">
        <v>0.01</v>
      </c>
      <c r="O174" s="4">
        <v>4.4999999999999997E-3</v>
      </c>
      <c r="P174" s="4">
        <v>100</v>
      </c>
      <c r="Q174" s="5">
        <v>409.09090909090907</v>
      </c>
      <c r="R174" s="5"/>
      <c r="S174" s="5">
        <v>2444.4444444444443</v>
      </c>
      <c r="T174" s="4"/>
      <c r="U174" s="6">
        <f>Table_Query_from_OINTLYP1345678910111259347[[#This Row],[GAS]]*1000</f>
        <v>4.5</v>
      </c>
      <c r="V174" s="6">
        <f>Table_Query_from_OINTLYP1345678910111259347[[#This Row],[GAS_LIFT_RATE]]*1000</f>
        <v>4.5</v>
      </c>
      <c r="W174" s="25">
        <v>0.54649999999999999</v>
      </c>
      <c r="X174" s="25">
        <f>Table_Query_from_OINTLYP1345678910111259347[[#This Row],[Column1]]*5</f>
        <v>2.7324999999999999</v>
      </c>
      <c r="Y174" s="5">
        <v>18182.758620689656</v>
      </c>
      <c r="Z174" s="25">
        <f>Table_Query_from_OINTLYP1345678910111259347[[#This Row],[Column2]]*4</f>
        <v>72731.034482758623</v>
      </c>
      <c r="AA174" s="29">
        <f>Table_Query_from_OINTLYP1345678910111259347[[#This Row],[Column1]]*600</f>
        <v>327.9</v>
      </c>
      <c r="AB174" s="30">
        <f>Table_Query_from_OINTLYP1345678910111259347[[#This Row],[Column1]]*500</f>
        <v>273.25</v>
      </c>
    </row>
    <row r="175" spans="1:28" x14ac:dyDescent="0.35">
      <c r="A175" s="3">
        <v>44514</v>
      </c>
      <c r="B175" s="4" t="s">
        <v>22</v>
      </c>
      <c r="C175" s="4" t="s">
        <v>23</v>
      </c>
      <c r="D175" s="4">
        <v>17</v>
      </c>
      <c r="E175" s="4">
        <v>100</v>
      </c>
      <c r="F175" s="4">
        <v>191</v>
      </c>
      <c r="G175" s="4">
        <v>84</v>
      </c>
      <c r="H175" s="4">
        <v>1272</v>
      </c>
      <c r="I175" s="4">
        <v>5</v>
      </c>
      <c r="J175" s="4">
        <v>0</v>
      </c>
      <c r="K175" s="4">
        <v>5</v>
      </c>
      <c r="L175" s="5">
        <v>0</v>
      </c>
      <c r="M175" s="4">
        <v>0</v>
      </c>
      <c r="N175" s="4">
        <v>0</v>
      </c>
      <c r="O175" s="4">
        <v>0</v>
      </c>
      <c r="P175" s="4">
        <v>100</v>
      </c>
      <c r="Q175" s="5">
        <v>0</v>
      </c>
      <c r="R175" s="5"/>
      <c r="S175" s="5">
        <v>0</v>
      </c>
      <c r="T175" s="4"/>
      <c r="U175" s="6">
        <f>Table_Query_from_OINTLYP1345678910111259347[[#This Row],[GAS]]*1000</f>
        <v>0</v>
      </c>
      <c r="V175" s="6">
        <f>Table_Query_from_OINTLYP1345678910111259347[[#This Row],[GAS_LIFT_RATE]]*1000</f>
        <v>0</v>
      </c>
      <c r="W175" s="25">
        <v>0.54200000000000004</v>
      </c>
      <c r="X175" s="25">
        <f>Table_Query_from_OINTLYP1345678910111259347[[#This Row],[Column1]]*5</f>
        <v>2.71</v>
      </c>
      <c r="Y175" s="5">
        <v>18935.251798561152</v>
      </c>
      <c r="Z175" s="25">
        <f>Table_Query_from_OINTLYP1345678910111259347[[#This Row],[Column2]]*4</f>
        <v>75741.007194244608</v>
      </c>
      <c r="AA175" s="29">
        <f>Table_Query_from_OINTLYP1345678910111259347[[#This Row],[Column1]]*600</f>
        <v>325.20000000000005</v>
      </c>
      <c r="AB175" s="30">
        <f>Table_Query_from_OINTLYP1345678910111259347[[#This Row],[Column1]]*500</f>
        <v>271</v>
      </c>
    </row>
    <row r="176" spans="1:28" x14ac:dyDescent="0.35">
      <c r="A176" s="3">
        <v>44585</v>
      </c>
      <c r="B176" s="4" t="s">
        <v>22</v>
      </c>
      <c r="C176" s="4" t="s">
        <v>23</v>
      </c>
      <c r="D176" s="4">
        <v>20</v>
      </c>
      <c r="E176" s="4">
        <v>100</v>
      </c>
      <c r="F176" s="4">
        <v>244</v>
      </c>
      <c r="G176" s="4">
        <v>82</v>
      </c>
      <c r="H176" s="4">
        <v>1297</v>
      </c>
      <c r="I176" s="4">
        <v>13.08</v>
      </c>
      <c r="J176" s="4">
        <v>14.75</v>
      </c>
      <c r="K176" s="4">
        <v>27.83</v>
      </c>
      <c r="L176" s="5">
        <v>53.000359324469997</v>
      </c>
      <c r="M176" s="4">
        <v>0</v>
      </c>
      <c r="N176" s="4">
        <v>0</v>
      </c>
      <c r="O176" s="4">
        <v>0</v>
      </c>
      <c r="P176" s="4"/>
      <c r="Q176" s="5">
        <v>0</v>
      </c>
      <c r="R176" s="5"/>
      <c r="S176" s="5">
        <v>0</v>
      </c>
      <c r="T176" s="4"/>
      <c r="U176" s="6">
        <f>Table_Query_from_OINTLYP1345678910111259347[[#This Row],[GAS]]*1000</f>
        <v>0</v>
      </c>
      <c r="V176" s="6">
        <f>Table_Query_from_OINTLYP1345678910111259347[[#This Row],[GAS_LIFT_RATE]]*1000</f>
        <v>0</v>
      </c>
      <c r="W176" s="25">
        <v>0.54200000000000004</v>
      </c>
      <c r="X176" s="25">
        <f>Table_Query_from_OINTLYP1345678910111259347[[#This Row],[Column1]]*5</f>
        <v>2.71</v>
      </c>
      <c r="Y176" s="5">
        <v>17895.0231166712</v>
      </c>
      <c r="Z176" s="25">
        <f>Table_Query_from_OINTLYP1345678910111259347[[#This Row],[Column2]]*4</f>
        <v>71580.0924666848</v>
      </c>
      <c r="AA176" s="29">
        <f>Table_Query_from_OINTLYP1345678910111259347[[#This Row],[Column1]]*600</f>
        <v>325.20000000000005</v>
      </c>
      <c r="AB176" s="30">
        <f>Table_Query_from_OINTLYP1345678910111259347[[#This Row],[Column1]]*500</f>
        <v>271</v>
      </c>
    </row>
    <row r="177" spans="1:28" x14ac:dyDescent="0.35">
      <c r="A177" s="3">
        <v>44608</v>
      </c>
      <c r="B177" s="4" t="s">
        <v>22</v>
      </c>
      <c r="C177" s="4" t="s">
        <v>23</v>
      </c>
      <c r="D177" s="4">
        <v>12</v>
      </c>
      <c r="E177" s="4">
        <v>100</v>
      </c>
      <c r="F177" s="4">
        <v>264</v>
      </c>
      <c r="G177" s="4">
        <v>83</v>
      </c>
      <c r="H177" s="4">
        <v>1443</v>
      </c>
      <c r="I177" s="4">
        <v>8</v>
      </c>
      <c r="J177" s="4">
        <v>0</v>
      </c>
      <c r="K177" s="4">
        <v>8</v>
      </c>
      <c r="L177" s="5">
        <v>0</v>
      </c>
      <c r="M177" s="4">
        <v>0</v>
      </c>
      <c r="N177" s="4">
        <v>0.01</v>
      </c>
      <c r="O177" s="4">
        <v>0.01</v>
      </c>
      <c r="P177" s="4"/>
      <c r="Q177" s="5">
        <v>0</v>
      </c>
      <c r="R177" s="5"/>
      <c r="S177" s="5">
        <v>0</v>
      </c>
      <c r="T177" s="4"/>
      <c r="U177" s="6">
        <f>Table_Query_from_OINTLYP1345678910111259347[[#This Row],[GAS]]*1000</f>
        <v>0</v>
      </c>
      <c r="V177" s="6">
        <f>Table_Query_from_OINTLYP1345678910111259347[[#This Row],[GAS_LIFT_RATE]]*1000</f>
        <v>10</v>
      </c>
      <c r="W177" s="25">
        <v>0.55200000000000005</v>
      </c>
      <c r="X177" s="25">
        <f>Table_Query_from_OINTLYP1345678910111259347[[#This Row],[Column1]]*5</f>
        <v>2.7600000000000002</v>
      </c>
      <c r="Y177" s="5">
        <v>18535.211267605635</v>
      </c>
      <c r="Z177" s="25">
        <f>Table_Query_from_OINTLYP1345678910111259347[[#This Row],[Column2]]*4</f>
        <v>74140.84507042254</v>
      </c>
      <c r="AA177" s="29">
        <f>Table_Query_from_OINTLYP1345678910111259347[[#This Row],[Column1]]*600</f>
        <v>331.20000000000005</v>
      </c>
      <c r="AB177" s="30">
        <f>Table_Query_from_OINTLYP1345678910111259347[[#This Row],[Column1]]*500</f>
        <v>276</v>
      </c>
    </row>
    <row r="178" spans="1:28" x14ac:dyDescent="0.35">
      <c r="A178" s="3">
        <v>44690</v>
      </c>
      <c r="B178" s="4" t="s">
        <v>22</v>
      </c>
      <c r="C178" s="4" t="s">
        <v>23</v>
      </c>
      <c r="D178" s="4">
        <v>18</v>
      </c>
      <c r="E178" s="4">
        <v>100</v>
      </c>
      <c r="F178" s="4">
        <v>234</v>
      </c>
      <c r="G178" s="4">
        <v>88</v>
      </c>
      <c r="H178" s="4">
        <v>1437</v>
      </c>
      <c r="I178" s="4">
        <v>2.8</v>
      </c>
      <c r="J178" s="4">
        <v>0.15</v>
      </c>
      <c r="K178" s="4">
        <v>2.95</v>
      </c>
      <c r="L178" s="5">
        <v>5.0847457627118642</v>
      </c>
      <c r="M178" s="4">
        <v>0</v>
      </c>
      <c r="N178" s="4">
        <v>0.04</v>
      </c>
      <c r="O178" s="4">
        <v>0.04</v>
      </c>
      <c r="P178" s="4"/>
      <c r="Q178" s="5">
        <v>0</v>
      </c>
      <c r="R178" s="5"/>
      <c r="S178" s="5">
        <v>0</v>
      </c>
      <c r="T178" s="4"/>
      <c r="U178" s="6">
        <f>Table_Query_from_OINTLYP1345678910111259347[[#This Row],[GAS]]*1000</f>
        <v>0</v>
      </c>
      <c r="V178" s="6">
        <f>Table_Query_from_OINTLYP1345678910111259347[[#This Row],[GAS_LIFT_RATE]]*1000</f>
        <v>40</v>
      </c>
      <c r="W178" s="25">
        <v>0.58200000000000007</v>
      </c>
      <c r="X178" s="25">
        <f>Table_Query_from_OINTLYP1345678910111259347[[#This Row],[Column1]]*5</f>
        <v>2.91</v>
      </c>
      <c r="Y178" s="5">
        <v>19239.766081871345</v>
      </c>
      <c r="Z178" s="25">
        <f>Table_Query_from_OINTLYP1345678910111259347[[#This Row],[Column2]]*4</f>
        <v>76959.064327485379</v>
      </c>
      <c r="AA178" s="29">
        <f>Table_Query_from_OINTLYP1345678910111259347[[#This Row],[Column1]]*600</f>
        <v>349.20000000000005</v>
      </c>
      <c r="AB178" s="30">
        <f>Table_Query_from_OINTLYP1345678910111259347[[#This Row],[Column1]]*500</f>
        <v>291.00000000000006</v>
      </c>
    </row>
    <row r="179" spans="1:28" x14ac:dyDescent="0.35">
      <c r="A179" s="3">
        <v>44722</v>
      </c>
      <c r="B179" s="4" t="s">
        <v>22</v>
      </c>
      <c r="C179" s="4" t="s">
        <v>23</v>
      </c>
      <c r="D179" s="4">
        <v>4</v>
      </c>
      <c r="E179" s="4">
        <v>98</v>
      </c>
      <c r="F179" s="4">
        <v>227</v>
      </c>
      <c r="G179" s="4">
        <v>90</v>
      </c>
      <c r="H179" s="4">
        <v>1274</v>
      </c>
      <c r="I179" s="4">
        <v>14</v>
      </c>
      <c r="J179" s="4">
        <v>1</v>
      </c>
      <c r="K179" s="4">
        <v>15</v>
      </c>
      <c r="L179" s="5">
        <v>6.666666666666667</v>
      </c>
      <c r="M179" s="4">
        <v>0</v>
      </c>
      <c r="N179" s="4">
        <v>4.2999999999999997E-2</v>
      </c>
      <c r="O179" s="4">
        <v>4.2999999999999997E-2</v>
      </c>
      <c r="P179" s="4">
        <v>50</v>
      </c>
      <c r="Q179" s="5">
        <v>0</v>
      </c>
      <c r="R179" s="5"/>
      <c r="S179" s="5">
        <v>0</v>
      </c>
      <c r="T179" s="4"/>
      <c r="U179" s="6">
        <f>Table_Query_from_OINTLYP1345678910111259347[[#This Row],[GAS]]*1000</f>
        <v>0</v>
      </c>
      <c r="V179" s="6">
        <f>Table_Query_from_OINTLYP1345678910111259347[[#This Row],[GAS_LIFT_RATE]]*1000</f>
        <v>43</v>
      </c>
      <c r="W179" s="25">
        <v>0.58500000000000008</v>
      </c>
      <c r="X179" s="25">
        <f>Table_Query_from_OINTLYP1345678910111259347[[#This Row],[Column1]]*5</f>
        <v>2.9250000000000003</v>
      </c>
      <c r="Y179" s="5">
        <v>17783.783783783787</v>
      </c>
      <c r="Z179" s="25">
        <f>Table_Query_from_OINTLYP1345678910111259347[[#This Row],[Column2]]*4</f>
        <v>71135.135135135148</v>
      </c>
      <c r="AA179" s="29">
        <f>Table_Query_from_OINTLYP1345678910111259347[[#This Row],[Column1]]*600</f>
        <v>351.00000000000006</v>
      </c>
      <c r="AB179" s="30">
        <f>Table_Query_from_OINTLYP1345678910111259347[[#This Row],[Column1]]*500</f>
        <v>292.50000000000006</v>
      </c>
    </row>
    <row r="180" spans="1:28" x14ac:dyDescent="0.35">
      <c r="A180" s="22">
        <v>44723</v>
      </c>
      <c r="B180" s="4" t="s">
        <v>22</v>
      </c>
      <c r="C180" s="4" t="s">
        <v>23</v>
      </c>
      <c r="D180" s="8">
        <v>6</v>
      </c>
      <c r="E180" s="8">
        <v>100</v>
      </c>
      <c r="F180" s="8">
        <v>247</v>
      </c>
      <c r="G180" s="8">
        <v>91</v>
      </c>
      <c r="H180" s="8">
        <v>1099</v>
      </c>
      <c r="I180" s="8">
        <v>124.2</v>
      </c>
      <c r="J180" s="8">
        <v>13.8</v>
      </c>
      <c r="K180" s="8">
        <v>138</v>
      </c>
      <c r="L180" s="7">
        <v>10</v>
      </c>
      <c r="M180" s="8">
        <v>4.82E-2</v>
      </c>
      <c r="N180" s="8">
        <v>4.843</v>
      </c>
      <c r="O180" s="8">
        <v>4.7939999999999996</v>
      </c>
      <c r="P180" s="8">
        <v>45</v>
      </c>
      <c r="Q180" s="7">
        <v>388.08373590982285</v>
      </c>
      <c r="R180" s="7"/>
      <c r="S180" s="7">
        <v>2863.0705394190873</v>
      </c>
      <c r="T180" s="8"/>
      <c r="U180" s="23">
        <f>Table_Query_from_OINTLYP1345678910111259347[[#This Row],[GAS]]*1000</f>
        <v>48.2</v>
      </c>
      <c r="V180" s="23">
        <f>Table_Query_from_OINTLYP1345678910111259347[[#This Row],[GAS_LIFT_RATE]]*1000</f>
        <v>4794</v>
      </c>
      <c r="W180" s="25">
        <v>5.3359999999999994</v>
      </c>
      <c r="X180" s="25">
        <f>Table_Query_from_OINTLYP1345678910111259347[[#This Row],[Column1]]*5</f>
        <v>26.679999999999996</v>
      </c>
      <c r="Y180" s="5">
        <v>10380.325329202171</v>
      </c>
      <c r="Z180" s="25">
        <f>Table_Query_from_OINTLYP1345678910111259347[[#This Row],[Column2]]*4</f>
        <v>41521.301316808684</v>
      </c>
      <c r="AA180" s="29">
        <f>Table_Query_from_OINTLYP1345678910111259347[[#This Row],[Column1]]*600</f>
        <v>3201.5999999999995</v>
      </c>
      <c r="AB180" s="30">
        <f>Table_Query_from_OINTLYP1345678910111259347[[#This Row],[Column1]]*500</f>
        <v>2667.9999999999995</v>
      </c>
    </row>
    <row r="181" spans="1:28" x14ac:dyDescent="0.35">
      <c r="A181" s="24">
        <v>44726</v>
      </c>
      <c r="B181" s="4" t="s">
        <v>22</v>
      </c>
      <c r="C181" s="4" t="s">
        <v>23</v>
      </c>
      <c r="D181" s="4">
        <v>13</v>
      </c>
      <c r="E181" s="4">
        <v>100</v>
      </c>
      <c r="F181" s="4">
        <v>235</v>
      </c>
      <c r="G181" s="4">
        <v>94</v>
      </c>
      <c r="H181" s="4">
        <v>782</v>
      </c>
      <c r="I181" s="4">
        <v>103</v>
      </c>
      <c r="J181" s="4">
        <v>15</v>
      </c>
      <c r="K181" s="4">
        <v>118</v>
      </c>
      <c r="L181" s="5">
        <v>12.711864406779661</v>
      </c>
      <c r="M181" s="4">
        <v>4.02E-2</v>
      </c>
      <c r="N181" s="4">
        <v>2.7170000000000001</v>
      </c>
      <c r="O181" s="4">
        <v>2.677</v>
      </c>
      <c r="P181" s="4">
        <v>88</v>
      </c>
      <c r="Q181" s="5">
        <v>390.29126213592235</v>
      </c>
      <c r="R181" s="5"/>
      <c r="S181" s="5">
        <v>2935.323383084577</v>
      </c>
      <c r="T181" s="4"/>
      <c r="U181" s="6">
        <f>Table_Query_from_OINTLYP1345678910111259347[[#This Row],[GAS]]*1000</f>
        <v>40.200000000000003</v>
      </c>
      <c r="V181" s="6">
        <f>Table_Query_from_OINTLYP1345678910111259347[[#This Row],[GAS_LIFT_RATE]]*1000</f>
        <v>2677</v>
      </c>
      <c r="W181" s="25">
        <v>3.2190000000000003</v>
      </c>
      <c r="X181" s="25">
        <f>Table_Query_from_OINTLYP1345678910111259347[[#This Row],[Column1]]*5</f>
        <v>16.095000000000002</v>
      </c>
      <c r="Y181" s="5">
        <v>11275.105485232069</v>
      </c>
      <c r="Z181" s="25">
        <f>Table_Query_from_OINTLYP1345678910111259347[[#This Row],[Column2]]*4</f>
        <v>45100.421940928274</v>
      </c>
      <c r="AA181" s="29">
        <f>Table_Query_from_OINTLYP1345678910111259347[[#This Row],[Column1]]*600</f>
        <v>1931.4</v>
      </c>
      <c r="AB181" s="30">
        <f>Table_Query_from_OINTLYP1345678910111259347[[#This Row],[Column1]]*500</f>
        <v>1609.5000000000002</v>
      </c>
    </row>
    <row r="182" spans="1:28" x14ac:dyDescent="0.35">
      <c r="A182" s="24">
        <v>44742</v>
      </c>
      <c r="B182" s="4" t="s">
        <v>22</v>
      </c>
      <c r="C182" s="4" t="s">
        <v>23</v>
      </c>
      <c r="D182" s="4">
        <v>14</v>
      </c>
      <c r="E182" s="4">
        <v>100</v>
      </c>
      <c r="F182" s="4">
        <v>207</v>
      </c>
      <c r="G182" s="4">
        <v>97</v>
      </c>
      <c r="H182" s="4">
        <v>982</v>
      </c>
      <c r="I182" s="4">
        <v>99</v>
      </c>
      <c r="J182" s="4">
        <v>11</v>
      </c>
      <c r="K182" s="4">
        <v>110</v>
      </c>
      <c r="L182" s="5">
        <v>10</v>
      </c>
      <c r="M182" s="4">
        <v>3.95E-2</v>
      </c>
      <c r="N182" s="4">
        <v>2.5539999999999998</v>
      </c>
      <c r="O182" s="4">
        <v>2.5150000000000001</v>
      </c>
      <c r="P182" s="4">
        <v>100</v>
      </c>
      <c r="Q182" s="5">
        <v>398.98989898989902</v>
      </c>
      <c r="R182" s="5"/>
      <c r="S182" s="5">
        <v>2784.8101265822784</v>
      </c>
      <c r="T182" s="4"/>
      <c r="U182" s="6">
        <f>Table_Query_from_OINTLYP1345678910111259347[[#This Row],[GAS]]*1000</f>
        <v>39.5</v>
      </c>
      <c r="V182" s="6">
        <f>Table_Query_from_OINTLYP1345678910111259347[[#This Row],[GAS_LIFT_RATE]]*1000</f>
        <v>2515</v>
      </c>
      <c r="W182" s="25">
        <v>3.0570000000000004</v>
      </c>
      <c r="X182" s="25">
        <f>Table_Query_from_OINTLYP1345678910111259347[[#This Row],[Column1]]*5</f>
        <v>15.285000000000002</v>
      </c>
      <c r="Y182" s="5">
        <v>11465.665236051504</v>
      </c>
      <c r="Z182" s="25">
        <f>Table_Query_from_OINTLYP1345678910111259347[[#This Row],[Column2]]*4</f>
        <v>45862.660944206014</v>
      </c>
      <c r="AA182" s="29">
        <f>Table_Query_from_OINTLYP1345678910111259347[[#This Row],[Column1]]*600</f>
        <v>1834.2000000000003</v>
      </c>
      <c r="AB182" s="30">
        <f>Table_Query_from_OINTLYP1345678910111259347[[#This Row],[Column1]]*500</f>
        <v>1528.5000000000002</v>
      </c>
    </row>
    <row r="183" spans="1:28" x14ac:dyDescent="0.35">
      <c r="A183" s="24">
        <v>44743</v>
      </c>
      <c r="B183" s="4" t="s">
        <v>22</v>
      </c>
      <c r="C183" s="4" t="s">
        <v>23</v>
      </c>
      <c r="D183" s="4">
        <v>22</v>
      </c>
      <c r="E183" s="4">
        <v>100</v>
      </c>
      <c r="F183" s="4">
        <v>208</v>
      </c>
      <c r="G183" s="4">
        <v>97</v>
      </c>
      <c r="H183" s="4">
        <v>1000</v>
      </c>
      <c r="I183" s="4">
        <v>86</v>
      </c>
      <c r="J183" s="4">
        <v>10</v>
      </c>
      <c r="K183" s="4">
        <v>96</v>
      </c>
      <c r="L183" s="5">
        <v>10.416666666666666</v>
      </c>
      <c r="M183" s="4">
        <v>3.4299999999999997E-2</v>
      </c>
      <c r="N183" s="4">
        <v>2.5009999999999999</v>
      </c>
      <c r="O183" s="4">
        <v>2.4670000000000001</v>
      </c>
      <c r="P183" s="4">
        <v>100</v>
      </c>
      <c r="Q183" s="5">
        <v>398.83720930232556</v>
      </c>
      <c r="R183" s="5"/>
      <c r="S183" s="5">
        <v>2769.6793002915451</v>
      </c>
      <c r="T183" s="4"/>
      <c r="U183" s="6">
        <f>Table_Query_from_OINTLYP1345678910111259347[[#This Row],[GAS]]*1000</f>
        <v>34.299999999999997</v>
      </c>
      <c r="V183" s="6">
        <f>Table_Query_from_OINTLYP1345678910111259347[[#This Row],[GAS_LIFT_RATE]]*1000</f>
        <v>2467</v>
      </c>
      <c r="W183" s="25">
        <v>3.0090000000000003</v>
      </c>
      <c r="X183" s="25">
        <f>Table_Query_from_OINTLYP1345678910111259347[[#This Row],[Column1]]*5</f>
        <v>15.045000000000002</v>
      </c>
      <c r="Y183" s="5">
        <v>12119.545454545456</v>
      </c>
      <c r="Z183" s="25">
        <f>Table_Query_from_OINTLYP1345678910111259347[[#This Row],[Column2]]*4</f>
        <v>48478.181818181823</v>
      </c>
      <c r="AA183" s="29">
        <f>Table_Query_from_OINTLYP1345678910111259347[[#This Row],[Column1]]*600</f>
        <v>1805.4</v>
      </c>
      <c r="AB183" s="30">
        <f>Table_Query_from_OINTLYP1345678910111259347[[#This Row],[Column1]]*500</f>
        <v>1504.5000000000002</v>
      </c>
    </row>
    <row r="184" spans="1:28" x14ac:dyDescent="0.35">
      <c r="A184" s="24">
        <v>44744</v>
      </c>
      <c r="B184" s="4" t="s">
        <v>22</v>
      </c>
      <c r="C184" s="4" t="s">
        <v>23</v>
      </c>
      <c r="D184" s="4">
        <v>13</v>
      </c>
      <c r="E184" s="4">
        <v>100</v>
      </c>
      <c r="F184" s="4">
        <v>208</v>
      </c>
      <c r="G184" s="4">
        <v>97</v>
      </c>
      <c r="H184" s="4">
        <v>1013</v>
      </c>
      <c r="I184" s="4">
        <v>58</v>
      </c>
      <c r="J184" s="4">
        <v>6</v>
      </c>
      <c r="K184" s="4">
        <v>64</v>
      </c>
      <c r="L184" s="5">
        <v>9.375</v>
      </c>
      <c r="M184" s="4">
        <v>2.3300000000000001E-2</v>
      </c>
      <c r="N184" s="4">
        <v>2.5009999999999999</v>
      </c>
      <c r="O184" s="4">
        <v>2.4769999999999999</v>
      </c>
      <c r="P184" s="4">
        <v>100</v>
      </c>
      <c r="Q184" s="5">
        <v>401.72413793103448</v>
      </c>
      <c r="R184" s="5"/>
      <c r="S184" s="5">
        <v>2746.7811158798281</v>
      </c>
      <c r="T184" s="4"/>
      <c r="U184" s="6">
        <f>Table_Query_from_OINTLYP1345678910111259347[[#This Row],[GAS]]*1000</f>
        <v>23.3</v>
      </c>
      <c r="V184" s="6">
        <f>Table_Query_from_OINTLYP1345678910111259347[[#This Row],[GAS_LIFT_RATE]]*1000</f>
        <v>2477</v>
      </c>
      <c r="W184" s="25">
        <v>3.0190000000000001</v>
      </c>
      <c r="X184" s="25">
        <f>Table_Query_from_OINTLYP1345678910111259347[[#This Row],[Column1]]*5</f>
        <v>15.095000000000001</v>
      </c>
      <c r="Y184" s="5">
        <v>13829.6875</v>
      </c>
      <c r="Z184" s="25">
        <f>Table_Query_from_OINTLYP1345678910111259347[[#This Row],[Column2]]*4</f>
        <v>55318.75</v>
      </c>
      <c r="AA184" s="29">
        <f>Table_Query_from_OINTLYP1345678910111259347[[#This Row],[Column1]]*600</f>
        <v>1811.4</v>
      </c>
      <c r="AB184" s="30">
        <f>Table_Query_from_OINTLYP1345678910111259347[[#This Row],[Column1]]*500</f>
        <v>1509.5</v>
      </c>
    </row>
    <row r="185" spans="1:28" x14ac:dyDescent="0.35">
      <c r="A185" s="22">
        <v>44750</v>
      </c>
      <c r="B185" s="4" t="s">
        <v>22</v>
      </c>
      <c r="C185" s="4" t="s">
        <v>23</v>
      </c>
      <c r="D185" s="8">
        <v>4</v>
      </c>
      <c r="E185" s="8">
        <v>100</v>
      </c>
      <c r="F185" s="8">
        <v>206</v>
      </c>
      <c r="G185" s="8">
        <v>91</v>
      </c>
      <c r="H185" s="8">
        <v>1029</v>
      </c>
      <c r="I185" s="8">
        <v>113</v>
      </c>
      <c r="J185" s="8">
        <v>13</v>
      </c>
      <c r="K185" s="8">
        <v>126</v>
      </c>
      <c r="L185" s="7">
        <v>10.317460317460318</v>
      </c>
      <c r="M185" s="8">
        <v>0.04</v>
      </c>
      <c r="N185" s="8">
        <v>2.48</v>
      </c>
      <c r="O185" s="8">
        <v>2.44</v>
      </c>
      <c r="P185" s="8"/>
      <c r="Q185" s="7">
        <v>353.98230088495575</v>
      </c>
      <c r="R185" s="7"/>
      <c r="S185" s="7">
        <v>3150</v>
      </c>
      <c r="T185" s="8"/>
      <c r="U185" s="23">
        <f>Table_Query_from_OINTLYP1345678910111259347[[#This Row],[GAS]]*1000</f>
        <v>40</v>
      </c>
      <c r="V185" s="23">
        <f>Table_Query_from_OINTLYP1345678910111259347[[#This Row],[GAS_LIFT_RATE]]*1000</f>
        <v>2440</v>
      </c>
      <c r="W185" s="25">
        <v>2.9820000000000002</v>
      </c>
      <c r="X185" s="25">
        <f>Table_Query_from_OINTLYP1345678910111259347[[#This Row],[Column1]]*5</f>
        <v>14.91</v>
      </c>
      <c r="Y185" s="5">
        <v>10817.813765182187</v>
      </c>
      <c r="Z185" s="25">
        <f>Table_Query_from_OINTLYP1345678910111259347[[#This Row],[Column2]]*4</f>
        <v>43271.255060728749</v>
      </c>
      <c r="AA185" s="29">
        <f>Table_Query_from_OINTLYP1345678910111259347[[#This Row],[Column1]]*600</f>
        <v>1789.2</v>
      </c>
      <c r="AB185" s="30">
        <f>Table_Query_from_OINTLYP1345678910111259347[[#This Row],[Column1]]*500</f>
        <v>1491</v>
      </c>
    </row>
    <row r="186" spans="1:28" x14ac:dyDescent="0.35">
      <c r="A186" s="24">
        <v>44755</v>
      </c>
      <c r="B186" s="4" t="s">
        <v>22</v>
      </c>
      <c r="C186" s="4" t="s">
        <v>23</v>
      </c>
      <c r="D186" s="4">
        <v>13</v>
      </c>
      <c r="E186" s="4">
        <v>100</v>
      </c>
      <c r="F186" s="4">
        <v>203</v>
      </c>
      <c r="G186" s="4">
        <v>93</v>
      </c>
      <c r="H186" s="4">
        <v>1038</v>
      </c>
      <c r="I186" s="4">
        <v>85.724999999999994</v>
      </c>
      <c r="J186" s="4">
        <v>9.5250000000000004</v>
      </c>
      <c r="K186" s="4">
        <v>95.25</v>
      </c>
      <c r="L186" s="5">
        <v>10</v>
      </c>
      <c r="M186" s="4">
        <v>3.4290000000000001E-2</v>
      </c>
      <c r="N186" s="4">
        <v>2.29</v>
      </c>
      <c r="O186" s="4">
        <v>2.2557100000000001</v>
      </c>
      <c r="P186" s="4"/>
      <c r="Q186" s="5">
        <v>400</v>
      </c>
      <c r="R186" s="5"/>
      <c r="S186" s="5">
        <v>2777.7777777777778</v>
      </c>
      <c r="T186" s="4"/>
      <c r="U186" s="6">
        <f>Table_Query_from_OINTLYP1345678910111259347[[#This Row],[GAS]]*1000</f>
        <v>34.29</v>
      </c>
      <c r="V186" s="6">
        <f>Table_Query_from_OINTLYP1345678910111259347[[#This Row],[GAS_LIFT_RATE]]*1000</f>
        <v>2255.71</v>
      </c>
      <c r="W186" s="25">
        <v>2.7977100000000004</v>
      </c>
      <c r="X186" s="25">
        <f>Table_Query_from_OINTLYP1345678910111259347[[#This Row],[Column1]]*5</f>
        <v>13.988550000000002</v>
      </c>
      <c r="Y186" s="5">
        <v>12134.668335419276</v>
      </c>
      <c r="Z186" s="25">
        <f>Table_Query_from_OINTLYP1345678910111259347[[#This Row],[Column2]]*4</f>
        <v>48538.673341677102</v>
      </c>
      <c r="AA186" s="29">
        <f>Table_Query_from_OINTLYP1345678910111259347[[#This Row],[Column1]]*600</f>
        <v>1678.6260000000002</v>
      </c>
      <c r="AB186" s="30">
        <f>Table_Query_from_OINTLYP1345678910111259347[[#This Row],[Column1]]*500</f>
        <v>1398.8550000000002</v>
      </c>
    </row>
    <row r="187" spans="1:28" x14ac:dyDescent="0.35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5"/>
      <c r="M187" s="4"/>
      <c r="N187" s="4"/>
      <c r="O187" s="4"/>
      <c r="P187" s="4"/>
      <c r="Q187" s="5"/>
      <c r="R187" s="5"/>
      <c r="S187" s="5"/>
      <c r="T187" s="4"/>
      <c r="U187" s="6"/>
      <c r="V187" s="6"/>
    </row>
  </sheetData>
  <phoneticPr fontId="9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2023-05-16T06:41:09Z</dcterms:created>
  <dcterms:modified xsi:type="dcterms:W3CDTF">2023-05-21T08:51:10Z</dcterms:modified>
</cp:coreProperties>
</file>