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yuv\Documents\Meetup2019\Session1\"/>
    </mc:Choice>
  </mc:AlternateContent>
  <xr:revisionPtr revIDLastSave="0" documentId="13_ncr:1_{B02FDF01-5E0A-4961-A659-3020FA8DB4EE}" xr6:coauthVersionLast="40" xr6:coauthVersionMax="40" xr10:uidLastSave="{00000000-0000-0000-0000-000000000000}"/>
  <bookViews>
    <workbookView xWindow="0" yWindow="0" windowWidth="19200" windowHeight="6930" xr2:uid="{D76060BE-9E69-4749-B844-343F8AA19727}"/>
  </bookViews>
  <sheets>
    <sheet name="Backprop" sheetId="1" r:id="rId1"/>
    <sheet name="Imag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G16" i="1"/>
  <c r="G15" i="1"/>
  <c r="G14" i="1"/>
  <c r="G13" i="1"/>
  <c r="F16" i="1"/>
  <c r="F15" i="1"/>
  <c r="F14" i="1"/>
  <c r="F13" i="1"/>
  <c r="F5" i="1"/>
  <c r="B14" i="1"/>
  <c r="C14" i="1"/>
  <c r="D14" i="1"/>
  <c r="E14" i="1"/>
  <c r="B15" i="1"/>
  <c r="C15" i="1"/>
  <c r="D15" i="1"/>
  <c r="E15" i="1"/>
  <c r="C13" i="1"/>
  <c r="D13" i="1"/>
  <c r="E13" i="1"/>
  <c r="B13" i="1"/>
  <c r="G154" i="1" l="1"/>
  <c r="K161" i="1" s="1"/>
  <c r="G153" i="1"/>
  <c r="K160" i="1" s="1"/>
  <c r="G152" i="1"/>
  <c r="K159" i="1" s="1"/>
  <c r="I56" i="1"/>
  <c r="J56" i="1"/>
  <c r="K56" i="1"/>
  <c r="I57" i="1"/>
  <c r="J57" i="1"/>
  <c r="K57" i="1"/>
  <c r="C179" i="1" l="1"/>
  <c r="C219" i="1" s="1"/>
  <c r="S167" i="1"/>
  <c r="S168" i="1"/>
  <c r="I75" i="1"/>
  <c r="I90" i="1" s="1"/>
  <c r="J75" i="1"/>
  <c r="J90" i="1" s="1"/>
  <c r="K75" i="1"/>
  <c r="K90" i="1" s="1"/>
  <c r="S75" i="1"/>
  <c r="I76" i="1"/>
  <c r="I91" i="1" s="1"/>
  <c r="J76" i="1"/>
  <c r="J91" i="1" s="1"/>
  <c r="K76" i="1"/>
  <c r="K91" i="1" s="1"/>
  <c r="S76" i="1"/>
  <c r="S23" i="1"/>
  <c r="R30" i="1" s="1"/>
  <c r="R24" i="1"/>
  <c r="R25" i="1"/>
  <c r="R23" i="1"/>
  <c r="B24" i="1"/>
  <c r="B36" i="1" s="1"/>
  <c r="C24" i="1"/>
  <c r="C37" i="1" s="1"/>
  <c r="D24" i="1"/>
  <c r="D37" i="1" s="1"/>
  <c r="E24" i="1"/>
  <c r="E37" i="1" s="1"/>
  <c r="B25" i="1"/>
  <c r="B40" i="1" s="1"/>
  <c r="C25" i="1"/>
  <c r="C42" i="1" s="1"/>
  <c r="D25" i="1"/>
  <c r="D42" i="1" s="1"/>
  <c r="E25" i="1"/>
  <c r="E42" i="1" s="1"/>
  <c r="U24" i="1"/>
  <c r="U49" i="1" s="1"/>
  <c r="U25" i="1"/>
  <c r="U50" i="1" s="1"/>
  <c r="C23" i="1"/>
  <c r="C32" i="1" s="1"/>
  <c r="D23" i="1"/>
  <c r="D32" i="1" s="1"/>
  <c r="E23" i="1"/>
  <c r="E32" i="1" s="1"/>
  <c r="U23" i="1"/>
  <c r="U48" i="1" s="1"/>
  <c r="B23" i="1"/>
  <c r="B31" i="1" s="1"/>
  <c r="J23" i="1"/>
  <c r="J31" i="1" s="1"/>
  <c r="K23" i="1"/>
  <c r="J32" i="1" s="1"/>
  <c r="I23" i="1"/>
  <c r="J30" i="1" s="1"/>
  <c r="G23" i="1"/>
  <c r="F31" i="1" s="1"/>
  <c r="H23" i="1"/>
  <c r="F32" i="1" s="1"/>
  <c r="G24" i="1"/>
  <c r="G31" i="1" s="1"/>
  <c r="H24" i="1"/>
  <c r="G32" i="1" s="1"/>
  <c r="G25" i="1"/>
  <c r="H31" i="1" s="1"/>
  <c r="H25" i="1"/>
  <c r="H32" i="1" s="1"/>
  <c r="G26" i="1"/>
  <c r="I31" i="1" s="1"/>
  <c r="H26" i="1"/>
  <c r="I32" i="1" s="1"/>
  <c r="F24" i="1"/>
  <c r="G30" i="1" s="1"/>
  <c r="F25" i="1"/>
  <c r="H30" i="1" s="1"/>
  <c r="F26" i="1"/>
  <c r="I30" i="1" s="1"/>
  <c r="F23" i="1"/>
  <c r="F30" i="1" s="1"/>
  <c r="E199" i="1" l="1"/>
  <c r="E195" i="1"/>
  <c r="E194" i="1"/>
  <c r="E193" i="1"/>
  <c r="U74" i="1"/>
  <c r="U89" i="1" s="1"/>
  <c r="U109" i="1" s="1"/>
  <c r="U129" i="1" s="1"/>
  <c r="U166" i="1" s="1"/>
  <c r="U208" i="1" s="1"/>
  <c r="U55" i="1"/>
  <c r="U66" i="1" s="1"/>
  <c r="B30" i="1"/>
  <c r="B32" i="1"/>
  <c r="U76" i="1"/>
  <c r="U91" i="1" s="1"/>
  <c r="U111" i="1" s="1"/>
  <c r="U131" i="1" s="1"/>
  <c r="U168" i="1" s="1"/>
  <c r="U210" i="1" s="1"/>
  <c r="U57" i="1"/>
  <c r="U68" i="1" s="1"/>
  <c r="U75" i="1"/>
  <c r="U90" i="1" s="1"/>
  <c r="U110" i="1" s="1"/>
  <c r="U130" i="1" s="1"/>
  <c r="U167" i="1" s="1"/>
  <c r="U209" i="1" s="1"/>
  <c r="U56" i="1"/>
  <c r="U67" i="1" s="1"/>
  <c r="Q30" i="1"/>
  <c r="R50" i="1"/>
  <c r="R57" i="1" s="1"/>
  <c r="P30" i="1"/>
  <c r="R49" i="1"/>
  <c r="O30" i="1"/>
  <c r="R48" i="1"/>
  <c r="B48" i="1"/>
  <c r="C48" i="1"/>
  <c r="D50" i="1"/>
  <c r="B37" i="1"/>
  <c r="E49" i="1"/>
  <c r="C50" i="1"/>
  <c r="D49" i="1"/>
  <c r="E48" i="1"/>
  <c r="B50" i="1"/>
  <c r="C49" i="1"/>
  <c r="D48" i="1"/>
  <c r="E50" i="1"/>
  <c r="B49" i="1"/>
  <c r="G51" i="1"/>
  <c r="F51" i="1"/>
  <c r="H50" i="1"/>
  <c r="H57" i="1" s="1"/>
  <c r="H68" i="1" s="1"/>
  <c r="H51" i="1"/>
  <c r="G50" i="1"/>
  <c r="G57" i="1" s="1"/>
  <c r="G68" i="1" s="1"/>
  <c r="H49" i="1"/>
  <c r="F50" i="1"/>
  <c r="G49" i="1"/>
  <c r="F49" i="1"/>
  <c r="J48" i="1"/>
  <c r="I48" i="1"/>
  <c r="H48" i="1"/>
  <c r="F48" i="1"/>
  <c r="S48" i="1"/>
  <c r="K48" i="1"/>
  <c r="G48" i="1"/>
  <c r="B41" i="1"/>
  <c r="B35" i="1"/>
  <c r="B42" i="1"/>
  <c r="R32" i="1"/>
  <c r="Q32" i="1"/>
  <c r="P32" i="1"/>
  <c r="O32" i="1"/>
  <c r="R31" i="1"/>
  <c r="Q31" i="1"/>
  <c r="P31" i="1"/>
  <c r="O31" i="1"/>
  <c r="E30" i="1"/>
  <c r="E31" i="1"/>
  <c r="E35" i="1"/>
  <c r="E36" i="1"/>
  <c r="E40" i="1"/>
  <c r="E41" i="1"/>
  <c r="D30" i="1"/>
  <c r="D31" i="1"/>
  <c r="D35" i="1"/>
  <c r="D36" i="1"/>
  <c r="D40" i="1"/>
  <c r="D41" i="1"/>
  <c r="C30" i="1"/>
  <c r="C31" i="1"/>
  <c r="C35" i="1"/>
  <c r="C36" i="1"/>
  <c r="C40" i="1"/>
  <c r="C41" i="1"/>
  <c r="J42" i="1"/>
  <c r="J41" i="1"/>
  <c r="J40" i="1"/>
  <c r="I42" i="1"/>
  <c r="H42" i="1"/>
  <c r="G42" i="1"/>
  <c r="F42" i="1"/>
  <c r="I41" i="1"/>
  <c r="H41" i="1"/>
  <c r="F41" i="1"/>
  <c r="G41" i="1"/>
  <c r="I40" i="1"/>
  <c r="H40" i="1"/>
  <c r="G40" i="1"/>
  <c r="F40" i="1"/>
  <c r="J37" i="1"/>
  <c r="J36" i="1"/>
  <c r="J35" i="1"/>
  <c r="I37" i="1"/>
  <c r="H37" i="1"/>
  <c r="G37" i="1"/>
  <c r="F37" i="1"/>
  <c r="I36" i="1"/>
  <c r="H36" i="1"/>
  <c r="G36" i="1"/>
  <c r="F36" i="1"/>
  <c r="I35" i="1"/>
  <c r="H35" i="1"/>
  <c r="G35" i="1"/>
  <c r="F35" i="1"/>
  <c r="N23" i="1"/>
  <c r="B74" i="1" l="1"/>
  <c r="B89" i="1" s="1"/>
  <c r="B109" i="1" s="1"/>
  <c r="B129" i="1" s="1"/>
  <c r="B166" i="1" s="1"/>
  <c r="B55" i="1"/>
  <c r="B66" i="1" s="1"/>
  <c r="R76" i="1"/>
  <c r="R91" i="1" s="1"/>
  <c r="R111" i="1" s="1"/>
  <c r="R131" i="1" s="1"/>
  <c r="G63" i="1"/>
  <c r="R68" i="1"/>
  <c r="G61" i="1"/>
  <c r="G62" i="1"/>
  <c r="C76" i="1"/>
  <c r="C91" i="1" s="1"/>
  <c r="C111" i="1" s="1"/>
  <c r="C131" i="1" s="1"/>
  <c r="C168" i="1" s="1"/>
  <c r="C57" i="1"/>
  <c r="C68" i="1" s="1"/>
  <c r="B75" i="1"/>
  <c r="B90" i="1" s="1"/>
  <c r="B110" i="1" s="1"/>
  <c r="B130" i="1" s="1"/>
  <c r="B167" i="1" s="1"/>
  <c r="B56" i="1"/>
  <c r="B67" i="1" s="1"/>
  <c r="E76" i="1"/>
  <c r="E91" i="1" s="1"/>
  <c r="E111" i="1" s="1"/>
  <c r="E131" i="1" s="1"/>
  <c r="E168" i="1" s="1"/>
  <c r="E57" i="1"/>
  <c r="E68" i="1" s="1"/>
  <c r="E74" i="1"/>
  <c r="E89" i="1" s="1"/>
  <c r="E109" i="1" s="1"/>
  <c r="E129" i="1" s="1"/>
  <c r="E166" i="1" s="1"/>
  <c r="E55" i="1"/>
  <c r="E66" i="1" s="1"/>
  <c r="C75" i="1"/>
  <c r="C90" i="1" s="1"/>
  <c r="C110" i="1" s="1"/>
  <c r="C130" i="1" s="1"/>
  <c r="C167" i="1" s="1"/>
  <c r="C56" i="1"/>
  <c r="C67" i="1" s="1"/>
  <c r="C74" i="1"/>
  <c r="C89" i="1" s="1"/>
  <c r="C109" i="1" s="1"/>
  <c r="C129" i="1" s="1"/>
  <c r="C166" i="1" s="1"/>
  <c r="C55" i="1"/>
  <c r="C66" i="1" s="1"/>
  <c r="B76" i="1"/>
  <c r="B91" i="1" s="1"/>
  <c r="B111" i="1" s="1"/>
  <c r="B131" i="1" s="1"/>
  <c r="B168" i="1" s="1"/>
  <c r="B57" i="1"/>
  <c r="B68" i="1" s="1"/>
  <c r="E75" i="1"/>
  <c r="E90" i="1" s="1"/>
  <c r="E110" i="1" s="1"/>
  <c r="E130" i="1" s="1"/>
  <c r="E167" i="1" s="1"/>
  <c r="E56" i="1"/>
  <c r="E67" i="1" s="1"/>
  <c r="D74" i="1"/>
  <c r="D89" i="1" s="1"/>
  <c r="D109" i="1" s="1"/>
  <c r="D129" i="1" s="1"/>
  <c r="D166" i="1" s="1"/>
  <c r="D55" i="1"/>
  <c r="D66" i="1" s="1"/>
  <c r="D75" i="1"/>
  <c r="D90" i="1" s="1"/>
  <c r="D110" i="1" s="1"/>
  <c r="D130" i="1" s="1"/>
  <c r="D167" i="1" s="1"/>
  <c r="D56" i="1"/>
  <c r="D67" i="1" s="1"/>
  <c r="D76" i="1"/>
  <c r="D91" i="1" s="1"/>
  <c r="D111" i="1" s="1"/>
  <c r="D131" i="1" s="1"/>
  <c r="D168" i="1" s="1"/>
  <c r="D57" i="1"/>
  <c r="D68" i="1" s="1"/>
  <c r="G75" i="1"/>
  <c r="G90" i="1" s="1"/>
  <c r="G110" i="1" s="1"/>
  <c r="G130" i="1" s="1"/>
  <c r="G56" i="1"/>
  <c r="G67" i="1" s="1"/>
  <c r="G77" i="1"/>
  <c r="G92" i="1" s="1"/>
  <c r="G112" i="1" s="1"/>
  <c r="G132" i="1" s="1"/>
  <c r="G58" i="1"/>
  <c r="G69" i="1" s="1"/>
  <c r="R75" i="1"/>
  <c r="R90" i="1" s="1"/>
  <c r="R110" i="1" s="1"/>
  <c r="R130" i="1" s="1"/>
  <c r="R56" i="1"/>
  <c r="F76" i="1"/>
  <c r="F91" i="1" s="1"/>
  <c r="F111" i="1" s="1"/>
  <c r="F131" i="1" s="1"/>
  <c r="F57" i="1"/>
  <c r="F68" i="1" s="1"/>
  <c r="H77" i="1"/>
  <c r="H92" i="1" s="1"/>
  <c r="H112" i="1" s="1"/>
  <c r="H132" i="1" s="1"/>
  <c r="H58" i="1"/>
  <c r="H69" i="1" s="1"/>
  <c r="F75" i="1"/>
  <c r="F90" i="1" s="1"/>
  <c r="F110" i="1" s="1"/>
  <c r="F130" i="1" s="1"/>
  <c r="F56" i="1"/>
  <c r="F67" i="1" s="1"/>
  <c r="H75" i="1"/>
  <c r="H90" i="1" s="1"/>
  <c r="H110" i="1" s="1"/>
  <c r="H130" i="1" s="1"/>
  <c r="H56" i="1"/>
  <c r="H67" i="1" s="1"/>
  <c r="F77" i="1"/>
  <c r="F92" i="1" s="1"/>
  <c r="F112" i="1" s="1"/>
  <c r="F132" i="1" s="1"/>
  <c r="F58" i="1"/>
  <c r="F69" i="1" s="1"/>
  <c r="K74" i="1"/>
  <c r="K89" i="1" s="1"/>
  <c r="K109" i="1" s="1"/>
  <c r="K129" i="1" s="1"/>
  <c r="K166" i="1" s="1"/>
  <c r="C195" i="1" s="1"/>
  <c r="K55" i="1"/>
  <c r="K66" i="1" s="1"/>
  <c r="I74" i="1"/>
  <c r="I89" i="1" s="1"/>
  <c r="I109" i="1" s="1"/>
  <c r="I129" i="1" s="1"/>
  <c r="I166" i="1" s="1"/>
  <c r="C193" i="1" s="1"/>
  <c r="I55" i="1"/>
  <c r="I66" i="1" s="1"/>
  <c r="H74" i="1"/>
  <c r="H89" i="1" s="1"/>
  <c r="H109" i="1" s="1"/>
  <c r="H129" i="1" s="1"/>
  <c r="H55" i="1"/>
  <c r="H66" i="1" s="1"/>
  <c r="S74" i="1"/>
  <c r="S89" i="1" s="1"/>
  <c r="S109" i="1" s="1"/>
  <c r="S129" i="1" s="1"/>
  <c r="S166" i="1" s="1"/>
  <c r="C199" i="1" s="1"/>
  <c r="S55" i="1"/>
  <c r="J74" i="1"/>
  <c r="J89" i="1" s="1"/>
  <c r="J109" i="1" s="1"/>
  <c r="J129" i="1" s="1"/>
  <c r="J166" i="1" s="1"/>
  <c r="C194" i="1" s="1"/>
  <c r="J55" i="1"/>
  <c r="J66" i="1" s="1"/>
  <c r="R74" i="1"/>
  <c r="R89" i="1" s="1"/>
  <c r="R109" i="1" s="1"/>
  <c r="R129" i="1" s="1"/>
  <c r="R55" i="1"/>
  <c r="G74" i="1"/>
  <c r="G89" i="1" s="1"/>
  <c r="G109" i="1" s="1"/>
  <c r="G129" i="1" s="1"/>
  <c r="G55" i="1"/>
  <c r="G66" i="1" s="1"/>
  <c r="F74" i="1"/>
  <c r="F89" i="1" s="1"/>
  <c r="F109" i="1" s="1"/>
  <c r="F129" i="1" s="1"/>
  <c r="F55" i="1"/>
  <c r="F66" i="1" s="1"/>
  <c r="H76" i="1"/>
  <c r="H91" i="1" s="1"/>
  <c r="H111" i="1" s="1"/>
  <c r="H131" i="1" s="1"/>
  <c r="G76" i="1"/>
  <c r="G91" i="1" s="1"/>
  <c r="G111" i="1" s="1"/>
  <c r="G131" i="1" s="1"/>
  <c r="L23" i="1"/>
  <c r="M23" i="1"/>
  <c r="N48" i="1"/>
  <c r="N55" i="1" s="1"/>
  <c r="N66" i="1" s="1"/>
  <c r="M25" i="1"/>
  <c r="N25" i="1"/>
  <c r="L25" i="1"/>
  <c r="N24" i="1"/>
  <c r="M24" i="1"/>
  <c r="L24" i="1"/>
  <c r="G159" i="1" l="1"/>
  <c r="B210" i="1"/>
  <c r="G162" i="1"/>
  <c r="E210" i="1"/>
  <c r="G161" i="1"/>
  <c r="D210" i="1"/>
  <c r="F161" i="1"/>
  <c r="D209" i="1"/>
  <c r="F162" i="1"/>
  <c r="E209" i="1"/>
  <c r="B209" i="1"/>
  <c r="F159" i="1"/>
  <c r="C209" i="1"/>
  <c r="F160" i="1"/>
  <c r="G160" i="1"/>
  <c r="C210" i="1"/>
  <c r="E161" i="1"/>
  <c r="D208" i="1"/>
  <c r="E160" i="1"/>
  <c r="C208" i="1"/>
  <c r="E208" i="1"/>
  <c r="E162" i="1"/>
  <c r="E159" i="1"/>
  <c r="B208" i="1"/>
  <c r="B162" i="1"/>
  <c r="B161" i="1"/>
  <c r="D161" i="1"/>
  <c r="D160" i="1"/>
  <c r="D162" i="1"/>
  <c r="C160" i="1"/>
  <c r="B160" i="1"/>
  <c r="C162" i="1"/>
  <c r="C161" i="1"/>
  <c r="C159" i="1"/>
  <c r="D159" i="1"/>
  <c r="B159" i="1"/>
  <c r="B154" i="1"/>
  <c r="B153" i="1"/>
  <c r="B152" i="1"/>
  <c r="F63" i="1"/>
  <c r="R67" i="1"/>
  <c r="E63" i="1"/>
  <c r="R66" i="1"/>
  <c r="H63" i="1"/>
  <c r="S66" i="1"/>
  <c r="H61" i="1"/>
  <c r="H62" i="1"/>
  <c r="F61" i="1"/>
  <c r="F62" i="1"/>
  <c r="E61" i="1"/>
  <c r="E62" i="1"/>
  <c r="N74" i="1"/>
  <c r="N89" i="1" s="1"/>
  <c r="N109" i="1" s="1"/>
  <c r="N129" i="1" s="1"/>
  <c r="N166" i="1" s="1"/>
  <c r="N208" i="1" s="1"/>
  <c r="Q48" i="1"/>
  <c r="L48" i="1"/>
  <c r="L55" i="1" s="1"/>
  <c r="L66" i="1" s="1"/>
  <c r="M48" i="1"/>
  <c r="M55" i="1" s="1"/>
  <c r="M66" i="1" s="1"/>
  <c r="N50" i="1"/>
  <c r="N57" i="1" s="1"/>
  <c r="N68" i="1" s="1"/>
  <c r="M50" i="1"/>
  <c r="M57" i="1" s="1"/>
  <c r="M68" i="1" s="1"/>
  <c r="L49" i="1"/>
  <c r="L56" i="1" s="1"/>
  <c r="L67" i="1" s="1"/>
  <c r="M49" i="1"/>
  <c r="M56" i="1" s="1"/>
  <c r="M67" i="1" s="1"/>
  <c r="N49" i="1"/>
  <c r="N56" i="1" s="1"/>
  <c r="N67" i="1" s="1"/>
  <c r="L50" i="1"/>
  <c r="L57" i="1" s="1"/>
  <c r="L68" i="1" s="1"/>
  <c r="L30" i="1"/>
  <c r="M30" i="1"/>
  <c r="N30" i="1"/>
  <c r="Q74" i="1" l="1"/>
  <c r="Q55" i="1"/>
  <c r="M75" i="1"/>
  <c r="M90" i="1" s="1"/>
  <c r="M110" i="1" s="1"/>
  <c r="M130" i="1" s="1"/>
  <c r="M167" i="1" s="1"/>
  <c r="M209" i="1" s="1"/>
  <c r="P49" i="1"/>
  <c r="P56" i="1" s="1"/>
  <c r="M74" i="1"/>
  <c r="M89" i="1" s="1"/>
  <c r="M109" i="1" s="1"/>
  <c r="M129" i="1" s="1"/>
  <c r="M166" i="1" s="1"/>
  <c r="M208" i="1" s="1"/>
  <c r="P48" i="1"/>
  <c r="L74" i="1"/>
  <c r="L89" i="1" s="1"/>
  <c r="L109" i="1" s="1"/>
  <c r="L129" i="1" s="1"/>
  <c r="L166" i="1" s="1"/>
  <c r="L208" i="1" s="1"/>
  <c r="O48" i="1"/>
  <c r="L76" i="1"/>
  <c r="L91" i="1" s="1"/>
  <c r="L111" i="1" s="1"/>
  <c r="L131" i="1" s="1"/>
  <c r="L168" i="1" s="1"/>
  <c r="L210" i="1" s="1"/>
  <c r="O50" i="1"/>
  <c r="O57" i="1" s="1"/>
  <c r="M76" i="1"/>
  <c r="M91" i="1" s="1"/>
  <c r="M111" i="1" s="1"/>
  <c r="M131" i="1" s="1"/>
  <c r="M168" i="1" s="1"/>
  <c r="M210" i="1" s="1"/>
  <c r="P50" i="1"/>
  <c r="P57" i="1" s="1"/>
  <c r="N75" i="1"/>
  <c r="N90" i="1" s="1"/>
  <c r="N110" i="1" s="1"/>
  <c r="N130" i="1" s="1"/>
  <c r="N167" i="1" s="1"/>
  <c r="N209" i="1" s="1"/>
  <c r="Q49" i="1"/>
  <c r="Q56" i="1" s="1"/>
  <c r="L75" i="1"/>
  <c r="L90" i="1" s="1"/>
  <c r="L110" i="1" s="1"/>
  <c r="L130" i="1" s="1"/>
  <c r="L167" i="1" s="1"/>
  <c r="L209" i="1" s="1"/>
  <c r="O49" i="1"/>
  <c r="O56" i="1" s="1"/>
  <c r="N76" i="1"/>
  <c r="N91" i="1" s="1"/>
  <c r="N111" i="1" s="1"/>
  <c r="N131" i="1" s="1"/>
  <c r="N168" i="1" s="1"/>
  <c r="N210" i="1" s="1"/>
  <c r="Q50" i="1"/>
  <c r="Q57" i="1" s="1"/>
  <c r="L32" i="1"/>
  <c r="M31" i="1"/>
  <c r="M32" i="1"/>
  <c r="N31" i="1"/>
  <c r="L31" i="1"/>
  <c r="N32" i="1"/>
  <c r="Q89" i="1" l="1"/>
  <c r="Q109" i="1" s="1"/>
  <c r="Q129" i="1" s="1"/>
  <c r="Q166" i="1" s="1"/>
  <c r="N80" i="1"/>
  <c r="N96" i="1" s="1"/>
  <c r="N116" i="1" s="1"/>
  <c r="N137" i="1" s="1"/>
  <c r="N174" i="1" s="1"/>
  <c r="N217" i="1" s="1"/>
  <c r="B62" i="1"/>
  <c r="O67" i="1"/>
  <c r="D63" i="1"/>
  <c r="Q68" i="1"/>
  <c r="B63" i="1"/>
  <c r="O68" i="1"/>
  <c r="C63" i="1"/>
  <c r="P68" i="1"/>
  <c r="C62" i="1"/>
  <c r="P67" i="1"/>
  <c r="D62" i="1"/>
  <c r="Q67" i="1"/>
  <c r="D61" i="1"/>
  <c r="Q66" i="1"/>
  <c r="O74" i="1"/>
  <c r="O55" i="1"/>
  <c r="P74" i="1"/>
  <c r="P55" i="1"/>
  <c r="Q76" i="1"/>
  <c r="Q75" i="1"/>
  <c r="P75" i="1"/>
  <c r="O75" i="1"/>
  <c r="P76" i="1"/>
  <c r="O76" i="1"/>
  <c r="T48" i="1"/>
  <c r="Q208" i="1" l="1"/>
  <c r="C154" i="1"/>
  <c r="Q90" i="1"/>
  <c r="Q110" i="1" s="1"/>
  <c r="Q130" i="1" s="1"/>
  <c r="Q167" i="1" s="1"/>
  <c r="N81" i="1"/>
  <c r="N97" i="1" s="1"/>
  <c r="N117" i="1" s="1"/>
  <c r="N138" i="1" s="1"/>
  <c r="N175" i="1" s="1"/>
  <c r="N218" i="1" s="1"/>
  <c r="O90" i="1"/>
  <c r="O110" i="1" s="1"/>
  <c r="O130" i="1" s="1"/>
  <c r="O167" i="1" s="1"/>
  <c r="L81" i="1"/>
  <c r="L97" i="1" s="1"/>
  <c r="L117" i="1" s="1"/>
  <c r="L138" i="1" s="1"/>
  <c r="L175" i="1" s="1"/>
  <c r="L218" i="1" s="1"/>
  <c r="P90" i="1"/>
  <c r="P110" i="1" s="1"/>
  <c r="P130" i="1" s="1"/>
  <c r="P167" i="1" s="1"/>
  <c r="M81" i="1"/>
  <c r="M97" i="1" s="1"/>
  <c r="M117" i="1" s="1"/>
  <c r="M138" i="1" s="1"/>
  <c r="M175" i="1" s="1"/>
  <c r="M218" i="1" s="1"/>
  <c r="Q91" i="1"/>
  <c r="Q111" i="1" s="1"/>
  <c r="Q131" i="1" s="1"/>
  <c r="Q168" i="1" s="1"/>
  <c r="N82" i="1"/>
  <c r="N98" i="1" s="1"/>
  <c r="N118" i="1" s="1"/>
  <c r="N139" i="1" s="1"/>
  <c r="N176" i="1" s="1"/>
  <c r="N219" i="1" s="1"/>
  <c r="O91" i="1"/>
  <c r="O111" i="1" s="1"/>
  <c r="O131" i="1" s="1"/>
  <c r="O168" i="1" s="1"/>
  <c r="L82" i="1"/>
  <c r="L98" i="1" s="1"/>
  <c r="L118" i="1" s="1"/>
  <c r="L139" i="1" s="1"/>
  <c r="L176" i="1" s="1"/>
  <c r="L219" i="1" s="1"/>
  <c r="P91" i="1"/>
  <c r="P111" i="1" s="1"/>
  <c r="P131" i="1" s="1"/>
  <c r="P168" i="1" s="1"/>
  <c r="M82" i="1"/>
  <c r="M98" i="1" s="1"/>
  <c r="M118" i="1" s="1"/>
  <c r="M139" i="1" s="1"/>
  <c r="M176" i="1" s="1"/>
  <c r="M219" i="1" s="1"/>
  <c r="P89" i="1"/>
  <c r="P109" i="1" s="1"/>
  <c r="P129" i="1" s="1"/>
  <c r="P166" i="1" s="1"/>
  <c r="M80" i="1"/>
  <c r="M96" i="1" s="1"/>
  <c r="M116" i="1" s="1"/>
  <c r="M137" i="1" s="1"/>
  <c r="M174" i="1" s="1"/>
  <c r="M217" i="1" s="1"/>
  <c r="O89" i="1"/>
  <c r="O109" i="1" s="1"/>
  <c r="O129" i="1" s="1"/>
  <c r="O166" i="1" s="1"/>
  <c r="L80" i="1"/>
  <c r="L96" i="1" s="1"/>
  <c r="L116" i="1" s="1"/>
  <c r="L137" i="1" s="1"/>
  <c r="L174" i="1" s="1"/>
  <c r="L217" i="1" s="1"/>
  <c r="I62" i="1"/>
  <c r="T56" i="1" s="1"/>
  <c r="T67" i="1" s="1"/>
  <c r="I63" i="1"/>
  <c r="T57" i="1" s="1"/>
  <c r="T68" i="1" s="1"/>
  <c r="C61" i="1"/>
  <c r="P66" i="1"/>
  <c r="B61" i="1"/>
  <c r="O66" i="1"/>
  <c r="T49" i="1"/>
  <c r="T50" i="1"/>
  <c r="E152" i="1" l="1"/>
  <c r="O210" i="1"/>
  <c r="P209" i="1"/>
  <c r="D153" i="1"/>
  <c r="Q209" i="1"/>
  <c r="D154" i="1"/>
  <c r="P210" i="1"/>
  <c r="E153" i="1"/>
  <c r="E154" i="1"/>
  <c r="Q210" i="1"/>
  <c r="D152" i="1"/>
  <c r="O209" i="1"/>
  <c r="P208" i="1"/>
  <c r="C153" i="1"/>
  <c r="C152" i="1"/>
  <c r="O208" i="1"/>
  <c r="V68" i="1"/>
  <c r="V76" i="1" s="1"/>
  <c r="V91" i="1" s="1"/>
  <c r="T76" i="1"/>
  <c r="T82" i="1" s="1"/>
  <c r="T98" i="1" s="1"/>
  <c r="T118" i="1" s="1"/>
  <c r="T139" i="1" s="1"/>
  <c r="T176" i="1" s="1"/>
  <c r="T223" i="1" s="1"/>
  <c r="V67" i="1"/>
  <c r="V75" i="1" s="1"/>
  <c r="V90" i="1" s="1"/>
  <c r="T75" i="1"/>
  <c r="I61" i="1"/>
  <c r="T55" i="1" s="1"/>
  <c r="T66" i="1" s="1"/>
  <c r="U102" i="1" l="1"/>
  <c r="U122" i="1" s="1"/>
  <c r="U143" i="1" s="1"/>
  <c r="U180" i="1" s="1"/>
  <c r="V110" i="1"/>
  <c r="V130" i="1" s="1"/>
  <c r="V167" i="1" s="1"/>
  <c r="V209" i="1" s="1"/>
  <c r="V111" i="1"/>
  <c r="V131" i="1" s="1"/>
  <c r="V168" i="1" s="1"/>
  <c r="V210" i="1" s="1"/>
  <c r="T91" i="1"/>
  <c r="T111" i="1" s="1"/>
  <c r="T131" i="1" s="1"/>
  <c r="T168" i="1" s="1"/>
  <c r="T210" i="1" s="1"/>
  <c r="T90" i="1"/>
  <c r="T110" i="1" s="1"/>
  <c r="T130" i="1" s="1"/>
  <c r="T167" i="1" s="1"/>
  <c r="T209" i="1" s="1"/>
  <c r="T81" i="1"/>
  <c r="T97" i="1" s="1"/>
  <c r="T117" i="1" s="1"/>
  <c r="T138" i="1" s="1"/>
  <c r="T175" i="1" s="1"/>
  <c r="T222" i="1" s="1"/>
  <c r="V66" i="1"/>
  <c r="V74" i="1" s="1"/>
  <c r="V89" i="1" s="1"/>
  <c r="T74" i="1"/>
  <c r="U227" i="1" l="1"/>
  <c r="F154" i="1"/>
  <c r="U101" i="1"/>
  <c r="U121" i="1" s="1"/>
  <c r="U142" i="1" s="1"/>
  <c r="U179" i="1" s="1"/>
  <c r="V109" i="1"/>
  <c r="V129" i="1" s="1"/>
  <c r="V166" i="1" s="1"/>
  <c r="V208" i="1" s="1"/>
  <c r="T89" i="1"/>
  <c r="T109" i="1" s="1"/>
  <c r="T129" i="1" s="1"/>
  <c r="T166" i="1" s="1"/>
  <c r="T208" i="1" s="1"/>
  <c r="T80" i="1"/>
  <c r="T96" i="1" s="1"/>
  <c r="U100" i="1" s="1"/>
  <c r="P118" i="1"/>
  <c r="P139" i="1" s="1"/>
  <c r="Q118" i="1"/>
  <c r="Q139" i="1" s="1"/>
  <c r="O118" i="1"/>
  <c r="O139" i="1" s="1"/>
  <c r="F153" i="1" l="1"/>
  <c r="U226" i="1"/>
  <c r="O117" i="1"/>
  <c r="O138" i="1" s="1"/>
  <c r="M145" i="1" s="1"/>
  <c r="M181" i="1" s="1"/>
  <c r="Q117" i="1"/>
  <c r="Q138" i="1" s="1"/>
  <c r="O145" i="1" s="1"/>
  <c r="O181" i="1" s="1"/>
  <c r="P117" i="1"/>
  <c r="P138" i="1" s="1"/>
  <c r="N145" i="1" s="1"/>
  <c r="N181" i="1" s="1"/>
  <c r="T116" i="1"/>
  <c r="T137" i="1" s="1"/>
  <c r="T174" i="1" s="1"/>
  <c r="T221" i="1" s="1"/>
  <c r="U120" i="1"/>
  <c r="M146" i="1"/>
  <c r="M182" i="1" s="1"/>
  <c r="O176" i="1"/>
  <c r="O219" i="1" s="1"/>
  <c r="O146" i="1"/>
  <c r="O182" i="1" s="1"/>
  <c r="Q176" i="1"/>
  <c r="Q219" i="1" s="1"/>
  <c r="N146" i="1"/>
  <c r="N182" i="1" s="1"/>
  <c r="P176" i="1"/>
  <c r="P219" i="1" s="1"/>
  <c r="H161" i="1" l="1"/>
  <c r="M228" i="1"/>
  <c r="H160" i="1"/>
  <c r="M227" i="1"/>
  <c r="J160" i="1"/>
  <c r="O227" i="1"/>
  <c r="I161" i="1"/>
  <c r="N228" i="1"/>
  <c r="J161" i="1"/>
  <c r="O228" i="1"/>
  <c r="I160" i="1"/>
  <c r="N227" i="1"/>
  <c r="O175" i="1"/>
  <c r="O218" i="1" s="1"/>
  <c r="Q175" i="1"/>
  <c r="Q218" i="1" s="1"/>
  <c r="P175" i="1"/>
  <c r="P218" i="1" s="1"/>
  <c r="U141" i="1"/>
  <c r="U178" i="1" s="1"/>
  <c r="P116" i="1"/>
  <c r="P137" i="1" s="1"/>
  <c r="Q116" i="1"/>
  <c r="Q137" i="1" s="1"/>
  <c r="O116" i="1"/>
  <c r="O137" i="1" s="1"/>
  <c r="D199" i="1" l="1"/>
  <c r="S208" i="1" s="1"/>
  <c r="U225" i="1"/>
  <c r="F152" i="1"/>
  <c r="I152" i="1" s="1" a="1"/>
  <c r="O174" i="1"/>
  <c r="O217" i="1" s="1"/>
  <c r="M144" i="1"/>
  <c r="M180" i="1" s="1"/>
  <c r="O144" i="1"/>
  <c r="O180" i="1" s="1"/>
  <c r="Q174" i="1"/>
  <c r="Q217" i="1" s="1"/>
  <c r="N144" i="1"/>
  <c r="N180" i="1" s="1"/>
  <c r="P174" i="1"/>
  <c r="P217" i="1" s="1"/>
  <c r="I152" i="1" l="1"/>
  <c r="R166" i="1" s="1"/>
  <c r="R208" i="1" s="1"/>
  <c r="I154" i="1"/>
  <c r="R168" i="1" s="1"/>
  <c r="R210" i="1" s="1"/>
  <c r="I153" i="1"/>
  <c r="R167" i="1" s="1"/>
  <c r="R209" i="1" s="1"/>
  <c r="J159" i="1"/>
  <c r="O226" i="1"/>
  <c r="D195" i="1" s="1"/>
  <c r="K208" i="1" s="1"/>
  <c r="I159" i="1"/>
  <c r="N226" i="1"/>
  <c r="D194" i="1" s="1"/>
  <c r="J208" i="1" s="1"/>
  <c r="H159" i="1"/>
  <c r="M226" i="1"/>
  <c r="D193" i="1" s="1"/>
  <c r="L159" i="1" l="1" a="1"/>
  <c r="L159" i="1" s="1"/>
  <c r="F166" i="1" s="1"/>
  <c r="F208" i="1" s="1"/>
  <c r="I208" i="1"/>
  <c r="M161" i="1" l="1"/>
  <c r="G168" i="1" s="1"/>
  <c r="G210" i="1" s="1"/>
  <c r="L161" i="1"/>
  <c r="F168" i="1" s="1"/>
  <c r="F210" i="1" s="1"/>
  <c r="M162" i="1"/>
  <c r="G169" i="1" s="1"/>
  <c r="G211" i="1" s="1"/>
  <c r="N159" i="1"/>
  <c r="H166" i="1" s="1"/>
  <c r="H208" i="1" s="1"/>
  <c r="N161" i="1"/>
  <c r="H168" i="1" s="1"/>
  <c r="H210" i="1" s="1"/>
  <c r="L162" i="1"/>
  <c r="F169" i="1" s="1"/>
  <c r="F211" i="1" s="1"/>
  <c r="M159" i="1"/>
  <c r="G166" i="1" s="1"/>
  <c r="G208" i="1" s="1"/>
  <c r="N160" i="1"/>
  <c r="H167" i="1" s="1"/>
  <c r="H209" i="1" s="1"/>
  <c r="N162" i="1"/>
  <c r="H169" i="1" s="1"/>
  <c r="H211" i="1" s="1"/>
  <c r="M160" i="1"/>
  <c r="G167" i="1" s="1"/>
  <c r="G209" i="1" s="1"/>
  <c r="L160" i="1"/>
  <c r="F167" i="1" s="1"/>
  <c r="F209" i="1" s="1"/>
</calcChain>
</file>

<file path=xl/sharedStrings.xml><?xml version="1.0" encoding="utf-8"?>
<sst xmlns="http://schemas.openxmlformats.org/spreadsheetml/2006/main" count="206" uniqueCount="50">
  <si>
    <t>x</t>
  </si>
  <si>
    <t>wh</t>
  </si>
  <si>
    <t>bh</t>
  </si>
  <si>
    <t>hidden layer input</t>
  </si>
  <si>
    <t>hidden layer activation</t>
  </si>
  <si>
    <t>wout</t>
  </si>
  <si>
    <t>bout</t>
  </si>
  <si>
    <t>output</t>
  </si>
  <si>
    <t>y</t>
  </si>
  <si>
    <t>E</t>
  </si>
  <si>
    <t>b</t>
  </si>
  <si>
    <t>output_input</t>
  </si>
  <si>
    <t>Slope Output</t>
  </si>
  <si>
    <t>Slope hidden Layer</t>
  </si>
  <si>
    <t>lr</t>
  </si>
  <si>
    <t>Delta Output</t>
  </si>
  <si>
    <t>Error at hidden layer</t>
  </si>
  <si>
    <t>delta hidden layer</t>
  </si>
  <si>
    <t>Update weight at both output and hidden layer
wout = wout + matrix_dot_product(hiddenlayer_activations.Transpose, d_output)*learning_rate
wh =  wh+ matrix_dot_product(X.Transpose,d_hiddenlayer)*learning_rate</t>
  </si>
  <si>
    <t>Learning Rate</t>
  </si>
  <si>
    <t>Step-0 Read input and output</t>
  </si>
  <si>
    <t>Step1-Initialize weights and biases with random values</t>
  </si>
  <si>
    <t xml:space="preserve">Step 2-Calculate hidden layer input </t>
  </si>
  <si>
    <t>Step 3: Perform non-linear transformation on hidden linear input
hiddenlayer_activations = sigmoid(hidden_layer_input)</t>
  </si>
  <si>
    <t>Step 4-Perform linear and non-linear transformation of hidden layer activation at output layer
output_layer_input = matrix_dot_product (hiddenlayer_activations * wout ) + bout
output = sigmoid(output_layer_input)</t>
  </si>
  <si>
    <t>wout = wout + matrix_dot_product(hiddenlayer_activations.Transpose, d_output)*learning_rate</t>
  </si>
  <si>
    <t>hidden_layer_activation</t>
  </si>
  <si>
    <t>d_output</t>
  </si>
  <si>
    <t>matrix_prod</t>
  </si>
  <si>
    <t>wh =  wh+ matrix_dot_product(X.Transpose,d_hiddenlayer)*learning_rate</t>
  </si>
  <si>
    <t>d_hidden_layer</t>
  </si>
  <si>
    <t>3x3</t>
  </si>
  <si>
    <t>3x1</t>
  </si>
  <si>
    <t>4X3</t>
  </si>
  <si>
    <t>3X3</t>
  </si>
  <si>
    <t>Step 11: Update biases at both output and hidden layer
bh = bh + sum(d_hiddenlayer, axis=0) * learning_rate
bout = bout + sum(d_output, axis=0)*learning_rate</t>
  </si>
  <si>
    <t>LR</t>
  </si>
  <si>
    <t>bh_up</t>
  </si>
  <si>
    <t>bout_upd</t>
  </si>
  <si>
    <t>sum</t>
  </si>
  <si>
    <t>Step5-Calculate gradient of Error(E) at output layer
E = y-output</t>
  </si>
  <si>
    <t>Step6-Compute slope at output and hidden layer
Slope_output_layer= derivatives_sigmoid(output)
Slope_hidden_layer = derivatives_sigmoid(hiddenlayer_activations)</t>
  </si>
  <si>
    <t>Step 7 Compute delta at output layer
d_output = E * slope_output_layer</t>
  </si>
  <si>
    <t>Step 8 Calculate Error at hidden layer
Error_at_hidden_layer = matrix_dot_product(d_output, wout.Transpose)</t>
  </si>
  <si>
    <t>Step 9Compute delta at hidden layer
d__hiddenlayer = Error_at_hidden_layer * slope_hidden_layer</t>
  </si>
  <si>
    <t>Hidden Layer</t>
  </si>
  <si>
    <t>Input Layer</t>
  </si>
  <si>
    <t>Output Layer</t>
  </si>
  <si>
    <t>Input</t>
  </si>
  <si>
    <t>Yellow filled cells represent current active cell
Orange cell represents the input used to populate values of current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</si>
</sst>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rgb="FF3366FF"/>
      <name val="Arial"/>
      <family val="2"/>
    </font>
    <font>
      <b/>
      <sz val="14"/>
      <color rgb="FF595858"/>
      <name val="Arial"/>
      <family val="2"/>
    </font>
    <font>
      <b/>
      <sz val="8"/>
      <color rgb="FF595858"/>
      <name val="Arial"/>
      <family val="2"/>
    </font>
    <font>
      <b/>
      <sz val="11"/>
      <color rgb="FF595858"/>
      <name val="Arial"/>
      <family val="2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2" borderId="1" xfId="0" applyFill="1" applyBorder="1"/>
    <xf numFmtId="0" fontId="0" fillId="0" borderId="0" xfId="0" applyAlignment="1"/>
    <xf numFmtId="0" fontId="0" fillId="3" borderId="2" xfId="0" applyFill="1" applyBorder="1"/>
    <xf numFmtId="0" fontId="0" fillId="0" borderId="0" xfId="0" applyFill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64" fontId="0" fillId="3" borderId="0" xfId="0" applyNumberFormat="1" applyFill="1"/>
    <xf numFmtId="164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3" borderId="1" xfId="0" applyNumberForma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2" xfId="0" applyNumberFormat="1" applyBorder="1"/>
    <xf numFmtId="2" fontId="0" fillId="3" borderId="2" xfId="0" applyNumberFormat="1" applyFill="1" applyBorder="1"/>
    <xf numFmtId="2" fontId="0" fillId="3" borderId="4" xfId="0" applyNumberFormat="1" applyFill="1" applyBorder="1"/>
    <xf numFmtId="165" fontId="0" fillId="2" borderId="1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1111250</xdr:colOff>
      <xdr:row>0</xdr:row>
      <xdr:rowOff>10584</xdr:rowOff>
    </xdr:from>
    <xdr:to>
      <xdr:col>17</xdr:col>
      <xdr:colOff>423333</xdr:colOff>
      <xdr:row>0</xdr:row>
      <xdr:rowOff>3407834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F1D8B-851A-434F-936E-6EC38251E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0417" y="10584"/>
          <a:ext cx="10181166" cy="339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</xdr:row>
      <xdr:rowOff>57150</xdr:rowOff>
    </xdr:from>
    <xdr:to>
      <xdr:col>7</xdr:col>
      <xdr:colOff>95250</xdr:colOff>
      <xdr:row>4</xdr:row>
      <xdr:rowOff>146050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60E292A-49F8-4FA2-854E-6A49BFEAC0F7}"/>
            </a:ext>
          </a:extLst>
        </xdr:cNvPr>
        <xdr:cNvSpPr/>
      </xdr:nvSpPr>
      <xdr:spPr>
        <a:xfrm>
          <a:off x="1816100" y="24130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546100</xdr:colOff>
      <xdr:row>6</xdr:row>
      <xdr:rowOff>31750</xdr:rowOff>
    </xdr:from>
    <xdr:to>
      <xdr:col>7</xdr:col>
      <xdr:colOff>44450</xdr:colOff>
      <xdr:row>9</xdr:row>
      <xdr:rowOff>120650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DD1BDBC-C235-4499-88FE-25B1FDF15AE7}"/>
            </a:ext>
          </a:extLst>
        </xdr:cNvPr>
        <xdr:cNvSpPr/>
      </xdr:nvSpPr>
      <xdr:spPr>
        <a:xfrm>
          <a:off x="1765300" y="113665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596900</xdr:colOff>
      <xdr:row>11</xdr:row>
      <xdr:rowOff>50800</xdr:rowOff>
    </xdr:from>
    <xdr:to>
      <xdr:col>7</xdr:col>
      <xdr:colOff>95250</xdr:colOff>
      <xdr:row>14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AFD033F-9D3A-4C7F-A6B8-86785CED1AE9}"/>
            </a:ext>
          </a:extLst>
        </xdr:cNvPr>
        <xdr:cNvSpPr/>
      </xdr:nvSpPr>
      <xdr:spPr>
        <a:xfrm>
          <a:off x="1816100" y="207645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584200</xdr:colOff>
      <xdr:row>16</xdr:row>
      <xdr:rowOff>127000</xdr:rowOff>
    </xdr:from>
    <xdr:to>
      <xdr:col>7</xdr:col>
      <xdr:colOff>82550</xdr:colOff>
      <xdr:row>20</xdr:row>
      <xdr:rowOff>31750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BEEDCA1-B6A9-4C92-8B09-D0A833143911}"/>
            </a:ext>
          </a:extLst>
        </xdr:cNvPr>
        <xdr:cNvSpPr/>
      </xdr:nvSpPr>
      <xdr:spPr>
        <a:xfrm>
          <a:off x="1803400" y="307340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336550</xdr:colOff>
      <xdr:row>3</xdr:row>
      <xdr:rowOff>38100</xdr:rowOff>
    </xdr:from>
    <xdr:to>
      <xdr:col>11</xdr:col>
      <xdr:colOff>444500</xdr:colOff>
      <xdr:row>6</xdr:row>
      <xdr:rowOff>127000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C19115F-5006-4C9E-91E3-BEE5B0E028B7}"/>
            </a:ext>
          </a:extLst>
        </xdr:cNvPr>
        <xdr:cNvSpPr/>
      </xdr:nvSpPr>
      <xdr:spPr>
        <a:xfrm>
          <a:off x="4603750" y="59055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355600</xdr:colOff>
      <xdr:row>8</xdr:row>
      <xdr:rowOff>44450</xdr:rowOff>
    </xdr:from>
    <xdr:to>
      <xdr:col>11</xdr:col>
      <xdr:colOff>463550</xdr:colOff>
      <xdr:row>11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A4720EE-63D7-499A-93E9-1A88F71F17B3}"/>
            </a:ext>
          </a:extLst>
        </xdr:cNvPr>
        <xdr:cNvSpPr/>
      </xdr:nvSpPr>
      <xdr:spPr>
        <a:xfrm>
          <a:off x="4622800" y="151765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355600</xdr:colOff>
      <xdr:row>13</xdr:row>
      <xdr:rowOff>12700</xdr:rowOff>
    </xdr:from>
    <xdr:to>
      <xdr:col>11</xdr:col>
      <xdr:colOff>463550</xdr:colOff>
      <xdr:row>16</xdr:row>
      <xdr:rowOff>101600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FB8B4F5-E7ED-43EC-9B2B-2E64663E7E63}"/>
            </a:ext>
          </a:extLst>
        </xdr:cNvPr>
        <xdr:cNvSpPr/>
      </xdr:nvSpPr>
      <xdr:spPr>
        <a:xfrm>
          <a:off x="4622800" y="240665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508000</xdr:colOff>
      <xdr:row>8</xdr:row>
      <xdr:rowOff>6350</xdr:rowOff>
    </xdr:from>
    <xdr:to>
      <xdr:col>16</xdr:col>
      <xdr:colOff>6350</xdr:colOff>
      <xdr:row>11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17146CE-D6FE-438E-BB84-33E240057ACF}"/>
            </a:ext>
          </a:extLst>
        </xdr:cNvPr>
        <xdr:cNvSpPr/>
      </xdr:nvSpPr>
      <xdr:spPr>
        <a:xfrm>
          <a:off x="7213600" y="1479550"/>
          <a:ext cx="717550" cy="641350"/>
        </a:xfrm>
        <a:prstGeom prst="ellipse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95250</xdr:colOff>
      <xdr:row>3</xdr:row>
      <xdr:rowOff>9525</xdr:rowOff>
    </xdr:from>
    <xdr:to>
      <xdr:col>10</xdr:col>
      <xdr:colOff>336550</xdr:colOff>
      <xdr:row>4</xdr:row>
      <xdr:rowOff>174625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2081D6C-C8CB-4D4B-8932-259C3B433148}"/>
            </a:ext>
          </a:extLst>
        </xdr:cNvPr>
        <xdr:cNvCxnSpPr>
          <a:stCxn id="2" idx="6"/>
          <a:endCxn id="6" idx="2"/>
        </xdr:cNvCxnSpPr>
      </xdr:nvCxnSpPr>
      <xdr:spPr>
        <a:xfrm>
          <a:off x="2533650" y="561975"/>
          <a:ext cx="207010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</xdr:row>
      <xdr:rowOff>161925</xdr:rowOff>
    </xdr:from>
    <xdr:to>
      <xdr:col>10</xdr:col>
      <xdr:colOff>355600</xdr:colOff>
      <xdr:row>9</xdr:row>
      <xdr:rowOff>180975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2989B1D-055E-461D-AD01-2724B0562B54}"/>
            </a:ext>
          </a:extLst>
        </xdr:cNvPr>
        <xdr:cNvCxnSpPr>
          <a:endCxn id="7" idx="2"/>
        </xdr:cNvCxnSpPr>
      </xdr:nvCxnSpPr>
      <xdr:spPr>
        <a:xfrm>
          <a:off x="2470150" y="1450975"/>
          <a:ext cx="2152650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25400</xdr:colOff>
      <xdr:row>4</xdr:row>
      <xdr:rowOff>161925</xdr:rowOff>
    </xdr:from>
    <xdr:to>
      <xdr:col>10</xdr:col>
      <xdr:colOff>355600</xdr:colOff>
      <xdr:row>8</xdr:row>
      <xdr:rowOff>3175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11FDC0B-6354-4CEB-8074-2548BD66DD77}"/>
            </a:ext>
          </a:extLst>
        </xdr:cNvPr>
        <xdr:cNvCxnSpPr/>
      </xdr:nvCxnSpPr>
      <xdr:spPr>
        <a:xfrm flipV="1">
          <a:off x="2463800" y="898525"/>
          <a:ext cx="2159000" cy="577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</xdr:colOff>
      <xdr:row>4</xdr:row>
      <xdr:rowOff>174625</xdr:rowOff>
    </xdr:from>
    <xdr:to>
      <xdr:col>10</xdr:col>
      <xdr:colOff>336550</xdr:colOff>
      <xdr:row>18</xdr:row>
      <xdr:rowOff>79375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E22334D-5683-4BC7-BDE5-62AB7BC23562}"/>
            </a:ext>
          </a:extLst>
        </xdr:cNvPr>
        <xdr:cNvCxnSpPr>
          <a:stCxn id="5" idx="6"/>
          <a:endCxn id="6" idx="2"/>
        </xdr:cNvCxnSpPr>
      </xdr:nvCxnSpPr>
      <xdr:spPr>
        <a:xfrm flipV="1">
          <a:off x="2520950" y="911225"/>
          <a:ext cx="2082800" cy="2482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9</xdr:row>
      <xdr:rowOff>180975</xdr:rowOff>
    </xdr:from>
    <xdr:to>
      <xdr:col>10</xdr:col>
      <xdr:colOff>355600</xdr:colOff>
      <xdr:row>13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BD5652B-F9CF-4EBA-869D-F807F6D1E48A}"/>
            </a:ext>
          </a:extLst>
        </xdr:cNvPr>
        <xdr:cNvCxnSpPr>
          <a:endCxn id="7" idx="2"/>
        </xdr:cNvCxnSpPr>
      </xdr:nvCxnSpPr>
      <xdr:spPr>
        <a:xfrm flipV="1">
          <a:off x="2552700" y="1838325"/>
          <a:ext cx="2070100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14</xdr:row>
      <xdr:rowOff>149225</xdr:rowOff>
    </xdr:from>
    <xdr:to>
      <xdr:col>10</xdr:col>
      <xdr:colOff>355600</xdr:colOff>
      <xdr:row>18</xdr:row>
      <xdr:rowOff>136525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5EC98CE-AA92-43D5-AE29-3D371B4BC0C6}"/>
            </a:ext>
          </a:extLst>
        </xdr:cNvPr>
        <xdr:cNvCxnSpPr>
          <a:endCxn id="8" idx="2"/>
        </xdr:cNvCxnSpPr>
      </xdr:nvCxnSpPr>
      <xdr:spPr>
        <a:xfrm flipV="1">
          <a:off x="2501900" y="2727325"/>
          <a:ext cx="21209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88900</xdr:colOff>
      <xdr:row>13</xdr:row>
      <xdr:rowOff>28575</xdr:rowOff>
    </xdr:from>
    <xdr:to>
      <xdr:col>10</xdr:col>
      <xdr:colOff>355600</xdr:colOff>
      <xdr:row>14</xdr:row>
      <xdr:rowOff>149225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62A2AEA-4081-4438-A9C2-845D81273859}"/>
            </a:ext>
          </a:extLst>
        </xdr:cNvPr>
        <xdr:cNvCxnSpPr>
          <a:endCxn id="8" idx="2"/>
        </xdr:cNvCxnSpPr>
      </xdr:nvCxnSpPr>
      <xdr:spPr>
        <a:xfrm>
          <a:off x="2527300" y="2422525"/>
          <a:ext cx="20955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3</xdr:row>
      <xdr:rowOff>9525</xdr:rowOff>
    </xdr:from>
    <xdr:to>
      <xdr:col>10</xdr:col>
      <xdr:colOff>355600</xdr:colOff>
      <xdr:row>14</xdr:row>
      <xdr:rowOff>149225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9AA367-3541-4E35-A0FB-E16B61717CB5}"/>
            </a:ext>
          </a:extLst>
        </xdr:cNvPr>
        <xdr:cNvCxnSpPr>
          <a:stCxn id="2" idx="6"/>
          <a:endCxn id="8" idx="2"/>
        </xdr:cNvCxnSpPr>
      </xdr:nvCxnSpPr>
      <xdr:spPr>
        <a:xfrm>
          <a:off x="2533650" y="561975"/>
          <a:ext cx="2089150" cy="216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3</xdr:row>
      <xdr:rowOff>9525</xdr:rowOff>
    </xdr:from>
    <xdr:to>
      <xdr:col>10</xdr:col>
      <xdr:colOff>355600</xdr:colOff>
      <xdr:row>9</xdr:row>
      <xdr:rowOff>180975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4371610-5EE5-4144-8B7A-9B2DB7D0973B}"/>
            </a:ext>
          </a:extLst>
        </xdr:cNvPr>
        <xdr:cNvCxnSpPr>
          <a:stCxn id="2" idx="6"/>
          <a:endCxn id="7" idx="2"/>
        </xdr:cNvCxnSpPr>
      </xdr:nvCxnSpPr>
      <xdr:spPr>
        <a:xfrm>
          <a:off x="2533650" y="561975"/>
          <a:ext cx="2089150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44450</xdr:colOff>
      <xdr:row>7</xdr:row>
      <xdr:rowOff>168275</xdr:rowOff>
    </xdr:from>
    <xdr:to>
      <xdr:col>10</xdr:col>
      <xdr:colOff>355600</xdr:colOff>
      <xdr:row>14</xdr:row>
      <xdr:rowOff>149225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194A723-23AF-42C0-9B66-D0A5E49C6055}"/>
            </a:ext>
          </a:extLst>
        </xdr:cNvPr>
        <xdr:cNvCxnSpPr>
          <a:stCxn id="3" idx="6"/>
          <a:endCxn id="8" idx="2"/>
        </xdr:cNvCxnSpPr>
      </xdr:nvCxnSpPr>
      <xdr:spPr>
        <a:xfrm>
          <a:off x="2482850" y="1457325"/>
          <a:ext cx="2139950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</xdr:colOff>
      <xdr:row>9</xdr:row>
      <xdr:rowOff>180975</xdr:rowOff>
    </xdr:from>
    <xdr:to>
      <xdr:col>10</xdr:col>
      <xdr:colOff>355600</xdr:colOff>
      <xdr:row>18</xdr:row>
      <xdr:rowOff>79375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466998-887D-402D-93B5-EF8CDFC78BAF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2520950" y="1838325"/>
          <a:ext cx="210185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4</xdr:row>
      <xdr:rowOff>174625</xdr:rowOff>
    </xdr:from>
    <xdr:to>
      <xdr:col>10</xdr:col>
      <xdr:colOff>336550</xdr:colOff>
      <xdr:row>13</xdr:row>
      <xdr:rowOff>3175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728CA43-06BA-4618-B713-32858689D1F8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2533650" y="911225"/>
          <a:ext cx="2070100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444500</xdr:colOff>
      <xdr:row>4</xdr:row>
      <xdr:rowOff>174625</xdr:rowOff>
    </xdr:from>
    <xdr:to>
      <xdr:col>14</xdr:col>
      <xdr:colOff>508000</xdr:colOff>
      <xdr:row>9</xdr:row>
      <xdr:rowOff>142875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60C9169-D569-4B99-A60A-69685B5A4AD8}"/>
            </a:ext>
          </a:extLst>
        </xdr:cNvPr>
        <xdr:cNvCxnSpPr>
          <a:stCxn id="6" idx="6"/>
          <a:endCxn id="9" idx="2"/>
        </xdr:cNvCxnSpPr>
      </xdr:nvCxnSpPr>
      <xdr:spPr>
        <a:xfrm>
          <a:off x="5321300" y="911225"/>
          <a:ext cx="18923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463550</xdr:colOff>
      <xdr:row>9</xdr:row>
      <xdr:rowOff>142875</xdr:rowOff>
    </xdr:from>
    <xdr:to>
      <xdr:col>14</xdr:col>
      <xdr:colOff>508000</xdr:colOff>
      <xdr:row>9</xdr:row>
      <xdr:rowOff>155575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9229E6E-B19B-45A4-B5A2-6710F54958C3}"/>
            </a:ext>
          </a:extLst>
        </xdr:cNvPr>
        <xdr:cNvCxnSpPr>
          <a:endCxn id="9" idx="2"/>
        </xdr:cNvCxnSpPr>
      </xdr:nvCxnSpPr>
      <xdr:spPr>
        <a:xfrm flipV="1">
          <a:off x="5340350" y="1800225"/>
          <a:ext cx="18732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463550</xdr:colOff>
      <xdr:row>9</xdr:row>
      <xdr:rowOff>142875</xdr:rowOff>
    </xdr:from>
    <xdr:to>
      <xdr:col>14</xdr:col>
      <xdr:colOff>508000</xdr:colOff>
      <xdr:row>14</xdr:row>
      <xdr:rowOff>149225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56628515-0FAC-4E32-B162-410A192514D0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5340350" y="1800225"/>
          <a:ext cx="1873250" cy="927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165100</xdr:colOff>
      <xdr:row>9</xdr:row>
      <xdr:rowOff>95250</xdr:rowOff>
    </xdr:from>
    <xdr:to>
      <xdr:col>5</xdr:col>
      <xdr:colOff>184150</xdr:colOff>
      <xdr:row>10</xdr:row>
      <xdr:rowOff>133350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11E3568B-6AD9-42CF-BFB5-8672ECF636C0}"/>
            </a:ext>
          </a:extLst>
        </xdr:cNvPr>
        <xdr:cNvSpPr/>
      </xdr:nvSpPr>
      <xdr:spPr>
        <a:xfrm>
          <a:off x="1358900" y="1752600"/>
          <a:ext cx="444500" cy="222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2028-77A5-4942-BAD9-4C3C3E40CDC1}">
  <dimension ref="A1:Y228"/>
  <sheetViews>
    <sheetView tabSelected="1" zoomScale="60" zoomScaleNormal="60" workbookViewId="0">
      <selection activeCell="A2" sqref="A2:U2"/>
    </sheetView>
  </sheetViews>
  <sheetFormatPr defaultRowHeight="14.5" x14ac:dyDescent="0.35"/>
  <cols>
    <col min="6" max="6" width="17.26953125" customWidth="1"/>
    <col min="7" max="7" width="11.81640625" bestFit="1" customWidth="1"/>
    <col min="8" max="8" width="14.08984375" customWidth="1"/>
    <col min="9" max="9" width="16.1796875" customWidth="1"/>
    <col min="10" max="10" width="12.1796875" customWidth="1"/>
    <col min="11" max="11" width="10.36328125" bestFit="1" customWidth="1"/>
    <col min="12" max="13" width="12.54296875" bestFit="1" customWidth="1"/>
    <col min="14" max="14" width="12.453125" bestFit="1" customWidth="1"/>
    <col min="15" max="16" width="12.6328125" bestFit="1" customWidth="1"/>
    <col min="17" max="17" width="11" bestFit="1" customWidth="1"/>
    <col min="18" max="18" width="10.6328125" customWidth="1"/>
    <col min="19" max="19" width="10.36328125" bestFit="1" customWidth="1"/>
    <col min="20" max="20" width="12.36328125" customWidth="1"/>
    <col min="21" max="21" width="12.26953125" customWidth="1"/>
    <col min="22" max="22" width="11.36328125" bestFit="1" customWidth="1"/>
  </cols>
  <sheetData>
    <row r="1" spans="1:25" ht="273" customHeight="1" x14ac:dyDescent="0.3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s="48" customFormat="1" ht="52.5" customHeight="1" x14ac:dyDescent="0.35">
      <c r="A2" s="49" t="s">
        <v>49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5" ht="54" customHeight="1" x14ac:dyDescent="0.35">
      <c r="C3" s="68" t="s">
        <v>20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5" x14ac:dyDescent="0.35">
      <c r="B4" s="50" t="s">
        <v>0</v>
      </c>
      <c r="C4" s="50"/>
      <c r="D4" s="50"/>
      <c r="E4" s="50"/>
      <c r="F4" s="50" t="s">
        <v>1</v>
      </c>
      <c r="G4" s="50"/>
      <c r="H4" s="50"/>
      <c r="I4" s="54" t="s">
        <v>2</v>
      </c>
      <c r="J4" s="55"/>
      <c r="K4" s="56"/>
      <c r="L4" s="50" t="s">
        <v>3</v>
      </c>
      <c r="M4" s="50"/>
      <c r="N4" s="50"/>
      <c r="O4" s="50" t="s">
        <v>4</v>
      </c>
      <c r="P4" s="50"/>
      <c r="Q4" s="50"/>
      <c r="R4" s="2" t="s">
        <v>5</v>
      </c>
      <c r="S4" s="2" t="s">
        <v>6</v>
      </c>
      <c r="T4" s="2" t="s">
        <v>7</v>
      </c>
      <c r="U4" s="2" t="s">
        <v>8</v>
      </c>
      <c r="V4" s="2" t="s">
        <v>9</v>
      </c>
    </row>
    <row r="5" spans="1:25" x14ac:dyDescent="0.35">
      <c r="B5" s="10">
        <v>1</v>
      </c>
      <c r="C5" s="10">
        <v>0</v>
      </c>
      <c r="D5" s="10">
        <v>1</v>
      </c>
      <c r="E5" s="10">
        <v>1</v>
      </c>
      <c r="F5" t="e">
        <f>RA</f>
        <v>#NAME?</v>
      </c>
      <c r="U5" s="10">
        <v>1</v>
      </c>
    </row>
    <row r="6" spans="1:25" x14ac:dyDescent="0.35">
      <c r="B6" s="10">
        <v>1</v>
      </c>
      <c r="C6" s="10">
        <v>0</v>
      </c>
      <c r="D6" s="10">
        <v>0</v>
      </c>
      <c r="E6" s="10">
        <v>1</v>
      </c>
      <c r="U6" s="10">
        <v>1</v>
      </c>
    </row>
    <row r="7" spans="1:25" x14ac:dyDescent="0.35">
      <c r="B7" s="10">
        <v>1</v>
      </c>
      <c r="C7" s="10">
        <v>1</v>
      </c>
      <c r="D7" s="10">
        <v>0</v>
      </c>
      <c r="E7" s="10">
        <v>1</v>
      </c>
      <c r="U7" s="10">
        <v>0</v>
      </c>
    </row>
    <row r="10" spans="1:25" ht="31" customHeight="1" x14ac:dyDescent="0.35">
      <c r="B10" s="69" t="s">
        <v>21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</row>
    <row r="12" spans="1:25" x14ac:dyDescent="0.35">
      <c r="B12" s="50" t="s">
        <v>0</v>
      </c>
      <c r="C12" s="50"/>
      <c r="D12" s="50"/>
      <c r="E12" s="50"/>
      <c r="F12" s="50" t="s">
        <v>1</v>
      </c>
      <c r="G12" s="50"/>
      <c r="H12" s="50"/>
      <c r="I12" s="54" t="s">
        <v>2</v>
      </c>
      <c r="J12" s="55"/>
      <c r="K12" s="56"/>
      <c r="L12" s="50" t="s">
        <v>3</v>
      </c>
      <c r="M12" s="50"/>
      <c r="N12" s="50"/>
      <c r="O12" s="50" t="s">
        <v>4</v>
      </c>
      <c r="P12" s="50"/>
      <c r="Q12" s="50"/>
      <c r="R12" s="2" t="s">
        <v>5</v>
      </c>
      <c r="S12" s="2" t="s">
        <v>6</v>
      </c>
      <c r="T12" s="2" t="s">
        <v>7</v>
      </c>
      <c r="U12" s="2" t="s">
        <v>8</v>
      </c>
      <c r="V12" s="2" t="s">
        <v>9</v>
      </c>
    </row>
    <row r="13" spans="1:25" x14ac:dyDescent="0.35">
      <c r="B13" s="1">
        <f>B5</f>
        <v>1</v>
      </c>
      <c r="C13" s="1">
        <f t="shared" ref="C13:E13" si="0">C5</f>
        <v>0</v>
      </c>
      <c r="D13" s="1">
        <f t="shared" si="0"/>
        <v>1</v>
      </c>
      <c r="E13" s="1">
        <f t="shared" si="0"/>
        <v>1</v>
      </c>
      <c r="F13" s="22">
        <f>ROUND(0.940413776962354,2)</f>
        <v>0.94</v>
      </c>
      <c r="G13" s="22">
        <f>ROUND(0.235235973820502,2)</f>
        <v>0.24</v>
      </c>
      <c r="H13" s="22">
        <f>ROUND(0.182152224771399,2)</f>
        <v>0.18</v>
      </c>
      <c r="I13" s="7">
        <v>0.26</v>
      </c>
      <c r="J13" s="7">
        <v>0.79</v>
      </c>
      <c r="K13" s="7">
        <v>0.38</v>
      </c>
      <c r="R13" s="10">
        <v>0.45</v>
      </c>
      <c r="S13" s="10">
        <v>0.5</v>
      </c>
      <c r="U13" s="1">
        <v>0</v>
      </c>
    </row>
    <row r="14" spans="1:25" x14ac:dyDescent="0.35">
      <c r="B14" s="1">
        <f t="shared" ref="B14:E14" si="1">B6</f>
        <v>1</v>
      </c>
      <c r="C14" s="1">
        <f t="shared" si="1"/>
        <v>0</v>
      </c>
      <c r="D14" s="1">
        <f t="shared" si="1"/>
        <v>0</v>
      </c>
      <c r="E14" s="1">
        <f t="shared" si="1"/>
        <v>1</v>
      </c>
      <c r="F14" s="22">
        <f>ROUND(0.948163356022331,2)</f>
        <v>0.95</v>
      </c>
      <c r="G14" s="22">
        <f>ROUND(0.727227125400169,2)</f>
        <v>0.73</v>
      </c>
      <c r="H14" s="22">
        <f>ROUND(0.5532380609159,2)</f>
        <v>0.55000000000000004</v>
      </c>
      <c r="R14" s="10">
        <v>0.43</v>
      </c>
      <c r="U14" s="1">
        <v>1</v>
      </c>
    </row>
    <row r="15" spans="1:25" x14ac:dyDescent="0.35">
      <c r="B15" s="1">
        <f t="shared" ref="B15:E15" si="2">B7</f>
        <v>1</v>
      </c>
      <c r="C15" s="1">
        <f t="shared" si="2"/>
        <v>1</v>
      </c>
      <c r="D15" s="1">
        <f t="shared" si="2"/>
        <v>0</v>
      </c>
      <c r="E15" s="1">
        <f t="shared" si="2"/>
        <v>1</v>
      </c>
      <c r="F15" s="22">
        <f>ROUND(0.0153742260287151,2)</f>
        <v>0.02</v>
      </c>
      <c r="G15" s="22">
        <f>ROUND(0.145728408540406,2)</f>
        <v>0.15</v>
      </c>
      <c r="H15" s="22">
        <f>ROUND(0.651159840188825,2)</f>
        <v>0.65</v>
      </c>
      <c r="R15" s="10">
        <v>0.12</v>
      </c>
      <c r="U15" s="1">
        <v>0</v>
      </c>
    </row>
    <row r="16" spans="1:25" x14ac:dyDescent="0.35">
      <c r="F16" s="22">
        <f>ROUND(0.340214722485743,2)</f>
        <v>0.34</v>
      </c>
      <c r="G16" s="22">
        <f>ROUND(0.649475683580102,2)</f>
        <v>0.65</v>
      </c>
      <c r="H16" s="22">
        <f>ROUND(0.416971553999005,2)</f>
        <v>0.42</v>
      </c>
    </row>
    <row r="20" spans="2:22" ht="27.5" customHeight="1" x14ac:dyDescent="0.35">
      <c r="B20" s="69" t="s">
        <v>22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</row>
    <row r="22" spans="2:22" x14ac:dyDescent="0.35">
      <c r="B22" s="50" t="s">
        <v>0</v>
      </c>
      <c r="C22" s="50"/>
      <c r="D22" s="50"/>
      <c r="E22" s="50"/>
      <c r="F22" s="50" t="s">
        <v>1</v>
      </c>
      <c r="G22" s="50"/>
      <c r="H22" s="50"/>
      <c r="I22" s="54" t="s">
        <v>2</v>
      </c>
      <c r="J22" s="55"/>
      <c r="K22" s="56"/>
      <c r="L22" s="50" t="s">
        <v>3</v>
      </c>
      <c r="M22" s="50"/>
      <c r="N22" s="50"/>
      <c r="O22" s="50" t="s">
        <v>4</v>
      </c>
      <c r="P22" s="50"/>
      <c r="Q22" s="50"/>
      <c r="R22" s="2" t="s">
        <v>5</v>
      </c>
      <c r="S22" s="2" t="s">
        <v>6</v>
      </c>
      <c r="T22" s="2" t="s">
        <v>7</v>
      </c>
      <c r="U22" s="2" t="s">
        <v>8</v>
      </c>
      <c r="V22" s="2" t="s">
        <v>9</v>
      </c>
    </row>
    <row r="23" spans="2:22" x14ac:dyDescent="0.35">
      <c r="B23" s="8">
        <f>B13</f>
        <v>1</v>
      </c>
      <c r="C23" s="8">
        <f t="shared" ref="C23:U23" si="3">C13</f>
        <v>0</v>
      </c>
      <c r="D23" s="8">
        <f t="shared" si="3"/>
        <v>1</v>
      </c>
      <c r="E23" s="12">
        <f t="shared" si="3"/>
        <v>1</v>
      </c>
      <c r="F23" s="28">
        <f t="shared" si="3"/>
        <v>0.94</v>
      </c>
      <c r="G23" s="28">
        <f t="shared" si="3"/>
        <v>0.24</v>
      </c>
      <c r="H23" s="28">
        <f t="shared" si="3"/>
        <v>0.18</v>
      </c>
      <c r="I23" s="34">
        <f t="shared" si="3"/>
        <v>0.26</v>
      </c>
      <c r="J23" s="28">
        <f t="shared" si="3"/>
        <v>0.79</v>
      </c>
      <c r="K23" s="33">
        <f t="shared" si="3"/>
        <v>0.38</v>
      </c>
      <c r="L23" s="18">
        <f>SUMPRODUCT(B30:E30,F30:I30)+J30</f>
        <v>1.56</v>
      </c>
      <c r="M23" s="18">
        <f>SUMPRODUCT(B31:E31,F31:I31)+J31</f>
        <v>1.83</v>
      </c>
      <c r="N23" s="18">
        <f>SUMPRODUCT(B32:E32,F32:I32)+J32</f>
        <v>1.63</v>
      </c>
      <c r="O23" s="1"/>
      <c r="P23" s="1"/>
      <c r="Q23" s="1"/>
      <c r="R23" s="1">
        <f t="shared" si="3"/>
        <v>0.45</v>
      </c>
      <c r="S23" s="4">
        <f t="shared" si="3"/>
        <v>0.5</v>
      </c>
      <c r="T23" s="1"/>
      <c r="U23" s="1">
        <f t="shared" si="3"/>
        <v>0</v>
      </c>
    </row>
    <row r="24" spans="2:22" x14ac:dyDescent="0.35">
      <c r="B24" s="8">
        <f t="shared" ref="B24:U24" si="4">B14</f>
        <v>1</v>
      </c>
      <c r="C24" s="8">
        <f t="shared" si="4"/>
        <v>0</v>
      </c>
      <c r="D24" s="8">
        <f t="shared" si="4"/>
        <v>0</v>
      </c>
      <c r="E24" s="12">
        <f t="shared" si="4"/>
        <v>1</v>
      </c>
      <c r="F24" s="28">
        <f t="shared" si="4"/>
        <v>0.95</v>
      </c>
      <c r="G24" s="28">
        <f t="shared" si="4"/>
        <v>0.73</v>
      </c>
      <c r="H24" s="28">
        <f t="shared" si="4"/>
        <v>0.55000000000000004</v>
      </c>
      <c r="I24" s="23"/>
      <c r="J24" s="23"/>
      <c r="K24" s="23"/>
      <c r="L24" s="18">
        <f>SUMPRODUCT(B35:E35,F35:I35)+J35</f>
        <v>1.54</v>
      </c>
      <c r="M24" s="18">
        <f>SUMPRODUCT(B36:E36,F36:I36)+J36</f>
        <v>1.6800000000000002</v>
      </c>
      <c r="N24" s="18">
        <f>SUMPRODUCT(B37:E37,F37:I37)+J37</f>
        <v>0.98</v>
      </c>
      <c r="O24" s="1"/>
      <c r="P24" s="1"/>
      <c r="Q24" s="1"/>
      <c r="R24" s="1">
        <f t="shared" si="4"/>
        <v>0.43</v>
      </c>
      <c r="T24" s="1"/>
      <c r="U24" s="1">
        <f t="shared" si="4"/>
        <v>1</v>
      </c>
    </row>
    <row r="25" spans="2:22" x14ac:dyDescent="0.35">
      <c r="B25" s="8">
        <f t="shared" ref="B25:U26" si="5">B15</f>
        <v>1</v>
      </c>
      <c r="C25" s="8">
        <f t="shared" si="5"/>
        <v>1</v>
      </c>
      <c r="D25" s="8">
        <f t="shared" si="5"/>
        <v>0</v>
      </c>
      <c r="E25" s="12">
        <f t="shared" si="5"/>
        <v>1</v>
      </c>
      <c r="F25" s="28">
        <f t="shared" si="5"/>
        <v>0.02</v>
      </c>
      <c r="G25" s="28">
        <f t="shared" ref="G25:H25" si="6">G15</f>
        <v>0.15</v>
      </c>
      <c r="H25" s="28">
        <f t="shared" si="6"/>
        <v>0.65</v>
      </c>
      <c r="I25" s="23"/>
      <c r="J25" s="23"/>
      <c r="K25" s="23"/>
      <c r="L25" s="18">
        <f>SUMPRODUCT(B40:E40,F40:I40)+J40</f>
        <v>2.4900000000000002</v>
      </c>
      <c r="M25" s="18">
        <f>SUMPRODUCT(B41:E41,F41:I41)+J41</f>
        <v>2.41</v>
      </c>
      <c r="N25" s="18">
        <f>SUMPRODUCT(B42:E42,F42:I42)+J42</f>
        <v>1.5299999999999998</v>
      </c>
      <c r="O25" s="1"/>
      <c r="P25" s="1"/>
      <c r="Q25" s="1"/>
      <c r="R25" s="1">
        <f t="shared" si="5"/>
        <v>0.12</v>
      </c>
      <c r="T25" s="1"/>
      <c r="U25" s="1">
        <f t="shared" si="5"/>
        <v>0</v>
      </c>
    </row>
    <row r="26" spans="2:22" x14ac:dyDescent="0.35">
      <c r="F26" s="28">
        <f t="shared" si="5"/>
        <v>0.34</v>
      </c>
      <c r="G26" s="28">
        <f t="shared" ref="G26:H26" si="7">G16</f>
        <v>0.65</v>
      </c>
      <c r="H26" s="28">
        <f t="shared" si="7"/>
        <v>0.42</v>
      </c>
    </row>
    <row r="28" spans="2:22" hidden="1" x14ac:dyDescent="0.35"/>
    <row r="29" spans="2:22" hidden="1" x14ac:dyDescent="0.35">
      <c r="B29" s="70" t="s">
        <v>0</v>
      </c>
      <c r="C29" s="70"/>
      <c r="D29" s="70"/>
      <c r="E29" s="70"/>
      <c r="F29" s="70" t="s">
        <v>1</v>
      </c>
      <c r="G29" s="70"/>
      <c r="H29" s="70"/>
      <c r="I29" s="70"/>
      <c r="J29" t="s">
        <v>10</v>
      </c>
      <c r="L29" s="50" t="s">
        <v>4</v>
      </c>
      <c r="M29" s="50"/>
      <c r="N29" s="50"/>
      <c r="O29" s="50" t="s">
        <v>5</v>
      </c>
      <c r="P29" s="50"/>
      <c r="Q29" s="50"/>
      <c r="R29" s="2" t="s">
        <v>6</v>
      </c>
    </row>
    <row r="30" spans="2:22" hidden="1" x14ac:dyDescent="0.35">
      <c r="B30" s="1">
        <f>B23</f>
        <v>1</v>
      </c>
      <c r="C30" s="1">
        <f t="shared" ref="C30:E30" si="8">C23</f>
        <v>0</v>
      </c>
      <c r="D30" s="1">
        <f t="shared" si="8"/>
        <v>1</v>
      </c>
      <c r="E30" s="1">
        <f t="shared" si="8"/>
        <v>1</v>
      </c>
      <c r="F30" s="1">
        <f>F23</f>
        <v>0.94</v>
      </c>
      <c r="G30" s="1">
        <f>F24</f>
        <v>0.95</v>
      </c>
      <c r="H30" s="1">
        <f>F25</f>
        <v>0.02</v>
      </c>
      <c r="I30" s="1">
        <f>F26</f>
        <v>0.34</v>
      </c>
      <c r="J30">
        <f>I23</f>
        <v>0.26</v>
      </c>
      <c r="L30">
        <f>O23</f>
        <v>0</v>
      </c>
      <c r="M30">
        <f t="shared" ref="M30:N30" si="9">P23</f>
        <v>0</v>
      </c>
      <c r="N30">
        <f t="shared" si="9"/>
        <v>0</v>
      </c>
      <c r="O30">
        <f>R23</f>
        <v>0.45</v>
      </c>
      <c r="P30">
        <f>R24</f>
        <v>0.43</v>
      </c>
      <c r="Q30">
        <f>R25</f>
        <v>0.12</v>
      </c>
      <c r="R30">
        <f>S23</f>
        <v>0.5</v>
      </c>
    </row>
    <row r="31" spans="2:22" hidden="1" x14ac:dyDescent="0.35">
      <c r="B31" s="1">
        <f>B23</f>
        <v>1</v>
      </c>
      <c r="C31" s="1">
        <f t="shared" ref="C31:E31" si="10">C23</f>
        <v>0</v>
      </c>
      <c r="D31" s="1">
        <f t="shared" si="10"/>
        <v>1</v>
      </c>
      <c r="E31" s="1">
        <f t="shared" si="10"/>
        <v>1</v>
      </c>
      <c r="F31" s="1">
        <f>G23</f>
        <v>0.24</v>
      </c>
      <c r="G31" s="1">
        <f>G24</f>
        <v>0.73</v>
      </c>
      <c r="H31" s="1">
        <f>G25</f>
        <v>0.15</v>
      </c>
      <c r="I31" s="1">
        <f>G26</f>
        <v>0.65</v>
      </c>
      <c r="J31">
        <f>J23</f>
        <v>0.79</v>
      </c>
      <c r="L31">
        <f>O24</f>
        <v>0</v>
      </c>
      <c r="M31">
        <f t="shared" ref="M31:N31" si="11">P24</f>
        <v>0</v>
      </c>
      <c r="N31">
        <f t="shared" si="11"/>
        <v>0</v>
      </c>
      <c r="O31">
        <f>R23</f>
        <v>0.45</v>
      </c>
      <c r="P31">
        <f>R24</f>
        <v>0.43</v>
      </c>
      <c r="Q31">
        <f>R25</f>
        <v>0.12</v>
      </c>
      <c r="R31">
        <f>S23</f>
        <v>0.5</v>
      </c>
    </row>
    <row r="32" spans="2:22" hidden="1" x14ac:dyDescent="0.35">
      <c r="B32" s="1">
        <f>B23</f>
        <v>1</v>
      </c>
      <c r="C32" s="1">
        <f t="shared" ref="C32:E32" si="12">C23</f>
        <v>0</v>
      </c>
      <c r="D32" s="1">
        <f t="shared" si="12"/>
        <v>1</v>
      </c>
      <c r="E32" s="1">
        <f t="shared" si="12"/>
        <v>1</v>
      </c>
      <c r="F32" s="1">
        <f>H23</f>
        <v>0.18</v>
      </c>
      <c r="G32" s="1">
        <f>H24</f>
        <v>0.55000000000000004</v>
      </c>
      <c r="H32" s="1">
        <f>H25</f>
        <v>0.65</v>
      </c>
      <c r="I32" s="1">
        <f>H26</f>
        <v>0.42</v>
      </c>
      <c r="J32">
        <f>K23</f>
        <v>0.38</v>
      </c>
      <c r="L32">
        <f>O25</f>
        <v>0</v>
      </c>
      <c r="M32">
        <f t="shared" ref="M32:N32" si="13">P25</f>
        <v>0</v>
      </c>
      <c r="N32">
        <f t="shared" si="13"/>
        <v>0</v>
      </c>
      <c r="O32">
        <f>R23</f>
        <v>0.45</v>
      </c>
      <c r="P32">
        <f>R24</f>
        <v>0.43</v>
      </c>
      <c r="Q32">
        <f>R25</f>
        <v>0.12</v>
      </c>
      <c r="R32">
        <f>S23</f>
        <v>0.5</v>
      </c>
    </row>
    <row r="33" spans="2:22" hidden="1" x14ac:dyDescent="0.35"/>
    <row r="34" spans="2:22" hidden="1" x14ac:dyDescent="0.35">
      <c r="B34" s="70" t="s">
        <v>0</v>
      </c>
      <c r="C34" s="70"/>
      <c r="D34" s="70"/>
      <c r="E34" s="70"/>
      <c r="F34" s="70" t="s">
        <v>1</v>
      </c>
      <c r="G34" s="70"/>
      <c r="H34" s="70"/>
      <c r="I34" s="70"/>
      <c r="J34" t="s">
        <v>10</v>
      </c>
    </row>
    <row r="35" spans="2:22" hidden="1" x14ac:dyDescent="0.35">
      <c r="B35" s="1">
        <f>B24</f>
        <v>1</v>
      </c>
      <c r="C35" s="1">
        <f t="shared" ref="C35:E35" si="14">C24</f>
        <v>0</v>
      </c>
      <c r="D35" s="1">
        <f t="shared" si="14"/>
        <v>0</v>
      </c>
      <c r="E35" s="1">
        <f t="shared" si="14"/>
        <v>1</v>
      </c>
      <c r="F35" s="1">
        <f>F23</f>
        <v>0.94</v>
      </c>
      <c r="G35" s="1">
        <f>F24</f>
        <v>0.95</v>
      </c>
      <c r="H35" s="1">
        <f>F25</f>
        <v>0.02</v>
      </c>
      <c r="I35" s="1">
        <f>F26</f>
        <v>0.34</v>
      </c>
      <c r="J35" s="1">
        <f>I23</f>
        <v>0.26</v>
      </c>
    </row>
    <row r="36" spans="2:22" hidden="1" x14ac:dyDescent="0.35">
      <c r="B36" s="1">
        <f>B24</f>
        <v>1</v>
      </c>
      <c r="C36" s="1">
        <f t="shared" ref="C36:E36" si="15">C24</f>
        <v>0</v>
      </c>
      <c r="D36" s="1">
        <f t="shared" si="15"/>
        <v>0</v>
      </c>
      <c r="E36" s="1">
        <f t="shared" si="15"/>
        <v>1</v>
      </c>
      <c r="F36" s="1">
        <f>G23</f>
        <v>0.24</v>
      </c>
      <c r="G36" s="1">
        <f>G24</f>
        <v>0.73</v>
      </c>
      <c r="H36" s="1">
        <f>G25</f>
        <v>0.15</v>
      </c>
      <c r="I36" s="1">
        <f>G26</f>
        <v>0.65</v>
      </c>
      <c r="J36" s="1">
        <f>J23</f>
        <v>0.79</v>
      </c>
    </row>
    <row r="37" spans="2:22" hidden="1" x14ac:dyDescent="0.35">
      <c r="B37" s="1">
        <f>B24</f>
        <v>1</v>
      </c>
      <c r="C37" s="1">
        <f t="shared" ref="C37:E37" si="16">C24</f>
        <v>0</v>
      </c>
      <c r="D37" s="1">
        <f t="shared" si="16"/>
        <v>0</v>
      </c>
      <c r="E37" s="1">
        <f t="shared" si="16"/>
        <v>1</v>
      </c>
      <c r="F37" s="1">
        <f>H23</f>
        <v>0.18</v>
      </c>
      <c r="G37" s="1">
        <f>H24</f>
        <v>0.55000000000000004</v>
      </c>
      <c r="H37" s="1">
        <f>H25</f>
        <v>0.65</v>
      </c>
      <c r="I37" s="1">
        <f>H26</f>
        <v>0.42</v>
      </c>
      <c r="J37" s="1">
        <f>K23</f>
        <v>0.38</v>
      </c>
    </row>
    <row r="38" spans="2:22" hidden="1" x14ac:dyDescent="0.35">
      <c r="B38" s="3"/>
      <c r="C38" s="3"/>
      <c r="D38" s="3"/>
      <c r="E38" s="3"/>
      <c r="F38" s="3"/>
      <c r="G38" s="3"/>
      <c r="H38" s="3"/>
      <c r="I38" s="3"/>
      <c r="J38" s="3"/>
    </row>
    <row r="39" spans="2:22" hidden="1" x14ac:dyDescent="0.35">
      <c r="B39" s="70" t="s">
        <v>0</v>
      </c>
      <c r="C39" s="70"/>
      <c r="D39" s="70"/>
      <c r="E39" s="70"/>
      <c r="F39" s="70" t="s">
        <v>1</v>
      </c>
      <c r="G39" s="70"/>
      <c r="H39" s="70"/>
      <c r="I39" s="70"/>
      <c r="J39" t="s">
        <v>10</v>
      </c>
    </row>
    <row r="40" spans="2:22" hidden="1" x14ac:dyDescent="0.35">
      <c r="B40" s="1">
        <f>B25</f>
        <v>1</v>
      </c>
      <c r="C40" s="1">
        <f t="shared" ref="C40:E40" si="17">C25</f>
        <v>1</v>
      </c>
      <c r="D40" s="1">
        <f t="shared" si="17"/>
        <v>0</v>
      </c>
      <c r="E40" s="1">
        <f t="shared" si="17"/>
        <v>1</v>
      </c>
      <c r="F40" s="1">
        <f>F23</f>
        <v>0.94</v>
      </c>
      <c r="G40" s="1">
        <f>F24</f>
        <v>0.95</v>
      </c>
      <c r="H40" s="1">
        <f>F25</f>
        <v>0.02</v>
      </c>
      <c r="I40" s="1">
        <f>F26</f>
        <v>0.34</v>
      </c>
      <c r="J40" s="1">
        <f>I23</f>
        <v>0.26</v>
      </c>
    </row>
    <row r="41" spans="2:22" hidden="1" x14ac:dyDescent="0.35">
      <c r="B41" s="1">
        <f>B25</f>
        <v>1</v>
      </c>
      <c r="C41" s="1">
        <f t="shared" ref="C41:E41" si="18">C25</f>
        <v>1</v>
      </c>
      <c r="D41" s="1">
        <f t="shared" si="18"/>
        <v>0</v>
      </c>
      <c r="E41" s="1">
        <f t="shared" si="18"/>
        <v>1</v>
      </c>
      <c r="F41" s="1">
        <f>G23</f>
        <v>0.24</v>
      </c>
      <c r="G41" s="1">
        <f>G24</f>
        <v>0.73</v>
      </c>
      <c r="H41" s="1">
        <f>G25</f>
        <v>0.15</v>
      </c>
      <c r="I41" s="1">
        <f>G26</f>
        <v>0.65</v>
      </c>
      <c r="J41" s="1">
        <f>J23</f>
        <v>0.79</v>
      </c>
    </row>
    <row r="42" spans="2:22" hidden="1" x14ac:dyDescent="0.35">
      <c r="B42" s="1">
        <f>B25</f>
        <v>1</v>
      </c>
      <c r="C42" s="1">
        <f t="shared" ref="C42:E42" si="19">C25</f>
        <v>1</v>
      </c>
      <c r="D42" s="1">
        <f t="shared" si="19"/>
        <v>0</v>
      </c>
      <c r="E42" s="1">
        <f t="shared" si="19"/>
        <v>1</v>
      </c>
      <c r="F42" s="1">
        <f>H23</f>
        <v>0.18</v>
      </c>
      <c r="G42" s="1">
        <f>H24</f>
        <v>0.55000000000000004</v>
      </c>
      <c r="H42" s="1">
        <f>H25</f>
        <v>0.65</v>
      </c>
      <c r="I42" s="1">
        <f>H26</f>
        <v>0.42</v>
      </c>
      <c r="J42" s="1">
        <f>K23</f>
        <v>0.38</v>
      </c>
    </row>
    <row r="43" spans="2:22" hidden="1" x14ac:dyDescent="0.35"/>
    <row r="45" spans="2:22" ht="47" customHeight="1" x14ac:dyDescent="0.35">
      <c r="B45" s="64" t="s">
        <v>23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</row>
    <row r="47" spans="2:22" x14ac:dyDescent="0.35">
      <c r="B47" s="50" t="s">
        <v>0</v>
      </c>
      <c r="C47" s="50"/>
      <c r="D47" s="50"/>
      <c r="E47" s="50"/>
      <c r="F47" s="50" t="s">
        <v>1</v>
      </c>
      <c r="G47" s="50"/>
      <c r="H47" s="50"/>
      <c r="I47" s="54" t="s">
        <v>2</v>
      </c>
      <c r="J47" s="55"/>
      <c r="K47" s="56"/>
      <c r="L47" s="50" t="s">
        <v>3</v>
      </c>
      <c r="M47" s="50"/>
      <c r="N47" s="50"/>
      <c r="O47" s="50" t="s">
        <v>4</v>
      </c>
      <c r="P47" s="50"/>
      <c r="Q47" s="50"/>
      <c r="R47" s="2" t="s">
        <v>5</v>
      </c>
      <c r="S47" s="2" t="s">
        <v>6</v>
      </c>
      <c r="T47" s="2" t="s">
        <v>7</v>
      </c>
      <c r="U47" s="2" t="s">
        <v>8</v>
      </c>
      <c r="V47" s="2" t="s">
        <v>9</v>
      </c>
    </row>
    <row r="48" spans="2:22" x14ac:dyDescent="0.35">
      <c r="B48" s="1">
        <f>B23</f>
        <v>1</v>
      </c>
      <c r="C48" s="1">
        <f t="shared" ref="C48:T48" si="20">C23</f>
        <v>0</v>
      </c>
      <c r="D48" s="1">
        <f t="shared" si="20"/>
        <v>1</v>
      </c>
      <c r="E48" s="1">
        <f t="shared" si="20"/>
        <v>1</v>
      </c>
      <c r="F48" s="29">
        <f t="shared" si="20"/>
        <v>0.94</v>
      </c>
      <c r="G48" s="29">
        <f t="shared" si="20"/>
        <v>0.24</v>
      </c>
      <c r="H48" s="29">
        <f t="shared" si="20"/>
        <v>0.18</v>
      </c>
      <c r="I48" s="1">
        <f t="shared" si="20"/>
        <v>0.26</v>
      </c>
      <c r="J48" s="1">
        <f t="shared" si="20"/>
        <v>0.79</v>
      </c>
      <c r="K48" s="4">
        <f t="shared" si="20"/>
        <v>0.38</v>
      </c>
      <c r="L48" s="28">
        <f t="shared" si="20"/>
        <v>1.56</v>
      </c>
      <c r="M48" s="28">
        <f t="shared" si="20"/>
        <v>1.83</v>
      </c>
      <c r="N48" s="28">
        <f t="shared" si="20"/>
        <v>1.63</v>
      </c>
      <c r="O48" s="18">
        <f>1/(1+EXP(-L48))</f>
        <v>0.82635335298099499</v>
      </c>
      <c r="P48" s="18">
        <f t="shared" ref="P48:P50" si="21">1/(1+EXP(-M48))</f>
        <v>0.86176172682750596</v>
      </c>
      <c r="Q48" s="18">
        <f t="shared" ref="Q48:Q50" si="22">1/(1+EXP(-N48))</f>
        <v>0.83616963877664108</v>
      </c>
      <c r="R48" s="1">
        <f>R23</f>
        <v>0.45</v>
      </c>
      <c r="S48" s="4">
        <f t="shared" si="20"/>
        <v>0.5</v>
      </c>
      <c r="T48" s="1">
        <f t="shared" si="20"/>
        <v>0</v>
      </c>
      <c r="U48" s="1">
        <f>U23</f>
        <v>0</v>
      </c>
      <c r="V48" s="1"/>
    </row>
    <row r="49" spans="2:22" x14ac:dyDescent="0.35">
      <c r="B49" s="1">
        <f t="shared" ref="B49:U49" si="23">B24</f>
        <v>1</v>
      </c>
      <c r="C49" s="1">
        <f t="shared" si="23"/>
        <v>0</v>
      </c>
      <c r="D49" s="1">
        <f t="shared" si="23"/>
        <v>0</v>
      </c>
      <c r="E49" s="1">
        <f t="shared" si="23"/>
        <v>1</v>
      </c>
      <c r="F49" s="29">
        <f t="shared" si="23"/>
        <v>0.95</v>
      </c>
      <c r="G49" s="29">
        <f t="shared" si="23"/>
        <v>0.73</v>
      </c>
      <c r="H49" s="29">
        <f t="shared" si="23"/>
        <v>0.55000000000000004</v>
      </c>
      <c r="L49" s="28">
        <f t="shared" si="23"/>
        <v>1.54</v>
      </c>
      <c r="M49" s="28">
        <f t="shared" si="23"/>
        <v>1.6800000000000002</v>
      </c>
      <c r="N49" s="28">
        <f t="shared" si="23"/>
        <v>0.98</v>
      </c>
      <c r="O49" s="18">
        <f t="shared" ref="O49:O50" si="24">1/(1+EXP(-L49))</f>
        <v>0.82346472522088332</v>
      </c>
      <c r="P49" s="18">
        <f t="shared" si="21"/>
        <v>0.84290453111454733</v>
      </c>
      <c r="Q49" s="18">
        <f t="shared" si="22"/>
        <v>0.72710821634112954</v>
      </c>
      <c r="R49" s="1">
        <f>R24</f>
        <v>0.43</v>
      </c>
      <c r="T49" s="1">
        <f t="shared" si="23"/>
        <v>0</v>
      </c>
      <c r="U49" s="1">
        <f t="shared" si="23"/>
        <v>1</v>
      </c>
      <c r="V49" s="1"/>
    </row>
    <row r="50" spans="2:22" x14ac:dyDescent="0.35">
      <c r="B50" s="1">
        <f t="shared" ref="B50:U51" si="25">B25</f>
        <v>1</v>
      </c>
      <c r="C50" s="1">
        <f t="shared" si="25"/>
        <v>1</v>
      </c>
      <c r="D50" s="1">
        <f t="shared" si="25"/>
        <v>0</v>
      </c>
      <c r="E50" s="1">
        <f t="shared" si="25"/>
        <v>1</v>
      </c>
      <c r="F50" s="29">
        <f t="shared" si="25"/>
        <v>0.02</v>
      </c>
      <c r="G50" s="29">
        <f t="shared" si="25"/>
        <v>0.15</v>
      </c>
      <c r="H50" s="29">
        <f t="shared" si="25"/>
        <v>0.65</v>
      </c>
      <c r="L50" s="28">
        <f t="shared" si="25"/>
        <v>2.4900000000000002</v>
      </c>
      <c r="M50" s="28">
        <f t="shared" si="25"/>
        <v>2.41</v>
      </c>
      <c r="N50" s="28">
        <f t="shared" si="25"/>
        <v>1.5299999999999998</v>
      </c>
      <c r="O50" s="18">
        <f t="shared" si="24"/>
        <v>0.92343780264818787</v>
      </c>
      <c r="P50" s="18">
        <f t="shared" si="21"/>
        <v>0.91758668187208714</v>
      </c>
      <c r="Q50" s="18">
        <f t="shared" si="22"/>
        <v>0.82200631421375348</v>
      </c>
      <c r="R50" s="1">
        <f>R25</f>
        <v>0.12</v>
      </c>
      <c r="T50" s="1">
        <f t="shared" si="25"/>
        <v>0</v>
      </c>
      <c r="U50" s="1">
        <f t="shared" si="25"/>
        <v>0</v>
      </c>
      <c r="V50" s="1"/>
    </row>
    <row r="51" spans="2:22" ht="35" customHeight="1" x14ac:dyDescent="0.35">
      <c r="F51" s="23">
        <f t="shared" si="25"/>
        <v>0.34</v>
      </c>
      <c r="G51" s="23">
        <f t="shared" si="25"/>
        <v>0.65</v>
      </c>
      <c r="H51" s="23">
        <f t="shared" si="25"/>
        <v>0.42</v>
      </c>
    </row>
    <row r="52" spans="2:22" ht="35" customHeight="1" x14ac:dyDescent="0.35"/>
    <row r="53" spans="2:22" ht="62" customHeight="1" x14ac:dyDescent="0.35">
      <c r="B53" s="64" t="s">
        <v>24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</row>
    <row r="54" spans="2:22" ht="35" customHeight="1" x14ac:dyDescent="0.35">
      <c r="B54" s="50" t="s">
        <v>0</v>
      </c>
      <c r="C54" s="50"/>
      <c r="D54" s="50"/>
      <c r="E54" s="50"/>
      <c r="F54" s="50" t="s">
        <v>1</v>
      </c>
      <c r="G54" s="50"/>
      <c r="H54" s="50"/>
      <c r="I54" s="54" t="s">
        <v>2</v>
      </c>
      <c r="J54" s="55"/>
      <c r="K54" s="56"/>
      <c r="L54" s="50" t="s">
        <v>3</v>
      </c>
      <c r="M54" s="50"/>
      <c r="N54" s="50"/>
      <c r="O54" s="50" t="s">
        <v>4</v>
      </c>
      <c r="P54" s="50"/>
      <c r="Q54" s="50"/>
      <c r="R54" s="2" t="s">
        <v>5</v>
      </c>
      <c r="S54" s="2" t="s">
        <v>6</v>
      </c>
      <c r="T54" s="2" t="s">
        <v>7</v>
      </c>
      <c r="U54" s="2" t="s">
        <v>8</v>
      </c>
      <c r="V54" s="2" t="s">
        <v>9</v>
      </c>
    </row>
    <row r="55" spans="2:22" ht="35" customHeight="1" x14ac:dyDescent="0.35">
      <c r="B55">
        <f>B48</f>
        <v>1</v>
      </c>
      <c r="C55">
        <f t="shared" ref="C55:U55" si="26">C48</f>
        <v>0</v>
      </c>
      <c r="D55">
        <f t="shared" si="26"/>
        <v>1</v>
      </c>
      <c r="E55">
        <f t="shared" si="26"/>
        <v>1</v>
      </c>
      <c r="F55">
        <f t="shared" si="26"/>
        <v>0.94</v>
      </c>
      <c r="G55">
        <f t="shared" si="26"/>
        <v>0.24</v>
      </c>
      <c r="H55">
        <f t="shared" si="26"/>
        <v>0.18</v>
      </c>
      <c r="I55">
        <f t="shared" si="26"/>
        <v>0.26</v>
      </c>
      <c r="J55">
        <f t="shared" si="26"/>
        <v>0.79</v>
      </c>
      <c r="K55">
        <f t="shared" si="26"/>
        <v>0.38</v>
      </c>
      <c r="L55">
        <f t="shared" si="26"/>
        <v>1.56</v>
      </c>
      <c r="M55">
        <f t="shared" si="26"/>
        <v>1.83</v>
      </c>
      <c r="N55">
        <f t="shared" si="26"/>
        <v>1.63</v>
      </c>
      <c r="O55" s="21">
        <f t="shared" si="26"/>
        <v>0.82635335298099499</v>
      </c>
      <c r="P55" s="21">
        <f t="shared" si="26"/>
        <v>0.86176172682750596</v>
      </c>
      <c r="Q55" s="21">
        <f t="shared" si="26"/>
        <v>0.83616963877664108</v>
      </c>
      <c r="R55" s="21">
        <f t="shared" si="26"/>
        <v>0.45</v>
      </c>
      <c r="S55" s="21">
        <f t="shared" si="26"/>
        <v>0.5</v>
      </c>
      <c r="T55" s="22">
        <f>1/(1+EXP(-I61))</f>
        <v>0.79294294838021262</v>
      </c>
      <c r="U55">
        <f t="shared" si="26"/>
        <v>0</v>
      </c>
    </row>
    <row r="56" spans="2:22" ht="35" customHeight="1" x14ac:dyDescent="0.35">
      <c r="B56">
        <f t="shared" ref="B56:U56" si="27">B49</f>
        <v>1</v>
      </c>
      <c r="C56">
        <f t="shared" si="27"/>
        <v>0</v>
      </c>
      <c r="D56">
        <f t="shared" si="27"/>
        <v>0</v>
      </c>
      <c r="E56">
        <f t="shared" si="27"/>
        <v>1</v>
      </c>
      <c r="F56">
        <f t="shared" si="27"/>
        <v>0.95</v>
      </c>
      <c r="G56">
        <f t="shared" si="27"/>
        <v>0.73</v>
      </c>
      <c r="H56">
        <f t="shared" si="27"/>
        <v>0.55000000000000004</v>
      </c>
      <c r="I56">
        <f t="shared" si="27"/>
        <v>0</v>
      </c>
      <c r="J56">
        <f t="shared" si="27"/>
        <v>0</v>
      </c>
      <c r="K56">
        <f t="shared" si="27"/>
        <v>0</v>
      </c>
      <c r="L56">
        <f t="shared" si="27"/>
        <v>1.54</v>
      </c>
      <c r="M56">
        <f t="shared" si="27"/>
        <v>1.6800000000000002</v>
      </c>
      <c r="N56">
        <f t="shared" si="27"/>
        <v>0.98</v>
      </c>
      <c r="O56" s="21">
        <f t="shared" si="27"/>
        <v>0.82346472522088332</v>
      </c>
      <c r="P56" s="21">
        <f t="shared" si="27"/>
        <v>0.84290453111454733</v>
      </c>
      <c r="Q56" s="21">
        <f t="shared" si="27"/>
        <v>0.72710821634112954</v>
      </c>
      <c r="R56" s="21">
        <f t="shared" si="27"/>
        <v>0.43</v>
      </c>
      <c r="S56" s="23"/>
      <c r="T56" s="22">
        <f t="shared" ref="T56:T57" si="28">1/(1+EXP(-I62))</f>
        <v>0.78922513693893737</v>
      </c>
      <c r="U56">
        <f t="shared" si="27"/>
        <v>1</v>
      </c>
    </row>
    <row r="57" spans="2:22" ht="35" customHeight="1" x14ac:dyDescent="0.35">
      <c r="B57">
        <f t="shared" ref="B57:U57" si="29">B50</f>
        <v>1</v>
      </c>
      <c r="C57">
        <f t="shared" si="29"/>
        <v>1</v>
      </c>
      <c r="D57">
        <f t="shared" si="29"/>
        <v>0</v>
      </c>
      <c r="E57">
        <f t="shared" si="29"/>
        <v>1</v>
      </c>
      <c r="F57">
        <f t="shared" si="29"/>
        <v>0.02</v>
      </c>
      <c r="G57">
        <f t="shared" si="29"/>
        <v>0.15</v>
      </c>
      <c r="H57">
        <f t="shared" si="29"/>
        <v>0.65</v>
      </c>
      <c r="I57">
        <f t="shared" si="29"/>
        <v>0</v>
      </c>
      <c r="J57">
        <f t="shared" si="29"/>
        <v>0</v>
      </c>
      <c r="K57">
        <f t="shared" si="29"/>
        <v>0</v>
      </c>
      <c r="L57">
        <f t="shared" si="29"/>
        <v>2.4900000000000002</v>
      </c>
      <c r="M57">
        <f t="shared" si="29"/>
        <v>2.41</v>
      </c>
      <c r="N57">
        <f t="shared" si="29"/>
        <v>1.5299999999999998</v>
      </c>
      <c r="O57" s="21">
        <f t="shared" si="29"/>
        <v>0.92343780264818787</v>
      </c>
      <c r="P57" s="21">
        <f t="shared" si="29"/>
        <v>0.91758668187208714</v>
      </c>
      <c r="Q57" s="21">
        <f t="shared" si="29"/>
        <v>0.82200631421375348</v>
      </c>
      <c r="R57" s="21">
        <f t="shared" si="29"/>
        <v>0.12</v>
      </c>
      <c r="S57" s="23"/>
      <c r="T57" s="22">
        <f t="shared" si="28"/>
        <v>0.80356871760051474</v>
      </c>
      <c r="U57">
        <f t="shared" si="29"/>
        <v>0</v>
      </c>
    </row>
    <row r="58" spans="2:22" ht="35" customHeight="1" x14ac:dyDescent="0.35">
      <c r="F58">
        <f t="shared" ref="F58:H58" si="30">F51</f>
        <v>0.34</v>
      </c>
      <c r="G58">
        <f t="shared" si="30"/>
        <v>0.65</v>
      </c>
      <c r="H58">
        <f t="shared" si="30"/>
        <v>0.42</v>
      </c>
    </row>
    <row r="59" spans="2:22" ht="35" customHeight="1" x14ac:dyDescent="0.35"/>
    <row r="60" spans="2:22" ht="35" hidden="1" customHeight="1" x14ac:dyDescent="0.35">
      <c r="B60" s="65" t="s">
        <v>4</v>
      </c>
      <c r="C60" s="65"/>
      <c r="D60" s="65"/>
      <c r="E60" s="65" t="s">
        <v>5</v>
      </c>
      <c r="F60" s="65"/>
      <c r="G60" s="65"/>
      <c r="H60" s="14" t="s">
        <v>6</v>
      </c>
      <c r="I60" s="14" t="s">
        <v>11</v>
      </c>
    </row>
    <row r="61" spans="2:22" ht="35" hidden="1" customHeight="1" x14ac:dyDescent="0.35">
      <c r="B61">
        <f>O55</f>
        <v>0.82635335298099499</v>
      </c>
      <c r="C61">
        <f t="shared" ref="C61:D61" si="31">P55</f>
        <v>0.86176172682750596</v>
      </c>
      <c r="D61">
        <f t="shared" si="31"/>
        <v>0.83616963877664108</v>
      </c>
      <c r="E61">
        <f>R55</f>
        <v>0.45</v>
      </c>
      <c r="F61">
        <f>R56</f>
        <v>0.43</v>
      </c>
      <c r="G61">
        <f>R57</f>
        <v>0.12</v>
      </c>
      <c r="H61">
        <f>S55</f>
        <v>0.5</v>
      </c>
      <c r="I61">
        <f>SUMPRODUCT(B61:D61,E61:G61)+H61</f>
        <v>1.3427569080304722</v>
      </c>
    </row>
    <row r="62" spans="2:22" ht="35" hidden="1" customHeight="1" x14ac:dyDescent="0.35">
      <c r="B62">
        <f>O56</f>
        <v>0.82346472522088332</v>
      </c>
      <c r="C62">
        <f t="shared" ref="C62:D62" si="32">P56</f>
        <v>0.84290453111454733</v>
      </c>
      <c r="D62">
        <f t="shared" si="32"/>
        <v>0.72710821634112954</v>
      </c>
      <c r="E62">
        <f>R55</f>
        <v>0.45</v>
      </c>
      <c r="F62">
        <f>R56</f>
        <v>0.43</v>
      </c>
      <c r="G62">
        <f>R57</f>
        <v>0.12</v>
      </c>
      <c r="H62">
        <f>S55</f>
        <v>0.5</v>
      </c>
      <c r="I62">
        <f>SUMPRODUCT(B62:D62,E62:G62)+H62</f>
        <v>1.3202610606895884</v>
      </c>
    </row>
    <row r="63" spans="2:22" ht="35" hidden="1" customHeight="1" x14ac:dyDescent="0.35">
      <c r="B63">
        <f>O57</f>
        <v>0.92343780264818787</v>
      </c>
      <c r="C63">
        <f t="shared" ref="C63:D63" si="33">P57</f>
        <v>0.91758668187208714</v>
      </c>
      <c r="D63">
        <f t="shared" si="33"/>
        <v>0.82200631421375348</v>
      </c>
      <c r="E63">
        <f>R55</f>
        <v>0.45</v>
      </c>
      <c r="F63">
        <f>R56</f>
        <v>0.43</v>
      </c>
      <c r="G63">
        <f>R57</f>
        <v>0.12</v>
      </c>
      <c r="H63">
        <f>S55</f>
        <v>0.5</v>
      </c>
      <c r="I63">
        <f>SUMPRODUCT(B63:D63,E63:G63)+H63</f>
        <v>1.4087500421023322</v>
      </c>
    </row>
    <row r="64" spans="2:22" ht="35" customHeight="1" x14ac:dyDescent="0.35">
      <c r="B64" s="66" t="s">
        <v>40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</row>
    <row r="65" spans="2:22" ht="35" customHeight="1" x14ac:dyDescent="0.35">
      <c r="B65" s="50" t="s">
        <v>0</v>
      </c>
      <c r="C65" s="50"/>
      <c r="D65" s="50"/>
      <c r="E65" s="50"/>
      <c r="F65" s="50" t="s">
        <v>1</v>
      </c>
      <c r="G65" s="50"/>
      <c r="H65" s="50"/>
      <c r="I65" s="54" t="s">
        <v>2</v>
      </c>
      <c r="J65" s="55"/>
      <c r="K65" s="56"/>
      <c r="L65" s="50" t="s">
        <v>3</v>
      </c>
      <c r="M65" s="50"/>
      <c r="N65" s="50"/>
      <c r="O65" s="50" t="s">
        <v>4</v>
      </c>
      <c r="P65" s="50"/>
      <c r="Q65" s="50"/>
      <c r="R65" s="2" t="s">
        <v>5</v>
      </c>
      <c r="S65" s="2" t="s">
        <v>6</v>
      </c>
      <c r="T65" s="2" t="s">
        <v>7</v>
      </c>
      <c r="U65" s="2" t="s">
        <v>8</v>
      </c>
      <c r="V65" s="2" t="s">
        <v>9</v>
      </c>
    </row>
    <row r="66" spans="2:22" ht="35" customHeight="1" x14ac:dyDescent="0.35">
      <c r="B66">
        <f>B55</f>
        <v>1</v>
      </c>
      <c r="C66">
        <f t="shared" ref="C66:U66" si="34">C55</f>
        <v>0</v>
      </c>
      <c r="D66">
        <f t="shared" si="34"/>
        <v>1</v>
      </c>
      <c r="E66">
        <f t="shared" si="34"/>
        <v>1</v>
      </c>
      <c r="F66">
        <f t="shared" si="34"/>
        <v>0.94</v>
      </c>
      <c r="G66">
        <f t="shared" si="34"/>
        <v>0.24</v>
      </c>
      <c r="H66">
        <f t="shared" si="34"/>
        <v>0.18</v>
      </c>
      <c r="I66">
        <f t="shared" si="34"/>
        <v>0.26</v>
      </c>
      <c r="J66">
        <f t="shared" si="34"/>
        <v>0.79</v>
      </c>
      <c r="K66">
        <f t="shared" si="34"/>
        <v>0.38</v>
      </c>
      <c r="L66">
        <f t="shared" si="34"/>
        <v>1.56</v>
      </c>
      <c r="M66">
        <f t="shared" si="34"/>
        <v>1.83</v>
      </c>
      <c r="N66">
        <f t="shared" si="34"/>
        <v>1.63</v>
      </c>
      <c r="O66" s="23">
        <f t="shared" si="34"/>
        <v>0.82635335298099499</v>
      </c>
      <c r="P66" s="23">
        <f t="shared" si="34"/>
        <v>0.86176172682750596</v>
      </c>
      <c r="Q66" s="23">
        <f t="shared" si="34"/>
        <v>0.83616963877664108</v>
      </c>
      <c r="R66">
        <f t="shared" si="34"/>
        <v>0.45</v>
      </c>
      <c r="S66">
        <f t="shared" si="34"/>
        <v>0.5</v>
      </c>
      <c r="T66" s="21">
        <f t="shared" si="34"/>
        <v>0.79294294838021262</v>
      </c>
      <c r="U66" s="21">
        <f t="shared" si="34"/>
        <v>0</v>
      </c>
      <c r="V66" s="22">
        <f>U66-T66</f>
        <v>-0.79294294838021262</v>
      </c>
    </row>
    <row r="67" spans="2:22" ht="35" customHeight="1" x14ac:dyDescent="0.35">
      <c r="B67">
        <f t="shared" ref="B67:U67" si="35">B56</f>
        <v>1</v>
      </c>
      <c r="C67">
        <f t="shared" si="35"/>
        <v>0</v>
      </c>
      <c r="D67">
        <f t="shared" si="35"/>
        <v>0</v>
      </c>
      <c r="E67">
        <f t="shared" si="35"/>
        <v>1</v>
      </c>
      <c r="F67">
        <f t="shared" si="35"/>
        <v>0.95</v>
      </c>
      <c r="G67">
        <f t="shared" si="35"/>
        <v>0.73</v>
      </c>
      <c r="H67">
        <f t="shared" si="35"/>
        <v>0.55000000000000004</v>
      </c>
      <c r="L67">
        <f t="shared" si="35"/>
        <v>1.54</v>
      </c>
      <c r="M67">
        <f t="shared" si="35"/>
        <v>1.6800000000000002</v>
      </c>
      <c r="N67">
        <f t="shared" si="35"/>
        <v>0.98</v>
      </c>
      <c r="O67" s="23">
        <f t="shared" si="35"/>
        <v>0.82346472522088332</v>
      </c>
      <c r="P67" s="23">
        <f t="shared" si="35"/>
        <v>0.84290453111454733</v>
      </c>
      <c r="Q67" s="23">
        <f t="shared" si="35"/>
        <v>0.72710821634112954</v>
      </c>
      <c r="R67">
        <f t="shared" si="35"/>
        <v>0.43</v>
      </c>
      <c r="T67" s="21">
        <f t="shared" si="35"/>
        <v>0.78922513693893737</v>
      </c>
      <c r="U67" s="21">
        <f t="shared" si="35"/>
        <v>1</v>
      </c>
      <c r="V67" s="22">
        <f t="shared" ref="V67:V68" si="36">U67-T67</f>
        <v>0.21077486306106263</v>
      </c>
    </row>
    <row r="68" spans="2:22" ht="35" customHeight="1" x14ac:dyDescent="0.35">
      <c r="B68">
        <f t="shared" ref="B68:U68" si="37">B57</f>
        <v>1</v>
      </c>
      <c r="C68">
        <f t="shared" si="37"/>
        <v>1</v>
      </c>
      <c r="D68">
        <f t="shared" si="37"/>
        <v>0</v>
      </c>
      <c r="E68">
        <f t="shared" si="37"/>
        <v>1</v>
      </c>
      <c r="F68">
        <f t="shared" si="37"/>
        <v>0.02</v>
      </c>
      <c r="G68">
        <f t="shared" si="37"/>
        <v>0.15</v>
      </c>
      <c r="H68">
        <f t="shared" si="37"/>
        <v>0.65</v>
      </c>
      <c r="L68">
        <f t="shared" si="37"/>
        <v>2.4900000000000002</v>
      </c>
      <c r="M68">
        <f t="shared" si="37"/>
        <v>2.41</v>
      </c>
      <c r="N68">
        <f t="shared" si="37"/>
        <v>1.5299999999999998</v>
      </c>
      <c r="O68" s="23">
        <f t="shared" si="37"/>
        <v>0.92343780264818787</v>
      </c>
      <c r="P68" s="23">
        <f t="shared" si="37"/>
        <v>0.91758668187208714</v>
      </c>
      <c r="Q68" s="23">
        <f t="shared" si="37"/>
        <v>0.82200631421375348</v>
      </c>
      <c r="R68">
        <f t="shared" si="37"/>
        <v>0.12</v>
      </c>
      <c r="T68" s="21">
        <f t="shared" si="37"/>
        <v>0.80356871760051474</v>
      </c>
      <c r="U68" s="21">
        <f t="shared" si="37"/>
        <v>0</v>
      </c>
      <c r="V68" s="22">
        <f t="shared" si="36"/>
        <v>-0.80356871760051474</v>
      </c>
    </row>
    <row r="69" spans="2:22" ht="35" customHeight="1" x14ac:dyDescent="0.35">
      <c r="F69">
        <f t="shared" ref="F69:H69" si="38">F58</f>
        <v>0.34</v>
      </c>
      <c r="G69">
        <f t="shared" si="38"/>
        <v>0.65</v>
      </c>
      <c r="H69">
        <f t="shared" si="38"/>
        <v>0.42</v>
      </c>
    </row>
    <row r="70" spans="2:22" ht="35" customHeight="1" x14ac:dyDescent="0.35"/>
    <row r="71" spans="2:22" ht="44.5" customHeight="1" x14ac:dyDescent="0.35">
      <c r="B71" s="67" t="s">
        <v>41</v>
      </c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</row>
    <row r="72" spans="2:22" ht="27.5" customHeight="1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2:22" ht="21.5" customHeight="1" x14ac:dyDescent="0.35">
      <c r="B73" s="50" t="s">
        <v>0</v>
      </c>
      <c r="C73" s="50"/>
      <c r="D73" s="50"/>
      <c r="E73" s="50"/>
      <c r="F73" s="50" t="s">
        <v>1</v>
      </c>
      <c r="G73" s="50"/>
      <c r="H73" s="50"/>
      <c r="I73" s="54" t="s">
        <v>2</v>
      </c>
      <c r="J73" s="55"/>
      <c r="K73" s="56"/>
      <c r="L73" s="50" t="s">
        <v>3</v>
      </c>
      <c r="M73" s="50"/>
      <c r="N73" s="50"/>
      <c r="O73" s="50" t="s">
        <v>4</v>
      </c>
      <c r="P73" s="50"/>
      <c r="Q73" s="50"/>
      <c r="R73" s="2" t="s">
        <v>5</v>
      </c>
      <c r="S73" s="2" t="s">
        <v>6</v>
      </c>
      <c r="T73" s="2" t="s">
        <v>7</v>
      </c>
      <c r="U73" s="2" t="s">
        <v>8</v>
      </c>
      <c r="V73" s="2" t="s">
        <v>9</v>
      </c>
    </row>
    <row r="74" spans="2:22" ht="21" customHeight="1" x14ac:dyDescent="0.35">
      <c r="B74" s="5">
        <f t="shared" ref="B74:S74" si="39">B48</f>
        <v>1</v>
      </c>
      <c r="C74" s="5">
        <f t="shared" si="39"/>
        <v>0</v>
      </c>
      <c r="D74" s="5">
        <f t="shared" si="39"/>
        <v>1</v>
      </c>
      <c r="E74" s="5">
        <f t="shared" si="39"/>
        <v>1</v>
      </c>
      <c r="F74" s="5">
        <f t="shared" si="39"/>
        <v>0.94</v>
      </c>
      <c r="G74" s="5">
        <f t="shared" si="39"/>
        <v>0.24</v>
      </c>
      <c r="H74" s="5">
        <f t="shared" si="39"/>
        <v>0.18</v>
      </c>
      <c r="I74" s="5">
        <f t="shared" si="39"/>
        <v>0.26</v>
      </c>
      <c r="J74" s="5">
        <f t="shared" si="39"/>
        <v>0.79</v>
      </c>
      <c r="K74" s="5">
        <f t="shared" si="39"/>
        <v>0.38</v>
      </c>
      <c r="L74" s="5">
        <f t="shared" si="39"/>
        <v>1.56</v>
      </c>
      <c r="M74" s="5">
        <f t="shared" si="39"/>
        <v>1.83</v>
      </c>
      <c r="N74" s="5">
        <f t="shared" si="39"/>
        <v>1.63</v>
      </c>
      <c r="O74" s="24">
        <f t="shared" si="39"/>
        <v>0.82635335298099499</v>
      </c>
      <c r="P74" s="24">
        <f t="shared" si="39"/>
        <v>0.86176172682750596</v>
      </c>
      <c r="Q74" s="24">
        <f t="shared" si="39"/>
        <v>0.83616963877664108</v>
      </c>
      <c r="R74" s="25">
        <f t="shared" si="39"/>
        <v>0.45</v>
      </c>
      <c r="S74" s="25">
        <f t="shared" si="39"/>
        <v>0.5</v>
      </c>
      <c r="T74" s="24">
        <f>T66</f>
        <v>0.79294294838021262</v>
      </c>
      <c r="U74" s="26">
        <f>U48</f>
        <v>0</v>
      </c>
      <c r="V74" s="26">
        <f>V66</f>
        <v>-0.79294294838021262</v>
      </c>
    </row>
    <row r="75" spans="2:22" ht="21" customHeight="1" x14ac:dyDescent="0.35">
      <c r="B75" s="5">
        <f t="shared" ref="B75:S75" si="40">B49</f>
        <v>1</v>
      </c>
      <c r="C75" s="5">
        <f t="shared" si="40"/>
        <v>0</v>
      </c>
      <c r="D75" s="5">
        <f t="shared" si="40"/>
        <v>0</v>
      </c>
      <c r="E75" s="5">
        <f t="shared" si="40"/>
        <v>1</v>
      </c>
      <c r="F75" s="5">
        <f t="shared" si="40"/>
        <v>0.95</v>
      </c>
      <c r="G75" s="5">
        <f t="shared" si="40"/>
        <v>0.73</v>
      </c>
      <c r="H75" s="5">
        <f t="shared" si="40"/>
        <v>0.55000000000000004</v>
      </c>
      <c r="I75" s="5">
        <f t="shared" si="40"/>
        <v>0</v>
      </c>
      <c r="J75" s="5">
        <f t="shared" si="40"/>
        <v>0</v>
      </c>
      <c r="K75" s="5">
        <f t="shared" si="40"/>
        <v>0</v>
      </c>
      <c r="L75" s="5">
        <f t="shared" si="40"/>
        <v>1.54</v>
      </c>
      <c r="M75" s="5">
        <f t="shared" si="40"/>
        <v>1.6800000000000002</v>
      </c>
      <c r="N75" s="5">
        <f t="shared" si="40"/>
        <v>0.98</v>
      </c>
      <c r="O75" s="24">
        <f t="shared" si="40"/>
        <v>0.82346472522088332</v>
      </c>
      <c r="P75" s="24">
        <f t="shared" si="40"/>
        <v>0.84290453111454733</v>
      </c>
      <c r="Q75" s="24">
        <f t="shared" si="40"/>
        <v>0.72710821634112954</v>
      </c>
      <c r="R75" s="25">
        <f t="shared" si="40"/>
        <v>0.43</v>
      </c>
      <c r="S75" s="25">
        <f t="shared" si="40"/>
        <v>0</v>
      </c>
      <c r="T75" s="24">
        <f t="shared" ref="T75:T76" si="41">T67</f>
        <v>0.78922513693893737</v>
      </c>
      <c r="U75" s="26">
        <f>U49</f>
        <v>1</v>
      </c>
      <c r="V75" s="26">
        <f t="shared" ref="V75:V76" si="42">V67</f>
        <v>0.21077486306106263</v>
      </c>
    </row>
    <row r="76" spans="2:22" ht="21" customHeight="1" x14ac:dyDescent="0.35">
      <c r="B76" s="5">
        <f>B50</f>
        <v>1</v>
      </c>
      <c r="C76" s="5">
        <f>C50</f>
        <v>1</v>
      </c>
      <c r="D76" s="5">
        <f>D50</f>
        <v>0</v>
      </c>
      <c r="E76" s="5">
        <f>E50</f>
        <v>1</v>
      </c>
      <c r="F76" s="5">
        <f>F50</f>
        <v>0.02</v>
      </c>
      <c r="G76" s="5">
        <f t="shared" ref="G76:H76" si="43">G50</f>
        <v>0.15</v>
      </c>
      <c r="H76" s="5">
        <f t="shared" si="43"/>
        <v>0.65</v>
      </c>
      <c r="I76" s="5">
        <f t="shared" ref="I76:S76" si="44">I50</f>
        <v>0</v>
      </c>
      <c r="J76" s="5">
        <f t="shared" si="44"/>
        <v>0</v>
      </c>
      <c r="K76" s="5">
        <f t="shared" si="44"/>
        <v>0</v>
      </c>
      <c r="L76" s="5">
        <f t="shared" si="44"/>
        <v>2.4900000000000002</v>
      </c>
      <c r="M76" s="5">
        <f t="shared" si="44"/>
        <v>2.41</v>
      </c>
      <c r="N76" s="5">
        <f t="shared" si="44"/>
        <v>1.5299999999999998</v>
      </c>
      <c r="O76" s="24">
        <f t="shared" si="44"/>
        <v>0.92343780264818787</v>
      </c>
      <c r="P76" s="24">
        <f t="shared" si="44"/>
        <v>0.91758668187208714</v>
      </c>
      <c r="Q76" s="24">
        <f t="shared" si="44"/>
        <v>0.82200631421375348</v>
      </c>
      <c r="R76" s="25">
        <f t="shared" si="44"/>
        <v>0.12</v>
      </c>
      <c r="S76" s="25">
        <f t="shared" si="44"/>
        <v>0</v>
      </c>
      <c r="T76" s="24">
        <f t="shared" si="41"/>
        <v>0.80356871760051474</v>
      </c>
      <c r="U76" s="26">
        <f>U50</f>
        <v>0</v>
      </c>
      <c r="V76" s="26">
        <f t="shared" si="42"/>
        <v>-0.80356871760051474</v>
      </c>
    </row>
    <row r="77" spans="2:22" ht="21" customHeight="1" x14ac:dyDescent="0.35">
      <c r="B77" s="5"/>
      <c r="C77" s="5"/>
      <c r="D77" s="5"/>
      <c r="E77" s="5"/>
      <c r="F77" s="5">
        <f>F51</f>
        <v>0.34</v>
      </c>
      <c r="G77" s="5">
        <f t="shared" ref="G77:H77" si="45">G51</f>
        <v>0.65</v>
      </c>
      <c r="H77" s="5">
        <f t="shared" si="45"/>
        <v>0.42</v>
      </c>
      <c r="I77" s="5"/>
      <c r="J77" s="5"/>
      <c r="K77" s="5"/>
      <c r="L77" s="5"/>
      <c r="S77" s="13"/>
    </row>
    <row r="79" spans="2:22" x14ac:dyDescent="0.35">
      <c r="L79" s="50" t="s">
        <v>13</v>
      </c>
      <c r="M79" s="50"/>
      <c r="N79" s="50"/>
      <c r="T79" s="1" t="s">
        <v>12</v>
      </c>
    </row>
    <row r="80" spans="2:22" x14ac:dyDescent="0.35">
      <c r="L80" s="18">
        <f>O74*(1-O74)</f>
        <v>0.14349348899806208</v>
      </c>
      <c r="M80" s="18">
        <f t="shared" ref="M80:N80" si="46">P74*(1-P74)</f>
        <v>0.11912845300278095</v>
      </c>
      <c r="N80" s="18">
        <f t="shared" si="46"/>
        <v>0.13698997396478266</v>
      </c>
      <c r="T80" s="18">
        <f>T74*(1-T74)</f>
        <v>0.16418442899430807</v>
      </c>
    </row>
    <row r="81" spans="2:22" x14ac:dyDescent="0.35">
      <c r="L81" s="18">
        <f t="shared" ref="L81:L82" si="47">O75*(1-O75)</f>
        <v>0.14537057153777844</v>
      </c>
      <c r="M81" s="18">
        <f t="shared" ref="M81:M82" si="48">P75*(1-P75)</f>
        <v>0.13241648254111243</v>
      </c>
      <c r="N81" s="18">
        <f t="shared" ref="N81:N82" si="49">Q75*(1-Q75)</f>
        <v>0.1984218580703507</v>
      </c>
      <c r="T81" s="18">
        <f t="shared" ref="T81:T82" si="50">T75*(1-T75)</f>
        <v>0.16634882016265293</v>
      </c>
    </row>
    <row r="82" spans="2:22" x14ac:dyDescent="0.35">
      <c r="L82" s="18">
        <f t="shared" si="47"/>
        <v>7.070042728847431E-2</v>
      </c>
      <c r="M82" s="18">
        <f t="shared" si="48"/>
        <v>7.5621363123060295E-2</v>
      </c>
      <c r="N82" s="18">
        <f t="shared" si="49"/>
        <v>0.14631193360647346</v>
      </c>
      <c r="T82" s="18">
        <f t="shared" si="50"/>
        <v>0.15784603369437894</v>
      </c>
    </row>
    <row r="86" spans="2:22" ht="45.5" customHeight="1" x14ac:dyDescent="0.35">
      <c r="B86" s="63" t="s">
        <v>42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</row>
    <row r="87" spans="2:22" x14ac:dyDescent="0.35">
      <c r="B87" s="6"/>
    </row>
    <row r="88" spans="2:22" x14ac:dyDescent="0.35">
      <c r="B88" s="50" t="s">
        <v>0</v>
      </c>
      <c r="C88" s="50"/>
      <c r="D88" s="50"/>
      <c r="E88" s="50"/>
      <c r="F88" s="50" t="s">
        <v>1</v>
      </c>
      <c r="G88" s="50"/>
      <c r="H88" s="50"/>
      <c r="I88" s="54" t="s">
        <v>2</v>
      </c>
      <c r="J88" s="55"/>
      <c r="K88" s="56"/>
      <c r="L88" s="50" t="s">
        <v>3</v>
      </c>
      <c r="M88" s="50"/>
      <c r="N88" s="50"/>
      <c r="O88" s="50" t="s">
        <v>4</v>
      </c>
      <c r="P88" s="50"/>
      <c r="Q88" s="50"/>
      <c r="R88" s="2" t="s">
        <v>5</v>
      </c>
      <c r="S88" s="2" t="s">
        <v>6</v>
      </c>
      <c r="T88" s="2" t="s">
        <v>7</v>
      </c>
      <c r="U88" s="2" t="s">
        <v>8</v>
      </c>
      <c r="V88" s="2" t="s">
        <v>9</v>
      </c>
    </row>
    <row r="89" spans="2:22" x14ac:dyDescent="0.35">
      <c r="B89">
        <f>B74</f>
        <v>1</v>
      </c>
      <c r="C89">
        <f t="shared" ref="C89:V89" si="51">C74</f>
        <v>0</v>
      </c>
      <c r="D89">
        <f t="shared" si="51"/>
        <v>1</v>
      </c>
      <c r="E89">
        <f t="shared" si="51"/>
        <v>1</v>
      </c>
      <c r="F89">
        <f t="shared" si="51"/>
        <v>0.94</v>
      </c>
      <c r="G89">
        <f t="shared" si="51"/>
        <v>0.24</v>
      </c>
      <c r="H89">
        <f t="shared" si="51"/>
        <v>0.18</v>
      </c>
      <c r="I89">
        <f t="shared" si="51"/>
        <v>0.26</v>
      </c>
      <c r="J89">
        <f t="shared" si="51"/>
        <v>0.79</v>
      </c>
      <c r="K89">
        <f t="shared" si="51"/>
        <v>0.38</v>
      </c>
      <c r="L89">
        <f t="shared" si="51"/>
        <v>1.56</v>
      </c>
      <c r="M89">
        <f t="shared" si="51"/>
        <v>1.83</v>
      </c>
      <c r="N89">
        <f t="shared" si="51"/>
        <v>1.63</v>
      </c>
      <c r="O89" s="23">
        <f t="shared" si="51"/>
        <v>0.82635335298099499</v>
      </c>
      <c r="P89" s="23">
        <f t="shared" si="51"/>
        <v>0.86176172682750596</v>
      </c>
      <c r="Q89" s="23">
        <f t="shared" si="51"/>
        <v>0.83616963877664108</v>
      </c>
      <c r="R89" s="23">
        <f t="shared" si="51"/>
        <v>0.45</v>
      </c>
      <c r="S89" s="23">
        <f t="shared" si="51"/>
        <v>0.5</v>
      </c>
      <c r="T89" s="23">
        <f t="shared" si="51"/>
        <v>0.79294294838021262</v>
      </c>
      <c r="U89" s="23">
        <f t="shared" si="51"/>
        <v>0</v>
      </c>
      <c r="V89" s="21">
        <f t="shared" si="51"/>
        <v>-0.79294294838021262</v>
      </c>
    </row>
    <row r="90" spans="2:22" x14ac:dyDescent="0.35">
      <c r="B90">
        <f t="shared" ref="B90:V90" si="52">B75</f>
        <v>1</v>
      </c>
      <c r="C90">
        <f t="shared" si="52"/>
        <v>0</v>
      </c>
      <c r="D90">
        <f t="shared" si="52"/>
        <v>0</v>
      </c>
      <c r="E90">
        <f t="shared" si="52"/>
        <v>1</v>
      </c>
      <c r="F90">
        <f t="shared" si="52"/>
        <v>0.95</v>
      </c>
      <c r="G90">
        <f t="shared" si="52"/>
        <v>0.73</v>
      </c>
      <c r="H90">
        <f t="shared" si="52"/>
        <v>0.55000000000000004</v>
      </c>
      <c r="I90">
        <f t="shared" si="52"/>
        <v>0</v>
      </c>
      <c r="J90">
        <f t="shared" si="52"/>
        <v>0</v>
      </c>
      <c r="K90">
        <f t="shared" si="52"/>
        <v>0</v>
      </c>
      <c r="L90">
        <f t="shared" si="52"/>
        <v>1.54</v>
      </c>
      <c r="M90">
        <f t="shared" si="52"/>
        <v>1.6800000000000002</v>
      </c>
      <c r="N90">
        <f t="shared" si="52"/>
        <v>0.98</v>
      </c>
      <c r="O90" s="23">
        <f t="shared" si="52"/>
        <v>0.82346472522088332</v>
      </c>
      <c r="P90" s="23">
        <f t="shared" si="52"/>
        <v>0.84290453111454733</v>
      </c>
      <c r="Q90" s="23">
        <f t="shared" si="52"/>
        <v>0.72710821634112954</v>
      </c>
      <c r="R90" s="23">
        <f t="shared" si="52"/>
        <v>0.43</v>
      </c>
      <c r="S90" s="23"/>
      <c r="T90" s="23">
        <f t="shared" si="52"/>
        <v>0.78922513693893737</v>
      </c>
      <c r="U90" s="23">
        <f t="shared" si="52"/>
        <v>1</v>
      </c>
      <c r="V90" s="21">
        <f t="shared" si="52"/>
        <v>0.21077486306106263</v>
      </c>
    </row>
    <row r="91" spans="2:22" x14ac:dyDescent="0.35">
      <c r="B91">
        <f t="shared" ref="B91:V91" si="53">B76</f>
        <v>1</v>
      </c>
      <c r="C91">
        <f t="shared" si="53"/>
        <v>1</v>
      </c>
      <c r="D91">
        <f t="shared" si="53"/>
        <v>0</v>
      </c>
      <c r="E91">
        <f t="shared" si="53"/>
        <v>1</v>
      </c>
      <c r="F91">
        <f t="shared" si="53"/>
        <v>0.02</v>
      </c>
      <c r="G91">
        <f t="shared" si="53"/>
        <v>0.15</v>
      </c>
      <c r="H91">
        <f t="shared" si="53"/>
        <v>0.65</v>
      </c>
      <c r="I91">
        <f t="shared" si="53"/>
        <v>0</v>
      </c>
      <c r="J91">
        <f t="shared" si="53"/>
        <v>0</v>
      </c>
      <c r="K91">
        <f t="shared" si="53"/>
        <v>0</v>
      </c>
      <c r="L91">
        <f t="shared" si="53"/>
        <v>2.4900000000000002</v>
      </c>
      <c r="M91">
        <f t="shared" si="53"/>
        <v>2.41</v>
      </c>
      <c r="N91">
        <f t="shared" si="53"/>
        <v>1.5299999999999998</v>
      </c>
      <c r="O91" s="23">
        <f t="shared" si="53"/>
        <v>0.92343780264818787</v>
      </c>
      <c r="P91" s="23">
        <f t="shared" si="53"/>
        <v>0.91758668187208714</v>
      </c>
      <c r="Q91" s="23">
        <f t="shared" si="53"/>
        <v>0.82200631421375348</v>
      </c>
      <c r="R91" s="23">
        <f t="shared" si="53"/>
        <v>0.12</v>
      </c>
      <c r="S91" s="23"/>
      <c r="T91" s="23">
        <f t="shared" si="53"/>
        <v>0.80356871760051474</v>
      </c>
      <c r="U91" s="23">
        <f t="shared" si="53"/>
        <v>0</v>
      </c>
      <c r="V91" s="21">
        <f t="shared" si="53"/>
        <v>-0.80356871760051474</v>
      </c>
    </row>
    <row r="92" spans="2:22" x14ac:dyDescent="0.35">
      <c r="F92">
        <f t="shared" ref="F92:H92" si="54">F77</f>
        <v>0.34</v>
      </c>
      <c r="G92">
        <f t="shared" si="54"/>
        <v>0.65</v>
      </c>
      <c r="H92">
        <f t="shared" si="54"/>
        <v>0.42</v>
      </c>
    </row>
    <row r="95" spans="2:22" x14ac:dyDescent="0.35">
      <c r="B95" t="s">
        <v>14</v>
      </c>
      <c r="L95" s="50" t="s">
        <v>13</v>
      </c>
      <c r="M95" s="50"/>
      <c r="N95" s="50"/>
      <c r="T95" s="1" t="s">
        <v>12</v>
      </c>
    </row>
    <row r="96" spans="2:22" x14ac:dyDescent="0.35">
      <c r="B96" s="9">
        <v>0.1</v>
      </c>
      <c r="L96" s="29">
        <f>L80</f>
        <v>0.14349348899806208</v>
      </c>
      <c r="M96" s="29">
        <f t="shared" ref="M96:N96" si="55">M80</f>
        <v>0.11912845300278095</v>
      </c>
      <c r="N96" s="29">
        <f t="shared" si="55"/>
        <v>0.13698997396478266</v>
      </c>
      <c r="T96" s="28">
        <f>T80</f>
        <v>0.16418442899430807</v>
      </c>
      <c r="U96" s="23"/>
    </row>
    <row r="97" spans="2:22" x14ac:dyDescent="0.35">
      <c r="L97" s="29">
        <f t="shared" ref="L97:N97" si="56">L81</f>
        <v>0.14537057153777844</v>
      </c>
      <c r="M97" s="29">
        <f t="shared" si="56"/>
        <v>0.13241648254111243</v>
      </c>
      <c r="N97" s="29">
        <f t="shared" si="56"/>
        <v>0.1984218580703507</v>
      </c>
      <c r="T97" s="28">
        <f t="shared" ref="T97:T98" si="57">T81</f>
        <v>0.16634882016265293</v>
      </c>
      <c r="U97" s="23"/>
    </row>
    <row r="98" spans="2:22" x14ac:dyDescent="0.35">
      <c r="L98" s="29">
        <f t="shared" ref="L98:N98" si="58">L82</f>
        <v>7.070042728847431E-2</v>
      </c>
      <c r="M98" s="29">
        <f t="shared" si="58"/>
        <v>7.5621363123060295E-2</v>
      </c>
      <c r="N98" s="29">
        <f t="shared" si="58"/>
        <v>0.14631193360647346</v>
      </c>
      <c r="T98" s="28">
        <f t="shared" si="57"/>
        <v>0.15784603369437894</v>
      </c>
      <c r="U98" s="23"/>
    </row>
    <row r="99" spans="2:22" x14ac:dyDescent="0.35">
      <c r="T99" s="23"/>
      <c r="U99" s="29" t="s">
        <v>15</v>
      </c>
    </row>
    <row r="100" spans="2:22" x14ac:dyDescent="0.35">
      <c r="T100" s="23"/>
      <c r="U100" s="18">
        <f>V89*T96</f>
        <v>-0.13018888520486832</v>
      </c>
      <c r="V100" s="13"/>
    </row>
    <row r="101" spans="2:22" x14ac:dyDescent="0.35">
      <c r="T101" s="23"/>
      <c r="U101" s="18">
        <f t="shared" ref="U101:U102" si="59">V90*T97</f>
        <v>3.5062149790152507E-2</v>
      </c>
      <c r="V101" s="13"/>
    </row>
    <row r="102" spans="2:22" x14ac:dyDescent="0.35">
      <c r="T102" s="23"/>
      <c r="U102" s="18">
        <f t="shared" si="59"/>
        <v>-0.12684013487411971</v>
      </c>
      <c r="V102" s="13"/>
    </row>
    <row r="106" spans="2:22" ht="45.5" customHeight="1" x14ac:dyDescent="0.35">
      <c r="B106" s="64" t="s">
        <v>43</v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</row>
    <row r="108" spans="2:22" x14ac:dyDescent="0.35">
      <c r="B108" s="50" t="s">
        <v>0</v>
      </c>
      <c r="C108" s="50"/>
      <c r="D108" s="50"/>
      <c r="E108" s="50"/>
      <c r="F108" s="50" t="s">
        <v>1</v>
      </c>
      <c r="G108" s="50"/>
      <c r="H108" s="50"/>
      <c r="I108" s="54" t="s">
        <v>2</v>
      </c>
      <c r="J108" s="55"/>
      <c r="K108" s="56"/>
      <c r="L108" s="50" t="s">
        <v>3</v>
      </c>
      <c r="M108" s="50"/>
      <c r="N108" s="50"/>
      <c r="O108" s="50" t="s">
        <v>4</v>
      </c>
      <c r="P108" s="50"/>
      <c r="Q108" s="50"/>
      <c r="R108" s="2" t="s">
        <v>5</v>
      </c>
      <c r="S108" s="2" t="s">
        <v>6</v>
      </c>
      <c r="T108" s="2" t="s">
        <v>7</v>
      </c>
      <c r="U108" s="2" t="s">
        <v>8</v>
      </c>
      <c r="V108" s="2" t="s">
        <v>9</v>
      </c>
    </row>
    <row r="109" spans="2:22" x14ac:dyDescent="0.35">
      <c r="B109">
        <f>B89</f>
        <v>1</v>
      </c>
      <c r="C109">
        <f t="shared" ref="C109:V109" si="60">C89</f>
        <v>0</v>
      </c>
      <c r="D109">
        <f t="shared" si="60"/>
        <v>1</v>
      </c>
      <c r="E109">
        <f t="shared" si="60"/>
        <v>1</v>
      </c>
      <c r="F109">
        <f t="shared" si="60"/>
        <v>0.94</v>
      </c>
      <c r="G109">
        <f t="shared" si="60"/>
        <v>0.24</v>
      </c>
      <c r="H109">
        <f t="shared" si="60"/>
        <v>0.18</v>
      </c>
      <c r="I109">
        <f t="shared" si="60"/>
        <v>0.26</v>
      </c>
      <c r="J109">
        <f t="shared" si="60"/>
        <v>0.79</v>
      </c>
      <c r="K109">
        <f t="shared" si="60"/>
        <v>0.38</v>
      </c>
      <c r="L109">
        <f t="shared" si="60"/>
        <v>1.56</v>
      </c>
      <c r="M109">
        <f t="shared" si="60"/>
        <v>1.83</v>
      </c>
      <c r="N109">
        <f t="shared" si="60"/>
        <v>1.63</v>
      </c>
      <c r="O109" s="23">
        <f t="shared" si="60"/>
        <v>0.82635335298099499</v>
      </c>
      <c r="P109" s="23">
        <f t="shared" si="60"/>
        <v>0.86176172682750596</v>
      </c>
      <c r="Q109" s="23">
        <f t="shared" si="60"/>
        <v>0.83616963877664108</v>
      </c>
      <c r="R109" s="21">
        <f t="shared" si="60"/>
        <v>0.45</v>
      </c>
      <c r="S109" s="23">
        <f t="shared" si="60"/>
        <v>0.5</v>
      </c>
      <c r="T109" s="23">
        <f t="shared" si="60"/>
        <v>0.79294294838021262</v>
      </c>
      <c r="U109" s="23">
        <f t="shared" si="60"/>
        <v>0</v>
      </c>
      <c r="V109" s="23">
        <f t="shared" si="60"/>
        <v>-0.79294294838021262</v>
      </c>
    </row>
    <row r="110" spans="2:22" x14ac:dyDescent="0.35">
      <c r="B110">
        <f t="shared" ref="B110:V110" si="61">B90</f>
        <v>1</v>
      </c>
      <c r="C110">
        <f t="shared" si="61"/>
        <v>0</v>
      </c>
      <c r="D110">
        <f t="shared" si="61"/>
        <v>0</v>
      </c>
      <c r="E110">
        <f t="shared" si="61"/>
        <v>1</v>
      </c>
      <c r="F110">
        <f t="shared" si="61"/>
        <v>0.95</v>
      </c>
      <c r="G110">
        <f t="shared" si="61"/>
        <v>0.73</v>
      </c>
      <c r="H110">
        <f t="shared" si="61"/>
        <v>0.55000000000000004</v>
      </c>
      <c r="L110">
        <f t="shared" si="61"/>
        <v>1.54</v>
      </c>
      <c r="M110">
        <f t="shared" si="61"/>
        <v>1.6800000000000002</v>
      </c>
      <c r="N110">
        <f t="shared" si="61"/>
        <v>0.98</v>
      </c>
      <c r="O110" s="23">
        <f t="shared" si="61"/>
        <v>0.82346472522088332</v>
      </c>
      <c r="P110" s="23">
        <f t="shared" si="61"/>
        <v>0.84290453111454733</v>
      </c>
      <c r="Q110" s="23">
        <f t="shared" si="61"/>
        <v>0.72710821634112954</v>
      </c>
      <c r="R110" s="21">
        <f t="shared" si="61"/>
        <v>0.43</v>
      </c>
      <c r="S110" s="23"/>
      <c r="T110" s="23">
        <f t="shared" si="61"/>
        <v>0.78922513693893737</v>
      </c>
      <c r="U110" s="23">
        <f t="shared" si="61"/>
        <v>1</v>
      </c>
      <c r="V110" s="23">
        <f t="shared" si="61"/>
        <v>0.21077486306106263</v>
      </c>
    </row>
    <row r="111" spans="2:22" x14ac:dyDescent="0.35">
      <c r="B111">
        <f t="shared" ref="B111:V111" si="62">B91</f>
        <v>1</v>
      </c>
      <c r="C111">
        <f t="shared" si="62"/>
        <v>1</v>
      </c>
      <c r="D111">
        <f t="shared" si="62"/>
        <v>0</v>
      </c>
      <c r="E111">
        <f t="shared" si="62"/>
        <v>1</v>
      </c>
      <c r="F111">
        <f t="shared" si="62"/>
        <v>0.02</v>
      </c>
      <c r="G111">
        <f t="shared" si="62"/>
        <v>0.15</v>
      </c>
      <c r="H111">
        <f t="shared" si="62"/>
        <v>0.65</v>
      </c>
      <c r="L111">
        <f t="shared" si="62"/>
        <v>2.4900000000000002</v>
      </c>
      <c r="M111">
        <f t="shared" si="62"/>
        <v>2.41</v>
      </c>
      <c r="N111">
        <f t="shared" si="62"/>
        <v>1.5299999999999998</v>
      </c>
      <c r="O111" s="23">
        <f t="shared" si="62"/>
        <v>0.92343780264818787</v>
      </c>
      <c r="P111" s="23">
        <f t="shared" si="62"/>
        <v>0.91758668187208714</v>
      </c>
      <c r="Q111" s="23">
        <f t="shared" si="62"/>
        <v>0.82200631421375348</v>
      </c>
      <c r="R111" s="21">
        <f t="shared" si="62"/>
        <v>0.12</v>
      </c>
      <c r="S111" s="23"/>
      <c r="T111" s="23">
        <f t="shared" si="62"/>
        <v>0.80356871760051474</v>
      </c>
      <c r="U111" s="23">
        <f t="shared" si="62"/>
        <v>0</v>
      </c>
      <c r="V111" s="23">
        <f t="shared" si="62"/>
        <v>-0.80356871760051474</v>
      </c>
    </row>
    <row r="112" spans="2:22" x14ac:dyDescent="0.35">
      <c r="F112">
        <f t="shared" ref="F112:H112" si="63">F92</f>
        <v>0.34</v>
      </c>
      <c r="G112">
        <f t="shared" si="63"/>
        <v>0.65</v>
      </c>
      <c r="H112">
        <f t="shared" si="63"/>
        <v>0.42</v>
      </c>
    </row>
    <row r="115" spans="1:24" x14ac:dyDescent="0.35">
      <c r="L115" s="50" t="s">
        <v>13</v>
      </c>
      <c r="M115" s="50"/>
      <c r="N115" s="50"/>
      <c r="O115" s="50" t="s">
        <v>16</v>
      </c>
      <c r="P115" s="50"/>
      <c r="Q115" s="50"/>
      <c r="T115" s="1" t="s">
        <v>12</v>
      </c>
    </row>
    <row r="116" spans="1:24" x14ac:dyDescent="0.35">
      <c r="L116" s="29">
        <f>L96</f>
        <v>0.14349348899806208</v>
      </c>
      <c r="M116" s="29">
        <f t="shared" ref="M116:N116" si="64">M96</f>
        <v>0.11912845300278095</v>
      </c>
      <c r="N116" s="29">
        <f t="shared" si="64"/>
        <v>0.13698997396478266</v>
      </c>
      <c r="O116" s="35">
        <f>R109*U120</f>
        <v>-5.8584998342190747E-2</v>
      </c>
      <c r="P116" s="35">
        <f>R109*U120</f>
        <v>-5.8584998342190747E-2</v>
      </c>
      <c r="Q116" s="35">
        <f>R109*U120</f>
        <v>-5.8584998342190747E-2</v>
      </c>
      <c r="T116" s="29">
        <f>T96</f>
        <v>0.16418442899430807</v>
      </c>
    </row>
    <row r="117" spans="1:24" x14ac:dyDescent="0.35">
      <c r="L117" s="29">
        <f t="shared" ref="L117:N117" si="65">L97</f>
        <v>0.14537057153777844</v>
      </c>
      <c r="M117" s="29">
        <f t="shared" si="65"/>
        <v>0.13241648254111243</v>
      </c>
      <c r="N117" s="29">
        <f t="shared" si="65"/>
        <v>0.1984218580703507</v>
      </c>
      <c r="O117" s="35">
        <f>R110*U121</f>
        <v>1.5076724409765577E-2</v>
      </c>
      <c r="P117" s="35">
        <f>R110*U121</f>
        <v>1.5076724409765577E-2</v>
      </c>
      <c r="Q117" s="35">
        <f>R110*U121</f>
        <v>1.5076724409765577E-2</v>
      </c>
      <c r="T117" s="29">
        <f t="shared" ref="T117:T118" si="66">T97</f>
        <v>0.16634882016265293</v>
      </c>
    </row>
    <row r="118" spans="1:24" x14ac:dyDescent="0.35">
      <c r="L118" s="29">
        <f t="shared" ref="L118:N118" si="67">L98</f>
        <v>7.070042728847431E-2</v>
      </c>
      <c r="M118" s="29">
        <f t="shared" si="67"/>
        <v>7.5621363123060295E-2</v>
      </c>
      <c r="N118" s="29">
        <f t="shared" si="67"/>
        <v>0.14631193360647346</v>
      </c>
      <c r="O118" s="35">
        <f>R111*U122</f>
        <v>-1.5220816184894365E-2</v>
      </c>
      <c r="P118" s="35">
        <f>R111*U122</f>
        <v>-1.5220816184894365E-2</v>
      </c>
      <c r="Q118" s="35">
        <f>R111*U122</f>
        <v>-1.5220816184894365E-2</v>
      </c>
      <c r="T118" s="29">
        <f t="shared" si="66"/>
        <v>0.15784603369437894</v>
      </c>
    </row>
    <row r="119" spans="1:24" x14ac:dyDescent="0.35">
      <c r="U119" s="1" t="s">
        <v>15</v>
      </c>
    </row>
    <row r="120" spans="1:24" x14ac:dyDescent="0.35">
      <c r="U120" s="28">
        <f>U100</f>
        <v>-0.13018888520486832</v>
      </c>
    </row>
    <row r="121" spans="1:24" x14ac:dyDescent="0.35">
      <c r="U121" s="28">
        <f t="shared" ref="U121:U122" si="68">U101</f>
        <v>3.5062149790152507E-2</v>
      </c>
    </row>
    <row r="122" spans="1:24" x14ac:dyDescent="0.35">
      <c r="U122" s="28">
        <f t="shared" si="68"/>
        <v>-0.12684013487411971</v>
      </c>
    </row>
    <row r="125" spans="1:24" ht="52" customHeight="1" x14ac:dyDescent="0.35">
      <c r="A125" s="51" t="s">
        <v>44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3"/>
    </row>
    <row r="128" spans="1:24" x14ac:dyDescent="0.35">
      <c r="B128" s="50" t="s">
        <v>0</v>
      </c>
      <c r="C128" s="50"/>
      <c r="D128" s="50"/>
      <c r="E128" s="50"/>
      <c r="F128" s="50" t="s">
        <v>1</v>
      </c>
      <c r="G128" s="50"/>
      <c r="H128" s="50"/>
      <c r="I128" s="54" t="s">
        <v>2</v>
      </c>
      <c r="J128" s="55"/>
      <c r="K128" s="56"/>
      <c r="L128" s="50" t="s">
        <v>3</v>
      </c>
      <c r="M128" s="50"/>
      <c r="N128" s="50"/>
      <c r="O128" s="50" t="s">
        <v>4</v>
      </c>
      <c r="P128" s="50"/>
      <c r="Q128" s="50"/>
      <c r="R128" s="2" t="s">
        <v>5</v>
      </c>
      <c r="S128" s="2" t="s">
        <v>6</v>
      </c>
      <c r="T128" s="2" t="s">
        <v>7</v>
      </c>
      <c r="U128" s="2" t="s">
        <v>8</v>
      </c>
      <c r="V128" s="2" t="s">
        <v>9</v>
      </c>
    </row>
    <row r="129" spans="2:22" x14ac:dyDescent="0.35">
      <c r="B129">
        <f>B109</f>
        <v>1</v>
      </c>
      <c r="C129">
        <f t="shared" ref="C129:V129" si="69">C109</f>
        <v>0</v>
      </c>
      <c r="D129">
        <f t="shared" si="69"/>
        <v>1</v>
      </c>
      <c r="E129">
        <f t="shared" si="69"/>
        <v>1</v>
      </c>
      <c r="F129">
        <f t="shared" si="69"/>
        <v>0.94</v>
      </c>
      <c r="G129">
        <f t="shared" si="69"/>
        <v>0.24</v>
      </c>
      <c r="H129">
        <f t="shared" si="69"/>
        <v>0.18</v>
      </c>
      <c r="I129">
        <f t="shared" si="69"/>
        <v>0.26</v>
      </c>
      <c r="J129">
        <f t="shared" si="69"/>
        <v>0.79</v>
      </c>
      <c r="K129">
        <f t="shared" si="69"/>
        <v>0.38</v>
      </c>
      <c r="L129">
        <f t="shared" si="69"/>
        <v>1.56</v>
      </c>
      <c r="M129">
        <f t="shared" si="69"/>
        <v>1.83</v>
      </c>
      <c r="N129">
        <f t="shared" si="69"/>
        <v>1.63</v>
      </c>
      <c r="O129" s="23">
        <f t="shared" si="69"/>
        <v>0.82635335298099499</v>
      </c>
      <c r="P129" s="23">
        <f t="shared" si="69"/>
        <v>0.86176172682750596</v>
      </c>
      <c r="Q129" s="23">
        <f t="shared" si="69"/>
        <v>0.83616963877664108</v>
      </c>
      <c r="R129" s="23">
        <f t="shared" si="69"/>
        <v>0.45</v>
      </c>
      <c r="S129" s="23">
        <f t="shared" si="69"/>
        <v>0.5</v>
      </c>
      <c r="T129" s="23">
        <f t="shared" si="69"/>
        <v>0.79294294838021262</v>
      </c>
      <c r="U129" s="23">
        <f t="shared" si="69"/>
        <v>0</v>
      </c>
      <c r="V129" s="23">
        <f t="shared" si="69"/>
        <v>-0.79294294838021262</v>
      </c>
    </row>
    <row r="130" spans="2:22" x14ac:dyDescent="0.35">
      <c r="B130">
        <f t="shared" ref="B130:V130" si="70">B110</f>
        <v>1</v>
      </c>
      <c r="C130">
        <f t="shared" si="70"/>
        <v>0</v>
      </c>
      <c r="D130">
        <f t="shared" si="70"/>
        <v>0</v>
      </c>
      <c r="E130">
        <f t="shared" si="70"/>
        <v>1</v>
      </c>
      <c r="F130">
        <f t="shared" si="70"/>
        <v>0.95</v>
      </c>
      <c r="G130">
        <f t="shared" si="70"/>
        <v>0.73</v>
      </c>
      <c r="H130">
        <f t="shared" si="70"/>
        <v>0.55000000000000004</v>
      </c>
      <c r="L130">
        <f t="shared" si="70"/>
        <v>1.54</v>
      </c>
      <c r="M130">
        <f t="shared" si="70"/>
        <v>1.6800000000000002</v>
      </c>
      <c r="N130">
        <f t="shared" si="70"/>
        <v>0.98</v>
      </c>
      <c r="O130" s="23">
        <f t="shared" si="70"/>
        <v>0.82346472522088332</v>
      </c>
      <c r="P130" s="23">
        <f t="shared" si="70"/>
        <v>0.84290453111454733</v>
      </c>
      <c r="Q130" s="23">
        <f t="shared" si="70"/>
        <v>0.72710821634112954</v>
      </c>
      <c r="R130" s="23">
        <f t="shared" si="70"/>
        <v>0.43</v>
      </c>
      <c r="S130" s="23"/>
      <c r="T130" s="23">
        <f t="shared" si="70"/>
        <v>0.78922513693893737</v>
      </c>
      <c r="U130" s="23">
        <f t="shared" si="70"/>
        <v>1</v>
      </c>
      <c r="V130" s="23">
        <f t="shared" si="70"/>
        <v>0.21077486306106263</v>
      </c>
    </row>
    <row r="131" spans="2:22" x14ac:dyDescent="0.35">
      <c r="B131">
        <f t="shared" ref="B131:V131" si="71">B111</f>
        <v>1</v>
      </c>
      <c r="C131">
        <f t="shared" si="71"/>
        <v>1</v>
      </c>
      <c r="D131">
        <f t="shared" si="71"/>
        <v>0</v>
      </c>
      <c r="E131">
        <f t="shared" si="71"/>
        <v>1</v>
      </c>
      <c r="F131">
        <f t="shared" si="71"/>
        <v>0.02</v>
      </c>
      <c r="G131">
        <f t="shared" si="71"/>
        <v>0.15</v>
      </c>
      <c r="H131">
        <f t="shared" si="71"/>
        <v>0.65</v>
      </c>
      <c r="L131">
        <f t="shared" si="71"/>
        <v>2.4900000000000002</v>
      </c>
      <c r="M131">
        <f t="shared" si="71"/>
        <v>2.41</v>
      </c>
      <c r="N131">
        <f t="shared" si="71"/>
        <v>1.5299999999999998</v>
      </c>
      <c r="O131" s="23">
        <f t="shared" si="71"/>
        <v>0.92343780264818787</v>
      </c>
      <c r="P131" s="23">
        <f t="shared" si="71"/>
        <v>0.91758668187208714</v>
      </c>
      <c r="Q131" s="23">
        <f t="shared" si="71"/>
        <v>0.82200631421375348</v>
      </c>
      <c r="R131" s="23">
        <f t="shared" si="71"/>
        <v>0.12</v>
      </c>
      <c r="S131" s="23"/>
      <c r="T131" s="23">
        <f t="shared" si="71"/>
        <v>0.80356871760051474</v>
      </c>
      <c r="U131" s="23">
        <f t="shared" si="71"/>
        <v>0</v>
      </c>
      <c r="V131" s="23">
        <f t="shared" si="71"/>
        <v>-0.80356871760051474</v>
      </c>
    </row>
    <row r="132" spans="2:22" x14ac:dyDescent="0.35">
      <c r="F132">
        <f t="shared" ref="F132:H132" si="72">F112</f>
        <v>0.34</v>
      </c>
      <c r="G132">
        <f t="shared" si="72"/>
        <v>0.65</v>
      </c>
      <c r="H132">
        <f t="shared" si="72"/>
        <v>0.42</v>
      </c>
    </row>
    <row r="136" spans="2:22" x14ac:dyDescent="0.35">
      <c r="L136" s="50" t="s">
        <v>13</v>
      </c>
      <c r="M136" s="50"/>
      <c r="N136" s="50"/>
      <c r="O136" s="50" t="s">
        <v>16</v>
      </c>
      <c r="P136" s="50"/>
      <c r="Q136" s="50"/>
      <c r="T136" s="1" t="s">
        <v>12</v>
      </c>
    </row>
    <row r="137" spans="2:22" x14ac:dyDescent="0.35">
      <c r="L137" s="21">
        <f>L116</f>
        <v>0.14349348899806208</v>
      </c>
      <c r="M137" s="21">
        <f t="shared" ref="M137:Q137" si="73">M116</f>
        <v>0.11912845300278095</v>
      </c>
      <c r="N137" s="21">
        <f t="shared" si="73"/>
        <v>0.13698997396478266</v>
      </c>
      <c r="O137" s="19">
        <f t="shared" si="73"/>
        <v>-5.8584998342190747E-2</v>
      </c>
      <c r="P137" s="19">
        <f t="shared" si="73"/>
        <v>-5.8584998342190747E-2</v>
      </c>
      <c r="Q137" s="19">
        <f t="shared" si="73"/>
        <v>-5.8584998342190747E-2</v>
      </c>
      <c r="T137" s="23">
        <f>T116</f>
        <v>0.16418442899430807</v>
      </c>
    </row>
    <row r="138" spans="2:22" x14ac:dyDescent="0.35">
      <c r="L138" s="21">
        <f t="shared" ref="L138:Q138" si="74">L117</f>
        <v>0.14537057153777844</v>
      </c>
      <c r="M138" s="21">
        <f t="shared" si="74"/>
        <v>0.13241648254111243</v>
      </c>
      <c r="N138" s="21">
        <f t="shared" si="74"/>
        <v>0.1984218580703507</v>
      </c>
      <c r="O138" s="19">
        <f t="shared" si="74"/>
        <v>1.5076724409765577E-2</v>
      </c>
      <c r="P138" s="19">
        <f t="shared" si="74"/>
        <v>1.5076724409765577E-2</v>
      </c>
      <c r="Q138" s="19">
        <f t="shared" si="74"/>
        <v>1.5076724409765577E-2</v>
      </c>
      <c r="T138" s="23">
        <f t="shared" ref="T138:T139" si="75">T117</f>
        <v>0.16634882016265293</v>
      </c>
    </row>
    <row r="139" spans="2:22" x14ac:dyDescent="0.35">
      <c r="L139" s="21">
        <f t="shared" ref="L139:Q139" si="76">L118</f>
        <v>7.070042728847431E-2</v>
      </c>
      <c r="M139" s="21">
        <f t="shared" si="76"/>
        <v>7.5621363123060295E-2</v>
      </c>
      <c r="N139" s="21">
        <f t="shared" si="76"/>
        <v>0.14631193360647346</v>
      </c>
      <c r="O139" s="19">
        <f t="shared" si="76"/>
        <v>-1.5220816184894365E-2</v>
      </c>
      <c r="P139" s="19">
        <f t="shared" si="76"/>
        <v>-1.5220816184894365E-2</v>
      </c>
      <c r="Q139" s="19">
        <f t="shared" si="76"/>
        <v>-1.5220816184894365E-2</v>
      </c>
      <c r="T139" s="23">
        <f t="shared" si="75"/>
        <v>0.15784603369437894</v>
      </c>
    </row>
    <row r="140" spans="2:22" x14ac:dyDescent="0.35">
      <c r="U140" s="1" t="s">
        <v>15</v>
      </c>
    </row>
    <row r="141" spans="2:22" x14ac:dyDescent="0.35">
      <c r="U141" s="23">
        <f>U120</f>
        <v>-0.13018888520486832</v>
      </c>
    </row>
    <row r="142" spans="2:22" x14ac:dyDescent="0.35">
      <c r="U142" s="23">
        <f t="shared" ref="U142:U143" si="77">U121</f>
        <v>3.5062149790152507E-2</v>
      </c>
    </row>
    <row r="143" spans="2:22" x14ac:dyDescent="0.35">
      <c r="M143" s="59" t="s">
        <v>17</v>
      </c>
      <c r="N143" s="59"/>
      <c r="O143" s="59"/>
      <c r="U143" s="23">
        <f t="shared" si="77"/>
        <v>-0.12684013487411971</v>
      </c>
    </row>
    <row r="144" spans="2:22" x14ac:dyDescent="0.35">
      <c r="M144" s="17">
        <f>L137*O137</f>
        <v>-8.4065658150666335E-3</v>
      </c>
      <c r="N144" s="17">
        <f t="shared" ref="N144:O144" si="78">M137*P137</f>
        <v>-6.97914022167567E-3</v>
      </c>
      <c r="O144" s="17">
        <f t="shared" si="78"/>
        <v>-8.0255573976235461E-3</v>
      </c>
    </row>
    <row r="145" spans="1:23" x14ac:dyDescent="0.35">
      <c r="M145" s="17">
        <f t="shared" ref="M145:M146" si="79">L138*O138</f>
        <v>2.191712044365197E-3</v>
      </c>
      <c r="N145" s="17">
        <f t="shared" ref="N145:N146" si="80">M138*P138</f>
        <v>1.9964068145828873E-3</v>
      </c>
      <c r="O145" s="17">
        <f t="shared" ref="O145:O146" si="81">N138*Q138</f>
        <v>2.9915516710002973E-3</v>
      </c>
    </row>
    <row r="146" spans="1:23" x14ac:dyDescent="0.35">
      <c r="M146" s="17">
        <f t="shared" si="79"/>
        <v>-1.0761182079513571E-3</v>
      </c>
      <c r="N146" s="17">
        <f t="shared" si="80"/>
        <v>-1.1510188677472501E-3</v>
      </c>
      <c r="O146" s="17">
        <f t="shared" si="81"/>
        <v>-2.2269870470806009E-3</v>
      </c>
    </row>
    <row r="148" spans="1:23" ht="92" customHeight="1" x14ac:dyDescent="0.35">
      <c r="A148" s="60" t="s">
        <v>18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</row>
    <row r="150" spans="1:23" ht="29.5" customHeight="1" x14ac:dyDescent="0.35">
      <c r="B150" s="58" t="s">
        <v>25</v>
      </c>
      <c r="C150" s="58"/>
      <c r="D150" s="58"/>
      <c r="E150" s="58"/>
      <c r="F150" s="58"/>
      <c r="G150" s="58"/>
      <c r="H150" s="58"/>
      <c r="I150" s="58"/>
    </row>
    <row r="151" spans="1:23" x14ac:dyDescent="0.35">
      <c r="B151" t="s">
        <v>5</v>
      </c>
      <c r="C151" s="58" t="s">
        <v>26</v>
      </c>
      <c r="D151" s="58"/>
      <c r="E151" s="58"/>
      <c r="F151" s="11" t="s">
        <v>27</v>
      </c>
      <c r="G151" t="s">
        <v>14</v>
      </c>
      <c r="H151" s="11"/>
      <c r="I151" t="s">
        <v>28</v>
      </c>
    </row>
    <row r="152" spans="1:23" x14ac:dyDescent="0.35">
      <c r="B152">
        <f>R129</f>
        <v>0.45</v>
      </c>
      <c r="C152" s="29">
        <f>O166</f>
        <v>0.82635335298099499</v>
      </c>
      <c r="D152" s="29">
        <f>O167</f>
        <v>0.82346472522088332</v>
      </c>
      <c r="E152" s="29">
        <f>O168</f>
        <v>0.92343780264818787</v>
      </c>
      <c r="F152" s="32">
        <f>U178</f>
        <v>-0.13018888520486832</v>
      </c>
      <c r="G152">
        <f>B96</f>
        <v>0.1</v>
      </c>
      <c r="H152" s="30"/>
      <c r="I152">
        <f t="array" ref="I152:I154">MMULT(C152:E154,F152:F154)</f>
        <v>-0.19583855370305631</v>
      </c>
      <c r="J152" s="23"/>
      <c r="K152" s="23"/>
      <c r="L152" s="23"/>
    </row>
    <row r="153" spans="1:23" x14ac:dyDescent="0.35">
      <c r="B153">
        <f t="shared" ref="B153:B154" si="82">R130</f>
        <v>0.43</v>
      </c>
      <c r="C153" s="29">
        <f>P166</f>
        <v>0.86176172682750596</v>
      </c>
      <c r="D153" s="29">
        <f>P167</f>
        <v>0.84290453111454733</v>
      </c>
      <c r="E153" s="29">
        <f>P168</f>
        <v>0.91758668187208714</v>
      </c>
      <c r="F153" s="20">
        <f>U179</f>
        <v>3.5062149790152507E-2</v>
      </c>
      <c r="G153">
        <f>B96</f>
        <v>0.1</v>
      </c>
      <c r="H153" s="20"/>
      <c r="I153">
        <v>-0.19902457208651025</v>
      </c>
      <c r="J153" s="23"/>
      <c r="K153" s="23"/>
      <c r="L153" s="23"/>
    </row>
    <row r="154" spans="1:23" x14ac:dyDescent="0.35">
      <c r="B154">
        <f t="shared" si="82"/>
        <v>0.12</v>
      </c>
      <c r="C154" s="29">
        <f>Q166</f>
        <v>0.83616963877664108</v>
      </c>
      <c r="D154" s="29">
        <f>Q167</f>
        <v>0.72710821634112954</v>
      </c>
      <c r="E154" s="29">
        <f t="shared" ref="E154" si="83">Q168</f>
        <v>0.82200631421375348</v>
      </c>
      <c r="F154" s="20">
        <f>U180</f>
        <v>-0.12684013487411971</v>
      </c>
      <c r="G154">
        <f>B96</f>
        <v>0.1</v>
      </c>
      <c r="H154" s="20"/>
      <c r="I154">
        <v>-0.18762940768173555</v>
      </c>
      <c r="J154" s="23"/>
      <c r="K154" s="23"/>
      <c r="L154" s="23"/>
    </row>
    <row r="155" spans="1:23" x14ac:dyDescent="0.35">
      <c r="C155" s="31"/>
      <c r="D155" s="31"/>
      <c r="E155" s="31" t="s">
        <v>31</v>
      </c>
      <c r="F155" s="20" t="s">
        <v>32</v>
      </c>
      <c r="G155" s="20"/>
      <c r="H155" s="20"/>
      <c r="I155" t="s">
        <v>32</v>
      </c>
      <c r="J155" s="23"/>
      <c r="K155" s="23"/>
      <c r="L155" s="23"/>
    </row>
    <row r="156" spans="1:23" x14ac:dyDescent="0.35">
      <c r="C156" s="3"/>
      <c r="D156" s="3"/>
      <c r="E156" s="3"/>
    </row>
    <row r="157" spans="1:23" x14ac:dyDescent="0.35">
      <c r="B157" s="54" t="s">
        <v>29</v>
      </c>
      <c r="C157" s="55"/>
      <c r="D157" s="55"/>
      <c r="E157" s="55"/>
      <c r="F157" s="55"/>
      <c r="G157" s="55"/>
      <c r="H157" s="55"/>
      <c r="I157" s="56"/>
    </row>
    <row r="158" spans="1:23" x14ac:dyDescent="0.35">
      <c r="B158" s="61" t="s">
        <v>1</v>
      </c>
      <c r="C158" s="61"/>
      <c r="D158" s="61"/>
      <c r="E158" s="55" t="s">
        <v>0</v>
      </c>
      <c r="F158" s="55"/>
      <c r="G158" s="55"/>
      <c r="H158" s="62" t="s">
        <v>30</v>
      </c>
      <c r="I158" s="62"/>
      <c r="J158" s="62"/>
      <c r="K158" s="15" t="s">
        <v>14</v>
      </c>
      <c r="L158" t="s">
        <v>28</v>
      </c>
    </row>
    <row r="159" spans="1:23" x14ac:dyDescent="0.35">
      <c r="B159">
        <f>F129</f>
        <v>0.94</v>
      </c>
      <c r="C159">
        <f t="shared" ref="C159:D159" si="84">G129</f>
        <v>0.24</v>
      </c>
      <c r="D159">
        <f t="shared" si="84"/>
        <v>0.18</v>
      </c>
      <c r="E159" s="16">
        <f>B166</f>
        <v>1</v>
      </c>
      <c r="F159" s="16">
        <f>B167</f>
        <v>1</v>
      </c>
      <c r="G159" s="16">
        <f>B168</f>
        <v>1</v>
      </c>
      <c r="H159" s="30">
        <f>M180</f>
        <v>-8.4065658150666335E-3</v>
      </c>
      <c r="I159" s="30">
        <f t="shared" ref="I159:J159" si="85">N180</f>
        <v>-6.97914022167567E-3</v>
      </c>
      <c r="J159" s="30">
        <f t="shared" si="85"/>
        <v>-8.0255573976235461E-3</v>
      </c>
      <c r="K159">
        <f>G152</f>
        <v>0.1</v>
      </c>
      <c r="L159" s="20">
        <f t="array" ref="L159:N162">MMULT(E159:G162,H159:J161)</f>
        <v>-7.2909719786527927E-3</v>
      </c>
      <c r="M159" s="20">
        <v>-6.1337522748400328E-3</v>
      </c>
      <c r="N159" s="20">
        <v>-7.2609927737038501E-3</v>
      </c>
    </row>
    <row r="160" spans="1:23" x14ac:dyDescent="0.35">
      <c r="B160">
        <f>F130</f>
        <v>0.95</v>
      </c>
      <c r="C160">
        <f t="shared" ref="C160:D162" si="86">G130</f>
        <v>0.73</v>
      </c>
      <c r="D160">
        <f t="shared" si="86"/>
        <v>0.55000000000000004</v>
      </c>
      <c r="E160" s="16">
        <f>C166</f>
        <v>0</v>
      </c>
      <c r="F160" s="16">
        <f>C167</f>
        <v>0</v>
      </c>
      <c r="G160" s="16">
        <f>C168</f>
        <v>1</v>
      </c>
      <c r="H160" s="30">
        <f t="shared" ref="H160:H161" si="87">M181</f>
        <v>2.191712044365197E-3</v>
      </c>
      <c r="I160" s="30">
        <f t="shared" ref="I160:I161" si="88">N181</f>
        <v>1.9964068145828873E-3</v>
      </c>
      <c r="J160" s="30">
        <f t="shared" ref="J160:J161" si="89">O181</f>
        <v>2.9915516710002973E-3</v>
      </c>
      <c r="K160">
        <f>G153</f>
        <v>0.1</v>
      </c>
      <c r="L160" s="20">
        <v>-1.0761182079513571E-3</v>
      </c>
      <c r="M160" s="20">
        <v>-1.1510188677472501E-3</v>
      </c>
      <c r="N160" s="20">
        <v>-2.2269870470806009E-3</v>
      </c>
    </row>
    <row r="161" spans="2:22" x14ac:dyDescent="0.35">
      <c r="B161">
        <f>F131</f>
        <v>0.02</v>
      </c>
      <c r="C161">
        <f t="shared" si="86"/>
        <v>0.15</v>
      </c>
      <c r="D161">
        <f t="shared" si="86"/>
        <v>0.65</v>
      </c>
      <c r="E161" s="16">
        <f>D166</f>
        <v>1</v>
      </c>
      <c r="F161" s="16">
        <f>D167</f>
        <v>0</v>
      </c>
      <c r="G161" s="16">
        <f>D168</f>
        <v>0</v>
      </c>
      <c r="H161" s="30">
        <f t="shared" si="87"/>
        <v>-1.0761182079513571E-3</v>
      </c>
      <c r="I161" s="30">
        <f t="shared" si="88"/>
        <v>-1.1510188677472501E-3</v>
      </c>
      <c r="J161" s="30">
        <f t="shared" si="89"/>
        <v>-2.2269870470806009E-3</v>
      </c>
      <c r="K161">
        <f>G154</f>
        <v>0.1</v>
      </c>
      <c r="L161" s="20">
        <v>-8.4065658150666335E-3</v>
      </c>
      <c r="M161" s="20">
        <v>-6.97914022167567E-3</v>
      </c>
      <c r="N161" s="20">
        <v>-8.0255573976235461E-3</v>
      </c>
    </row>
    <row r="162" spans="2:22" x14ac:dyDescent="0.35">
      <c r="B162">
        <f>F132</f>
        <v>0.34</v>
      </c>
      <c r="C162">
        <f t="shared" si="86"/>
        <v>0.65</v>
      </c>
      <c r="D162">
        <f t="shared" si="86"/>
        <v>0.42</v>
      </c>
      <c r="E162" s="16">
        <f>E166</f>
        <v>1</v>
      </c>
      <c r="F162" s="16">
        <f>E167</f>
        <v>1</v>
      </c>
      <c r="G162" s="16">
        <f>E168</f>
        <v>1</v>
      </c>
      <c r="H162" s="3"/>
      <c r="I162" s="3"/>
      <c r="J162" s="3"/>
      <c r="L162" s="20">
        <v>-7.2909719786527927E-3</v>
      </c>
      <c r="M162" s="20">
        <v>-6.1337522748400328E-3</v>
      </c>
      <c r="N162" s="20">
        <v>-7.2609927737038501E-3</v>
      </c>
    </row>
    <row r="163" spans="2:22" x14ac:dyDescent="0.35">
      <c r="C163" s="3"/>
      <c r="D163" s="3"/>
      <c r="E163" s="3"/>
      <c r="G163" t="s">
        <v>33</v>
      </c>
      <c r="H163" t="s">
        <v>34</v>
      </c>
      <c r="L163" t="s">
        <v>33</v>
      </c>
    </row>
    <row r="165" spans="2:22" x14ac:dyDescent="0.35">
      <c r="B165" s="50" t="s">
        <v>0</v>
      </c>
      <c r="C165" s="50"/>
      <c r="D165" s="50"/>
      <c r="E165" s="50"/>
      <c r="F165" s="50" t="s">
        <v>1</v>
      </c>
      <c r="G165" s="50"/>
      <c r="H165" s="50"/>
      <c r="I165" s="54" t="s">
        <v>2</v>
      </c>
      <c r="J165" s="55"/>
      <c r="K165" s="56"/>
      <c r="L165" s="50" t="s">
        <v>3</v>
      </c>
      <c r="M165" s="50"/>
      <c r="N165" s="50"/>
      <c r="O165" s="50" t="s">
        <v>4</v>
      </c>
      <c r="P165" s="50"/>
      <c r="Q165" s="50"/>
      <c r="R165" s="2" t="s">
        <v>5</v>
      </c>
      <c r="S165" s="2" t="s">
        <v>6</v>
      </c>
      <c r="T165" s="2" t="s">
        <v>7</v>
      </c>
      <c r="U165" s="2" t="s">
        <v>8</v>
      </c>
      <c r="V165" s="2" t="s">
        <v>9</v>
      </c>
    </row>
    <row r="166" spans="2:22" x14ac:dyDescent="0.35">
      <c r="B166" s="8">
        <f t="shared" ref="B166:E168" si="90">B129</f>
        <v>1</v>
      </c>
      <c r="C166" s="8">
        <f t="shared" si="90"/>
        <v>0</v>
      </c>
      <c r="D166" s="8">
        <f t="shared" si="90"/>
        <v>1</v>
      </c>
      <c r="E166" s="8">
        <f t="shared" si="90"/>
        <v>1</v>
      </c>
      <c r="F166" s="22">
        <f>F129+(L159*$K$159)</f>
        <v>0.93927090280213466</v>
      </c>
      <c r="G166" s="22">
        <f t="shared" ref="G166:H166" si="91">G129+(M159*$K$159)</f>
        <v>0.23938662477251599</v>
      </c>
      <c r="H166" s="22">
        <f t="shared" si="91"/>
        <v>0.17927390072262961</v>
      </c>
      <c r="I166">
        <f t="shared" ref="I166:Q166" si="92">I129</f>
        <v>0.26</v>
      </c>
      <c r="J166">
        <f t="shared" si="92"/>
        <v>0.79</v>
      </c>
      <c r="K166">
        <f t="shared" si="92"/>
        <v>0.38</v>
      </c>
      <c r="L166">
        <f t="shared" si="92"/>
        <v>1.56</v>
      </c>
      <c r="M166">
        <f t="shared" si="92"/>
        <v>1.83</v>
      </c>
      <c r="N166">
        <f t="shared" si="92"/>
        <v>1.63</v>
      </c>
      <c r="O166" s="21">
        <f t="shared" si="92"/>
        <v>0.82635335298099499</v>
      </c>
      <c r="P166" s="21">
        <f t="shared" si="92"/>
        <v>0.86176172682750596</v>
      </c>
      <c r="Q166" s="21">
        <f t="shared" si="92"/>
        <v>0.83616963877664108</v>
      </c>
      <c r="R166" s="22">
        <f>B152+(I152*G152)</f>
        <v>0.43041614462969435</v>
      </c>
      <c r="S166" s="23">
        <f t="shared" ref="S166:V168" si="93">S129</f>
        <v>0.5</v>
      </c>
      <c r="T166" s="23">
        <f t="shared" si="93"/>
        <v>0.79294294838021262</v>
      </c>
      <c r="U166" s="23">
        <f t="shared" si="93"/>
        <v>0</v>
      </c>
      <c r="V166" s="23">
        <f t="shared" si="93"/>
        <v>-0.79294294838021262</v>
      </c>
    </row>
    <row r="167" spans="2:22" x14ac:dyDescent="0.35">
      <c r="B167" s="8">
        <f t="shared" si="90"/>
        <v>1</v>
      </c>
      <c r="C167" s="8">
        <f t="shared" si="90"/>
        <v>0</v>
      </c>
      <c r="D167" s="8">
        <f t="shared" si="90"/>
        <v>0</v>
      </c>
      <c r="E167" s="8">
        <f t="shared" si="90"/>
        <v>1</v>
      </c>
      <c r="F167" s="22">
        <f>F130+(L160*$K$159)</f>
        <v>0.94989238817920485</v>
      </c>
      <c r="G167" s="22">
        <f t="shared" ref="G167:H169" si="94">G130+(M160*$K$159)</f>
        <v>0.72988489811322521</v>
      </c>
      <c r="H167" s="22">
        <f t="shared" si="94"/>
        <v>0.54977730129529201</v>
      </c>
      <c r="L167">
        <f t="shared" ref="L167:Q168" si="95">L130</f>
        <v>1.54</v>
      </c>
      <c r="M167">
        <f t="shared" si="95"/>
        <v>1.6800000000000002</v>
      </c>
      <c r="N167">
        <f t="shared" si="95"/>
        <v>0.98</v>
      </c>
      <c r="O167" s="21">
        <f t="shared" si="95"/>
        <v>0.82346472522088332</v>
      </c>
      <c r="P167" s="21">
        <f t="shared" si="95"/>
        <v>0.84290453111454733</v>
      </c>
      <c r="Q167" s="21">
        <f t="shared" si="95"/>
        <v>0.72710821634112954</v>
      </c>
      <c r="R167" s="22">
        <f t="shared" ref="R167:R168" si="96">B153+(I153*G153)</f>
        <v>0.41009754279134897</v>
      </c>
      <c r="S167" s="23">
        <f t="shared" si="93"/>
        <v>0</v>
      </c>
      <c r="T167" s="23">
        <f t="shared" si="93"/>
        <v>0.78922513693893737</v>
      </c>
      <c r="U167" s="23">
        <f t="shared" si="93"/>
        <v>1</v>
      </c>
      <c r="V167" s="23">
        <f t="shared" si="93"/>
        <v>0.21077486306106263</v>
      </c>
    </row>
    <row r="168" spans="2:22" x14ac:dyDescent="0.35">
      <c r="B168" s="8">
        <f t="shared" si="90"/>
        <v>1</v>
      </c>
      <c r="C168" s="8">
        <f t="shared" si="90"/>
        <v>1</v>
      </c>
      <c r="D168" s="8">
        <f t="shared" si="90"/>
        <v>0</v>
      </c>
      <c r="E168" s="8">
        <f t="shared" si="90"/>
        <v>1</v>
      </c>
      <c r="F168" s="22">
        <f>F131+(L161*$K$159)</f>
        <v>1.9159343418493336E-2</v>
      </c>
      <c r="G168" s="22">
        <f t="shared" si="94"/>
        <v>0.14930208597783243</v>
      </c>
      <c r="H168" s="22">
        <f t="shared" si="94"/>
        <v>0.64919744426023762</v>
      </c>
      <c r="L168">
        <f t="shared" si="95"/>
        <v>2.4900000000000002</v>
      </c>
      <c r="M168">
        <f t="shared" si="95"/>
        <v>2.41</v>
      </c>
      <c r="N168">
        <f t="shared" si="95"/>
        <v>1.5299999999999998</v>
      </c>
      <c r="O168" s="21">
        <f t="shared" si="95"/>
        <v>0.92343780264818787</v>
      </c>
      <c r="P168" s="21">
        <f t="shared" si="95"/>
        <v>0.91758668187208714</v>
      </c>
      <c r="Q168" s="21">
        <f t="shared" si="95"/>
        <v>0.82200631421375348</v>
      </c>
      <c r="R168" s="22">
        <f t="shared" si="96"/>
        <v>0.10123705923182644</v>
      </c>
      <c r="S168" s="23">
        <f t="shared" si="93"/>
        <v>0</v>
      </c>
      <c r="T168" s="23">
        <f t="shared" si="93"/>
        <v>0.80356871760051474</v>
      </c>
      <c r="U168" s="23">
        <f t="shared" si="93"/>
        <v>0</v>
      </c>
      <c r="V168" s="23">
        <f t="shared" si="93"/>
        <v>-0.80356871760051474</v>
      </c>
    </row>
    <row r="169" spans="2:22" x14ac:dyDescent="0.35">
      <c r="F169" s="22">
        <f>F132+(L162*$K$159)</f>
        <v>0.33927090280213473</v>
      </c>
      <c r="G169" s="22">
        <f t="shared" si="94"/>
        <v>0.64938662477251596</v>
      </c>
      <c r="H169" s="22">
        <f t="shared" si="94"/>
        <v>0.4192739007226296</v>
      </c>
    </row>
    <row r="173" spans="2:22" x14ac:dyDescent="0.35">
      <c r="L173" s="50" t="s">
        <v>13</v>
      </c>
      <c r="M173" s="50"/>
      <c r="N173" s="50"/>
      <c r="O173" s="50" t="s">
        <v>16</v>
      </c>
      <c r="P173" s="50"/>
      <c r="Q173" s="50"/>
      <c r="T173" s="1" t="s">
        <v>12</v>
      </c>
    </row>
    <row r="174" spans="2:22" x14ac:dyDescent="0.35">
      <c r="L174" s="23">
        <f>L137</f>
        <v>0.14349348899806208</v>
      </c>
      <c r="M174" s="23">
        <f t="shared" ref="M174:Q174" si="97">M137</f>
        <v>0.11912845300278095</v>
      </c>
      <c r="N174" s="23">
        <f t="shared" si="97"/>
        <v>0.13698997396478266</v>
      </c>
      <c r="O174" s="20">
        <f t="shared" si="97"/>
        <v>-5.8584998342190747E-2</v>
      </c>
      <c r="P174" s="20">
        <f t="shared" si="97"/>
        <v>-5.8584998342190747E-2</v>
      </c>
      <c r="Q174" s="20">
        <f t="shared" si="97"/>
        <v>-5.8584998342190747E-2</v>
      </c>
      <c r="T174">
        <f>T137</f>
        <v>0.16418442899430807</v>
      </c>
    </row>
    <row r="175" spans="2:22" x14ac:dyDescent="0.35">
      <c r="L175" s="23">
        <f t="shared" ref="L175:Q175" si="98">L138</f>
        <v>0.14537057153777844</v>
      </c>
      <c r="M175" s="23">
        <f t="shared" si="98"/>
        <v>0.13241648254111243</v>
      </c>
      <c r="N175" s="23">
        <f t="shared" si="98"/>
        <v>0.1984218580703507</v>
      </c>
      <c r="O175" s="20">
        <f t="shared" si="98"/>
        <v>1.5076724409765577E-2</v>
      </c>
      <c r="P175" s="20">
        <f t="shared" si="98"/>
        <v>1.5076724409765577E-2</v>
      </c>
      <c r="Q175" s="20">
        <f t="shared" si="98"/>
        <v>1.5076724409765577E-2</v>
      </c>
      <c r="T175">
        <f>T138</f>
        <v>0.16634882016265293</v>
      </c>
    </row>
    <row r="176" spans="2:22" x14ac:dyDescent="0.35">
      <c r="L176" s="23">
        <f t="shared" ref="L176:Q176" si="99">L139</f>
        <v>7.070042728847431E-2</v>
      </c>
      <c r="M176" s="23">
        <f t="shared" si="99"/>
        <v>7.5621363123060295E-2</v>
      </c>
      <c r="N176" s="23">
        <f t="shared" si="99"/>
        <v>0.14631193360647346</v>
      </c>
      <c r="O176" s="20">
        <f t="shared" si="99"/>
        <v>-1.5220816184894365E-2</v>
      </c>
      <c r="P176" s="20">
        <f t="shared" si="99"/>
        <v>-1.5220816184894365E-2</v>
      </c>
      <c r="Q176" s="20">
        <f t="shared" si="99"/>
        <v>-1.5220816184894365E-2</v>
      </c>
      <c r="T176">
        <f>T139</f>
        <v>0.15784603369437894</v>
      </c>
    </row>
    <row r="177" spans="2:22" x14ac:dyDescent="0.35">
      <c r="U177" s="8" t="s">
        <v>15</v>
      </c>
    </row>
    <row r="178" spans="2:22" x14ac:dyDescent="0.35">
      <c r="C178" s="58" t="s">
        <v>19</v>
      </c>
      <c r="D178" s="58"/>
      <c r="U178" s="21">
        <f>U141</f>
        <v>-0.13018888520486832</v>
      </c>
    </row>
    <row r="179" spans="2:22" x14ac:dyDescent="0.35">
      <c r="C179" s="9">
        <f>B96</f>
        <v>0.1</v>
      </c>
      <c r="M179" s="57" t="s">
        <v>17</v>
      </c>
      <c r="N179" s="57"/>
      <c r="O179" s="57"/>
      <c r="P179" s="11"/>
      <c r="Q179" s="11"/>
      <c r="U179" s="21">
        <f>U142</f>
        <v>3.5062149790152507E-2</v>
      </c>
    </row>
    <row r="180" spans="2:22" x14ac:dyDescent="0.35">
      <c r="M180" s="27">
        <f>M144</f>
        <v>-8.4065658150666335E-3</v>
      </c>
      <c r="N180" s="27">
        <f t="shared" ref="N180:O180" si="100">N144</f>
        <v>-6.97914022167567E-3</v>
      </c>
      <c r="O180" s="27">
        <f t="shared" si="100"/>
        <v>-8.0255573976235461E-3</v>
      </c>
      <c r="U180" s="21">
        <f>U143</f>
        <v>-0.12684013487411971</v>
      </c>
    </row>
    <row r="181" spans="2:22" x14ac:dyDescent="0.35">
      <c r="M181" s="27">
        <f t="shared" ref="M181:O181" si="101">M145</f>
        <v>2.191712044365197E-3</v>
      </c>
      <c r="N181" s="27">
        <f t="shared" si="101"/>
        <v>1.9964068145828873E-3</v>
      </c>
      <c r="O181" s="27">
        <f t="shared" si="101"/>
        <v>2.9915516710002973E-3</v>
      </c>
    </row>
    <row r="182" spans="2:22" x14ac:dyDescent="0.35">
      <c r="M182" s="27">
        <f t="shared" ref="M182:O182" si="102">M146</f>
        <v>-1.0761182079513571E-3</v>
      </c>
      <c r="N182" s="27">
        <f t="shared" si="102"/>
        <v>-1.1510188677472501E-3</v>
      </c>
      <c r="O182" s="27">
        <f t="shared" si="102"/>
        <v>-2.2269870470806009E-3</v>
      </c>
    </row>
    <row r="188" spans="2:22" ht="85" customHeight="1" x14ac:dyDescent="0.35">
      <c r="C188" s="64" t="s">
        <v>35</v>
      </c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</row>
    <row r="192" spans="2:22" x14ac:dyDescent="0.35">
      <c r="B192" t="s">
        <v>37</v>
      </c>
      <c r="C192" t="s">
        <v>2</v>
      </c>
      <c r="D192" t="s">
        <v>39</v>
      </c>
      <c r="E192" t="s">
        <v>14</v>
      </c>
    </row>
    <row r="193" spans="2:22" x14ac:dyDescent="0.35">
      <c r="C193">
        <f>I166</f>
        <v>0.26</v>
      </c>
      <c r="D193" s="20">
        <f>SUM(M226:M228)</f>
        <v>-7.2909719786527927E-3</v>
      </c>
      <c r="E193">
        <f>C219</f>
        <v>0.1</v>
      </c>
    </row>
    <row r="194" spans="2:22" x14ac:dyDescent="0.35">
      <c r="C194">
        <f>J166</f>
        <v>0.79</v>
      </c>
      <c r="D194" s="20">
        <f>SUM(N226:N228)</f>
        <v>-6.1337522748400328E-3</v>
      </c>
      <c r="E194">
        <f>C219</f>
        <v>0.1</v>
      </c>
    </row>
    <row r="195" spans="2:22" x14ac:dyDescent="0.35">
      <c r="C195">
        <f>K166</f>
        <v>0.38</v>
      </c>
      <c r="D195" s="20">
        <f>SUM(O226:O228)</f>
        <v>-7.2609927737038501E-3</v>
      </c>
      <c r="E195">
        <f>C219</f>
        <v>0.1</v>
      </c>
    </row>
    <row r="198" spans="2:22" x14ac:dyDescent="0.35">
      <c r="B198" t="s">
        <v>38</v>
      </c>
      <c r="C198" t="s">
        <v>6</v>
      </c>
      <c r="D198" t="s">
        <v>39</v>
      </c>
      <c r="E198" t="s">
        <v>14</v>
      </c>
    </row>
    <row r="199" spans="2:22" x14ac:dyDescent="0.35">
      <c r="C199" s="23">
        <f>S166</f>
        <v>0.5</v>
      </c>
      <c r="D199" s="23">
        <f>SUM(U178:U180)</f>
        <v>-0.22196687028883552</v>
      </c>
      <c r="E199">
        <f>C219</f>
        <v>0.1</v>
      </c>
    </row>
    <row r="207" spans="2:22" x14ac:dyDescent="0.35">
      <c r="B207" s="50" t="s">
        <v>0</v>
      </c>
      <c r="C207" s="50"/>
      <c r="D207" s="50"/>
      <c r="E207" s="50"/>
      <c r="F207" s="50" t="s">
        <v>1</v>
      </c>
      <c r="G207" s="50"/>
      <c r="H207" s="50"/>
      <c r="I207" s="54" t="s">
        <v>2</v>
      </c>
      <c r="J207" s="55"/>
      <c r="K207" s="56"/>
      <c r="L207" s="50" t="s">
        <v>3</v>
      </c>
      <c r="M207" s="50"/>
      <c r="N207" s="50"/>
      <c r="O207" s="50" t="s">
        <v>4</v>
      </c>
      <c r="P207" s="50"/>
      <c r="Q207" s="50"/>
      <c r="R207" s="2" t="s">
        <v>5</v>
      </c>
      <c r="S207" s="2" t="s">
        <v>6</v>
      </c>
      <c r="T207" s="2" t="s">
        <v>7</v>
      </c>
      <c r="U207" s="2" t="s">
        <v>8</v>
      </c>
      <c r="V207" s="2" t="s">
        <v>9</v>
      </c>
    </row>
    <row r="208" spans="2:22" x14ac:dyDescent="0.35">
      <c r="B208">
        <f>B166</f>
        <v>1</v>
      </c>
      <c r="C208">
        <f t="shared" ref="C208:V208" si="103">C166</f>
        <v>0</v>
      </c>
      <c r="D208">
        <f t="shared" si="103"/>
        <v>1</v>
      </c>
      <c r="E208">
        <f t="shared" si="103"/>
        <v>1</v>
      </c>
      <c r="F208" s="23">
        <f t="shared" si="103"/>
        <v>0.93927090280213466</v>
      </c>
      <c r="G208" s="23">
        <f t="shared" si="103"/>
        <v>0.23938662477251599</v>
      </c>
      <c r="H208" s="23">
        <f t="shared" si="103"/>
        <v>0.17927390072262961</v>
      </c>
      <c r="I208" s="22">
        <f>C193+(D193*E193)</f>
        <v>0.25927090280213472</v>
      </c>
      <c r="J208" s="22">
        <f>C194+(D194*E194)</f>
        <v>0.78938662477251598</v>
      </c>
      <c r="K208" s="22">
        <f>C195+(D195*E195)</f>
        <v>0.37927390072262962</v>
      </c>
      <c r="L208">
        <f t="shared" si="103"/>
        <v>1.56</v>
      </c>
      <c r="M208">
        <f t="shared" si="103"/>
        <v>1.83</v>
      </c>
      <c r="N208">
        <f t="shared" si="103"/>
        <v>1.63</v>
      </c>
      <c r="O208" s="23">
        <f t="shared" si="103"/>
        <v>0.82635335298099499</v>
      </c>
      <c r="P208" s="23">
        <f t="shared" si="103"/>
        <v>0.86176172682750596</v>
      </c>
      <c r="Q208" s="23">
        <f t="shared" si="103"/>
        <v>0.83616963877664108</v>
      </c>
      <c r="R208" s="23">
        <f t="shared" si="103"/>
        <v>0.43041614462969435</v>
      </c>
      <c r="S208" s="22">
        <f>C199+(D199*E199)</f>
        <v>0.47780331297111645</v>
      </c>
      <c r="T208" s="23">
        <f t="shared" si="103"/>
        <v>0.79294294838021262</v>
      </c>
      <c r="U208" s="23">
        <f t="shared" si="103"/>
        <v>0</v>
      </c>
      <c r="V208" s="23">
        <f t="shared" si="103"/>
        <v>-0.79294294838021262</v>
      </c>
    </row>
    <row r="209" spans="2:22" x14ac:dyDescent="0.35">
      <c r="B209">
        <f t="shared" ref="B209:V209" si="104">B167</f>
        <v>1</v>
      </c>
      <c r="C209">
        <f t="shared" si="104"/>
        <v>0</v>
      </c>
      <c r="D209">
        <f t="shared" si="104"/>
        <v>0</v>
      </c>
      <c r="E209">
        <f t="shared" si="104"/>
        <v>1</v>
      </c>
      <c r="F209" s="23">
        <f t="shared" si="104"/>
        <v>0.94989238817920485</v>
      </c>
      <c r="G209" s="23">
        <f t="shared" si="104"/>
        <v>0.72988489811322521</v>
      </c>
      <c r="H209" s="23">
        <f t="shared" si="104"/>
        <v>0.54977730129529201</v>
      </c>
      <c r="L209">
        <f t="shared" si="104"/>
        <v>1.54</v>
      </c>
      <c r="M209">
        <f t="shared" si="104"/>
        <v>1.6800000000000002</v>
      </c>
      <c r="N209">
        <f t="shared" si="104"/>
        <v>0.98</v>
      </c>
      <c r="O209" s="23">
        <f t="shared" si="104"/>
        <v>0.82346472522088332</v>
      </c>
      <c r="P209" s="23">
        <f t="shared" si="104"/>
        <v>0.84290453111454733</v>
      </c>
      <c r="Q209" s="23">
        <f t="shared" si="104"/>
        <v>0.72710821634112954</v>
      </c>
      <c r="R209" s="23">
        <f t="shared" si="104"/>
        <v>0.41009754279134897</v>
      </c>
      <c r="S209" s="23"/>
      <c r="T209" s="23">
        <f t="shared" si="104"/>
        <v>0.78922513693893737</v>
      </c>
      <c r="U209" s="23">
        <f t="shared" si="104"/>
        <v>1</v>
      </c>
      <c r="V209" s="23">
        <f t="shared" si="104"/>
        <v>0.21077486306106263</v>
      </c>
    </row>
    <row r="210" spans="2:22" x14ac:dyDescent="0.35">
      <c r="B210">
        <f t="shared" ref="B210:V210" si="105">B168</f>
        <v>1</v>
      </c>
      <c r="C210">
        <f t="shared" si="105"/>
        <v>1</v>
      </c>
      <c r="D210">
        <f t="shared" si="105"/>
        <v>0</v>
      </c>
      <c r="E210">
        <f t="shared" si="105"/>
        <v>1</v>
      </c>
      <c r="F210" s="23">
        <f t="shared" si="105"/>
        <v>1.9159343418493336E-2</v>
      </c>
      <c r="G210" s="23">
        <f t="shared" si="105"/>
        <v>0.14930208597783243</v>
      </c>
      <c r="H210" s="23">
        <f t="shared" si="105"/>
        <v>0.64919744426023762</v>
      </c>
      <c r="L210">
        <f t="shared" si="105"/>
        <v>2.4900000000000002</v>
      </c>
      <c r="M210">
        <f t="shared" si="105"/>
        <v>2.41</v>
      </c>
      <c r="N210">
        <f t="shared" si="105"/>
        <v>1.5299999999999998</v>
      </c>
      <c r="O210" s="23">
        <f t="shared" si="105"/>
        <v>0.92343780264818787</v>
      </c>
      <c r="P210" s="23">
        <f t="shared" si="105"/>
        <v>0.91758668187208714</v>
      </c>
      <c r="Q210" s="23">
        <f t="shared" si="105"/>
        <v>0.82200631421375348</v>
      </c>
      <c r="R210" s="23">
        <f t="shared" si="105"/>
        <v>0.10123705923182644</v>
      </c>
      <c r="S210" s="23"/>
      <c r="T210" s="23">
        <f t="shared" si="105"/>
        <v>0.80356871760051474</v>
      </c>
      <c r="U210" s="23">
        <f t="shared" si="105"/>
        <v>0</v>
      </c>
      <c r="V210" s="23">
        <f t="shared" si="105"/>
        <v>-0.80356871760051474</v>
      </c>
    </row>
    <row r="211" spans="2:22" x14ac:dyDescent="0.35">
      <c r="F211" s="23">
        <f t="shared" ref="F211:H211" si="106">F169</f>
        <v>0.33927090280213473</v>
      </c>
      <c r="G211" s="23">
        <f t="shared" si="106"/>
        <v>0.64938662477251596</v>
      </c>
      <c r="H211" s="23">
        <f t="shared" si="106"/>
        <v>0.4192739007226296</v>
      </c>
    </row>
    <row r="216" spans="2:22" x14ac:dyDescent="0.35">
      <c r="L216" s="50" t="s">
        <v>13</v>
      </c>
      <c r="M216" s="50"/>
      <c r="N216" s="50"/>
      <c r="O216" s="50" t="s">
        <v>16</v>
      </c>
      <c r="P216" s="50"/>
      <c r="Q216" s="50"/>
    </row>
    <row r="217" spans="2:22" x14ac:dyDescent="0.35">
      <c r="L217" s="29">
        <f>L174</f>
        <v>0.14349348899806208</v>
      </c>
      <c r="M217" s="29">
        <f t="shared" ref="M217:Q217" si="107">M174</f>
        <v>0.11912845300278095</v>
      </c>
      <c r="N217" s="29">
        <f t="shared" si="107"/>
        <v>0.13698997396478266</v>
      </c>
      <c r="O217" s="29">
        <f t="shared" si="107"/>
        <v>-5.8584998342190747E-2</v>
      </c>
      <c r="P217" s="29">
        <f t="shared" si="107"/>
        <v>-5.8584998342190747E-2</v>
      </c>
      <c r="Q217" s="29">
        <f t="shared" si="107"/>
        <v>-5.8584998342190747E-2</v>
      </c>
    </row>
    <row r="218" spans="2:22" x14ac:dyDescent="0.35">
      <c r="L218" s="29">
        <f t="shared" ref="L218:Q218" si="108">L175</f>
        <v>0.14537057153777844</v>
      </c>
      <c r="M218" s="29">
        <f t="shared" si="108"/>
        <v>0.13241648254111243</v>
      </c>
      <c r="N218" s="29">
        <f t="shared" si="108"/>
        <v>0.1984218580703507</v>
      </c>
      <c r="O218" s="29">
        <f t="shared" si="108"/>
        <v>1.5076724409765577E-2</v>
      </c>
      <c r="P218" s="29">
        <f t="shared" si="108"/>
        <v>1.5076724409765577E-2</v>
      </c>
      <c r="Q218" s="29">
        <f t="shared" si="108"/>
        <v>1.5076724409765577E-2</v>
      </c>
    </row>
    <row r="219" spans="2:22" x14ac:dyDescent="0.35">
      <c r="B219" t="s">
        <v>36</v>
      </c>
      <c r="C219" s="9">
        <f>C179</f>
        <v>0.1</v>
      </c>
      <c r="L219" s="29">
        <f t="shared" ref="L219:Q219" si="109">L176</f>
        <v>7.070042728847431E-2</v>
      </c>
      <c r="M219" s="29">
        <f t="shared" si="109"/>
        <v>7.5621363123060295E-2</v>
      </c>
      <c r="N219" s="29">
        <f t="shared" si="109"/>
        <v>0.14631193360647346</v>
      </c>
      <c r="O219" s="29">
        <f t="shared" si="109"/>
        <v>-1.5220816184894365E-2</v>
      </c>
      <c r="P219" s="29">
        <f t="shared" si="109"/>
        <v>-1.5220816184894365E-2</v>
      </c>
      <c r="Q219" s="29">
        <f t="shared" si="109"/>
        <v>-1.5220816184894365E-2</v>
      </c>
    </row>
    <row r="220" spans="2:22" x14ac:dyDescent="0.35">
      <c r="L220" s="23"/>
      <c r="M220" s="23"/>
      <c r="N220" s="23"/>
      <c r="O220" s="23"/>
      <c r="P220" s="23"/>
      <c r="Q220" s="23"/>
      <c r="T220" s="1" t="s">
        <v>12</v>
      </c>
    </row>
    <row r="221" spans="2:22" x14ac:dyDescent="0.35">
      <c r="T221" s="29">
        <f>T174</f>
        <v>0.16418442899430807</v>
      </c>
    </row>
    <row r="222" spans="2:22" x14ac:dyDescent="0.35">
      <c r="T222" s="29">
        <f t="shared" ref="T222:T223" si="110">T175</f>
        <v>0.16634882016265293</v>
      </c>
    </row>
    <row r="223" spans="2:22" x14ac:dyDescent="0.35">
      <c r="T223" s="29">
        <f t="shared" si="110"/>
        <v>0.15784603369437894</v>
      </c>
    </row>
    <row r="224" spans="2:22" x14ac:dyDescent="0.35">
      <c r="U224" s="8" t="s">
        <v>15</v>
      </c>
    </row>
    <row r="225" spans="13:21" x14ac:dyDescent="0.35">
      <c r="M225" s="71" t="s">
        <v>17</v>
      </c>
      <c r="N225" s="72"/>
      <c r="O225" s="72"/>
      <c r="U225" s="29">
        <f>U178</f>
        <v>-0.13018888520486832</v>
      </c>
    </row>
    <row r="226" spans="13:21" x14ac:dyDescent="0.35">
      <c r="M226" s="20">
        <f>M180</f>
        <v>-8.4065658150666335E-3</v>
      </c>
      <c r="N226" s="20">
        <f t="shared" ref="N226:O226" si="111">N180</f>
        <v>-6.97914022167567E-3</v>
      </c>
      <c r="O226" s="20">
        <f t="shared" si="111"/>
        <v>-8.0255573976235461E-3</v>
      </c>
      <c r="U226" s="29">
        <f t="shared" ref="U226:U227" si="112">U179</f>
        <v>3.5062149790152507E-2</v>
      </c>
    </row>
    <row r="227" spans="13:21" x14ac:dyDescent="0.35">
      <c r="M227" s="20">
        <f t="shared" ref="M227:O227" si="113">M181</f>
        <v>2.191712044365197E-3</v>
      </c>
      <c r="N227" s="20">
        <f t="shared" si="113"/>
        <v>1.9964068145828873E-3</v>
      </c>
      <c r="O227" s="20">
        <f t="shared" si="113"/>
        <v>2.9915516710002973E-3</v>
      </c>
      <c r="U227" s="29">
        <f t="shared" si="112"/>
        <v>-0.12684013487411971</v>
      </c>
    </row>
    <row r="228" spans="13:21" x14ac:dyDescent="0.35">
      <c r="M228" s="20">
        <f t="shared" ref="M228:O228" si="114">M182</f>
        <v>-1.0761182079513571E-3</v>
      </c>
      <c r="N228" s="20">
        <f t="shared" si="114"/>
        <v>-1.1510188677472501E-3</v>
      </c>
      <c r="O228" s="20">
        <f t="shared" si="114"/>
        <v>-2.2269870470806009E-3</v>
      </c>
    </row>
  </sheetData>
  <mergeCells count="103">
    <mergeCell ref="B45:V45"/>
    <mergeCell ref="L216:N216"/>
    <mergeCell ref="O216:Q216"/>
    <mergeCell ref="M225:O225"/>
    <mergeCell ref="C188:V188"/>
    <mergeCell ref="B207:E207"/>
    <mergeCell ref="F207:H207"/>
    <mergeCell ref="I207:K207"/>
    <mergeCell ref="L207:N207"/>
    <mergeCell ref="O207:Q207"/>
    <mergeCell ref="L22:N22"/>
    <mergeCell ref="O22:Q22"/>
    <mergeCell ref="B29:E29"/>
    <mergeCell ref="F29:I29"/>
    <mergeCell ref="L29:N29"/>
    <mergeCell ref="O29:Q29"/>
    <mergeCell ref="B34:E34"/>
    <mergeCell ref="F34:I34"/>
    <mergeCell ref="B39:E39"/>
    <mergeCell ref="F39:I39"/>
    <mergeCell ref="B22:E22"/>
    <mergeCell ref="F22:H22"/>
    <mergeCell ref="I22:K22"/>
    <mergeCell ref="B73:E73"/>
    <mergeCell ref="F73:H73"/>
    <mergeCell ref="I73:K73"/>
    <mergeCell ref="L73:N73"/>
    <mergeCell ref="B71:V71"/>
    <mergeCell ref="O4:Q4"/>
    <mergeCell ref="C3:V3"/>
    <mergeCell ref="B10:V10"/>
    <mergeCell ref="B4:E4"/>
    <mergeCell ref="F4:H4"/>
    <mergeCell ref="I4:K4"/>
    <mergeCell ref="L4:N4"/>
    <mergeCell ref="B12:E12"/>
    <mergeCell ref="F12:H12"/>
    <mergeCell ref="I12:K12"/>
    <mergeCell ref="L12:N12"/>
    <mergeCell ref="O12:Q12"/>
    <mergeCell ref="B20:V20"/>
    <mergeCell ref="B53:V53"/>
    <mergeCell ref="B54:E54"/>
    <mergeCell ref="F54:H54"/>
    <mergeCell ref="I54:K54"/>
    <mergeCell ref="L54:N54"/>
    <mergeCell ref="O54:Q54"/>
    <mergeCell ref="B47:E47"/>
    <mergeCell ref="F47:H47"/>
    <mergeCell ref="I47:K47"/>
    <mergeCell ref="L47:N47"/>
    <mergeCell ref="O47:Q47"/>
    <mergeCell ref="B60:D60"/>
    <mergeCell ref="E60:G60"/>
    <mergeCell ref="B65:E65"/>
    <mergeCell ref="F65:H65"/>
    <mergeCell ref="I65:K65"/>
    <mergeCell ref="L65:N65"/>
    <mergeCell ref="O65:Q65"/>
    <mergeCell ref="B64:V64"/>
    <mergeCell ref="L173:N173"/>
    <mergeCell ref="O173:Q173"/>
    <mergeCell ref="M179:O179"/>
    <mergeCell ref="C178:D178"/>
    <mergeCell ref="L136:N136"/>
    <mergeCell ref="O136:Q136"/>
    <mergeCell ref="M143:O143"/>
    <mergeCell ref="A148:W148"/>
    <mergeCell ref="B165:E165"/>
    <mergeCell ref="F165:H165"/>
    <mergeCell ref="I165:K165"/>
    <mergeCell ref="L165:N165"/>
    <mergeCell ref="O165:Q165"/>
    <mergeCell ref="B150:I150"/>
    <mergeCell ref="C151:E151"/>
    <mergeCell ref="B157:I157"/>
    <mergeCell ref="B158:D158"/>
    <mergeCell ref="E158:G158"/>
    <mergeCell ref="H158:J158"/>
    <mergeCell ref="A2:U2"/>
    <mergeCell ref="L115:N115"/>
    <mergeCell ref="O115:Q115"/>
    <mergeCell ref="A125:X125"/>
    <mergeCell ref="B128:E128"/>
    <mergeCell ref="F128:H128"/>
    <mergeCell ref="I128:K128"/>
    <mergeCell ref="L128:N128"/>
    <mergeCell ref="O128:Q128"/>
    <mergeCell ref="L79:N79"/>
    <mergeCell ref="B86:V86"/>
    <mergeCell ref="O108:Q108"/>
    <mergeCell ref="B88:E88"/>
    <mergeCell ref="F88:H88"/>
    <mergeCell ref="I88:K88"/>
    <mergeCell ref="L88:N88"/>
    <mergeCell ref="O88:Q88"/>
    <mergeCell ref="L95:N95"/>
    <mergeCell ref="B106:V106"/>
    <mergeCell ref="B108:E108"/>
    <mergeCell ref="F108:H108"/>
    <mergeCell ref="I108:K108"/>
    <mergeCell ref="L108:N108"/>
    <mergeCell ref="O73:Q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4CB4-BD8A-40C7-815A-62E3B0820077}">
  <dimension ref="A2:V23"/>
  <sheetViews>
    <sheetView zoomScale="70" zoomScaleNormal="70" workbookViewId="0">
      <selection activeCell="S10" sqref="S10"/>
    </sheetView>
  </sheetViews>
  <sheetFormatPr defaultRowHeight="14.5" x14ac:dyDescent="0.35"/>
  <cols>
    <col min="1" max="1" width="8.7265625" style="36"/>
    <col min="2" max="2" width="4.7265625" customWidth="1"/>
    <col min="3" max="3" width="6.26953125" customWidth="1"/>
    <col min="4" max="5" width="6.08984375" customWidth="1"/>
    <col min="6" max="6" width="9" customWidth="1"/>
  </cols>
  <sheetData>
    <row r="2" spans="2:22" x14ac:dyDescent="0.3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2:22" x14ac:dyDescent="0.35">
      <c r="B3" s="41">
        <v>1</v>
      </c>
      <c r="C3" s="44">
        <v>1</v>
      </c>
      <c r="D3" s="38">
        <v>1</v>
      </c>
      <c r="E3" s="37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2:22" x14ac:dyDescent="0.35">
      <c r="B4" s="42"/>
      <c r="C4" s="45"/>
      <c r="D4" s="39"/>
      <c r="E4" s="37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2:22" x14ac:dyDescent="0.35">
      <c r="B5" s="42"/>
      <c r="C5" s="45"/>
      <c r="D5" s="39"/>
      <c r="E5" s="37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2:22" x14ac:dyDescent="0.35">
      <c r="B6" s="42"/>
      <c r="C6" s="45"/>
      <c r="D6" s="39"/>
      <c r="E6" s="37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2:22" x14ac:dyDescent="0.35">
      <c r="B7" s="42"/>
      <c r="C7" s="45"/>
      <c r="D7" s="39"/>
      <c r="E7" s="37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2:22" x14ac:dyDescent="0.35">
      <c r="B8" s="42">
        <v>0</v>
      </c>
      <c r="C8" s="45">
        <v>0</v>
      </c>
      <c r="D8" s="39">
        <v>1</v>
      </c>
      <c r="E8" s="3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2:22" x14ac:dyDescent="0.35">
      <c r="B9" s="42"/>
      <c r="C9" s="45"/>
      <c r="D9" s="39"/>
      <c r="E9" s="37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2:22" x14ac:dyDescent="0.35">
      <c r="B10" s="42"/>
      <c r="C10" s="45"/>
      <c r="D10" s="39"/>
      <c r="E10" s="37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2:22" x14ac:dyDescent="0.35">
      <c r="B11" s="42"/>
      <c r="C11" s="45"/>
      <c r="D11" s="39"/>
      <c r="E11" s="37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2:22" x14ac:dyDescent="0.35">
      <c r="B12" s="42"/>
      <c r="C12" s="45"/>
      <c r="D12" s="39"/>
      <c r="E12" s="3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2:22" x14ac:dyDescent="0.35">
      <c r="B13" s="42"/>
      <c r="C13" s="45"/>
      <c r="D13" s="39"/>
      <c r="E13" s="37"/>
      <c r="F13" s="36"/>
      <c r="G13" s="36"/>
      <c r="H13" s="36"/>
      <c r="I13" s="36"/>
      <c r="J13" s="36"/>
      <c r="K13" s="36"/>
      <c r="L13" s="36"/>
      <c r="M13" s="36"/>
      <c r="N13" s="36"/>
      <c r="O13" s="58" t="s">
        <v>47</v>
      </c>
      <c r="P13" s="58"/>
      <c r="Q13" s="58"/>
      <c r="R13" s="36"/>
      <c r="S13" s="36"/>
      <c r="T13" s="36"/>
      <c r="U13" s="36"/>
      <c r="V13" s="36"/>
    </row>
    <row r="14" spans="2:22" x14ac:dyDescent="0.35">
      <c r="B14" s="42">
        <v>1</v>
      </c>
      <c r="C14" s="45">
        <v>0</v>
      </c>
      <c r="D14" s="39">
        <v>0</v>
      </c>
      <c r="E14" s="37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2:22" x14ac:dyDescent="0.35">
      <c r="B15" s="42"/>
      <c r="C15" s="45"/>
      <c r="D15" s="39"/>
      <c r="E15" s="37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2:22" x14ac:dyDescent="0.35">
      <c r="B16" s="42"/>
      <c r="C16" s="45"/>
      <c r="D16" s="39"/>
      <c r="E16" s="37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2:22" x14ac:dyDescent="0.35">
      <c r="B17" s="42"/>
      <c r="C17" s="45"/>
      <c r="D17" s="39"/>
      <c r="E17" s="37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2:22" x14ac:dyDescent="0.35">
      <c r="B18" s="42"/>
      <c r="C18" s="45"/>
      <c r="D18" s="39"/>
      <c r="E18" s="37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2:22" x14ac:dyDescent="0.35">
      <c r="B19" s="43">
        <v>1</v>
      </c>
      <c r="C19" s="46">
        <v>1</v>
      </c>
      <c r="D19" s="40">
        <v>1</v>
      </c>
      <c r="E19" s="37"/>
      <c r="F19" s="36"/>
      <c r="G19" s="36"/>
      <c r="H19" s="36"/>
      <c r="I19" s="36"/>
      <c r="J19" s="36"/>
      <c r="K19" s="73" t="s">
        <v>45</v>
      </c>
      <c r="L19" s="73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2:22" x14ac:dyDescent="0.3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2:22" x14ac:dyDescent="0.3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2:22" x14ac:dyDescent="0.35">
      <c r="B22" s="36"/>
      <c r="C22" s="36" t="s">
        <v>48</v>
      </c>
      <c r="D22" s="36"/>
      <c r="E22" s="36"/>
      <c r="F22" s="73" t="s">
        <v>46</v>
      </c>
      <c r="G22" s="73"/>
      <c r="H22" s="73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2:22" x14ac:dyDescent="0.35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</sheetData>
  <mergeCells count="3">
    <mergeCell ref="K19:L19"/>
    <mergeCell ref="F22:H22"/>
    <mergeCell ref="O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Backprop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vardhan</dc:creator>
  <cp:lastModifiedBy>utkarsh vardhan</cp:lastModifiedBy>
  <cp:lastPrinted>2018-09-30T14:52:24Z</cp:lastPrinted>
  <dcterms:created xsi:type="dcterms:W3CDTF">2018-09-30T14:30:00Z</dcterms:created>
  <dcterms:modified xsi:type="dcterms:W3CDTF">2019-01-20T10:30:01Z</dcterms:modified>
</cp:coreProperties>
</file>