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di\Downloads\"/>
    </mc:Choice>
  </mc:AlternateContent>
  <xr:revisionPtr revIDLastSave="0" documentId="13_ncr:1_{E55B9698-5518-4521-A313-388CBCEAD9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L19" i="1"/>
  <c r="L21" i="1"/>
  <c r="L22" i="1"/>
  <c r="L23" i="1"/>
  <c r="L24" i="1"/>
  <c r="K20" i="1"/>
  <c r="K21" i="1"/>
  <c r="K22" i="1"/>
  <c r="K23" i="1"/>
  <c r="K24" i="1"/>
  <c r="K19" i="1"/>
  <c r="K15" i="1"/>
  <c r="J15" i="1"/>
  <c r="J16" i="1"/>
  <c r="J17" i="1"/>
  <c r="J12" i="1"/>
  <c r="J13" i="1"/>
  <c r="J19" i="1"/>
  <c r="J20" i="1"/>
  <c r="J21" i="1"/>
  <c r="J22" i="1"/>
  <c r="J23" i="1"/>
  <c r="J24" i="1"/>
  <c r="L15" i="1"/>
  <c r="L16" i="1"/>
  <c r="L17" i="1"/>
  <c r="L12" i="1"/>
  <c r="L13" i="1"/>
  <c r="K12" i="1"/>
  <c r="K13" i="1"/>
  <c r="L10" i="1"/>
  <c r="L9" i="1"/>
  <c r="K9" i="1"/>
  <c r="K10" i="1"/>
  <c r="J10" i="1"/>
  <c r="J9" i="1"/>
  <c r="K17" i="1"/>
  <c r="K16" i="1"/>
  <c r="L4" i="1"/>
  <c r="K4" i="1"/>
  <c r="J4" i="1"/>
  <c r="M19" i="1" l="1"/>
  <c r="M24" i="1"/>
  <c r="M21" i="1"/>
  <c r="M20" i="1"/>
  <c r="M22" i="1"/>
  <c r="M23" i="1"/>
  <c r="M17" i="1"/>
  <c r="M9" i="1"/>
  <c r="M10" i="1"/>
  <c r="M12" i="1"/>
  <c r="M13" i="1"/>
  <c r="M15" i="1"/>
  <c r="M16" i="1"/>
  <c r="M4" i="1" l="1"/>
  <c r="N8" i="1" s="1"/>
  <c r="N11" i="1" l="1"/>
  <c r="N18" i="1"/>
  <c r="N14" i="1"/>
  <c r="N25" i="1" l="1"/>
</calcChain>
</file>

<file path=xl/sharedStrings.xml><?xml version="1.0" encoding="utf-8"?>
<sst xmlns="http://schemas.openxmlformats.org/spreadsheetml/2006/main" count="83" uniqueCount="29">
  <si>
    <t>PNS</t>
  </si>
  <si>
    <t>YA</t>
  </si>
  <si>
    <t>TIDAK</t>
  </si>
  <si>
    <t>Mahasiswa</t>
  </si>
  <si>
    <t>Petani</t>
  </si>
  <si>
    <t>Wiraswasta</t>
  </si>
  <si>
    <t>Wirausaha</t>
  </si>
  <si>
    <t>Swasta</t>
  </si>
  <si>
    <t>Sedang</t>
  </si>
  <si>
    <t>Kecil</t>
  </si>
  <si>
    <t>Besar</t>
  </si>
  <si>
    <t>Usia</t>
  </si>
  <si>
    <t>Penghasilan</t>
  </si>
  <si>
    <t>Pekerjaan</t>
  </si>
  <si>
    <t>Bantuan Sosial</t>
  </si>
  <si>
    <t>Rumah Tangga</t>
  </si>
  <si>
    <t>Total</t>
  </si>
  <si>
    <t>&lt;= 30</t>
  </si>
  <si>
    <t>&gt; 30</t>
  </si>
  <si>
    <t>&lt;= 3000000</t>
  </si>
  <si>
    <t>&gt; 3000000</t>
  </si>
  <si>
    <t>Atribut</t>
  </si>
  <si>
    <t>Jumlah</t>
  </si>
  <si>
    <t>Entropy</t>
  </si>
  <si>
    <t>Gain</t>
  </si>
  <si>
    <t>Max Gain :</t>
  </si>
  <si>
    <t>Tahap 3 : Cari nilai Gain terbesar dari semua atribut</t>
  </si>
  <si>
    <t>Tahap 2 : Menghitung nilai Entropy untuk masing-masing atribut berdasarkan kelasnya</t>
  </si>
  <si>
    <t>Tahap 1 : Menghitung nilai Entropy total seluruh data berdasarkan kategori label kelasnya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</si>
</sst>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75" workbookViewId="0">
      <selection activeCell="S25" sqref="S25"/>
    </sheetView>
  </sheetViews>
  <sheetFormatPr defaultRowHeight="15" x14ac:dyDescent="0.25"/>
  <cols>
    <col min="2" max="2" width="13.7109375" bestFit="1" customWidth="1"/>
    <col min="3" max="3" width="15.85546875" bestFit="1" customWidth="1"/>
    <col min="4" max="4" width="11.140625" bestFit="1" customWidth="1"/>
    <col min="5" max="5" width="16.5703125" bestFit="1" customWidth="1"/>
    <col min="8" max="8" width="14" bestFit="1" customWidth="1"/>
    <col min="9" max="9" width="11.140625" bestFit="1" customWidth="1"/>
    <col min="12" max="12" width="11.28515625" bestFit="1" customWidth="1"/>
  </cols>
  <sheetData>
    <row r="1" spans="1:14" x14ac:dyDescent="0.25">
      <c r="A1" s="8" t="s">
        <v>11</v>
      </c>
      <c r="B1" s="8" t="s">
        <v>12</v>
      </c>
      <c r="C1" s="8" t="s">
        <v>15</v>
      </c>
      <c r="D1" s="8" t="s">
        <v>13</v>
      </c>
      <c r="E1" s="8" t="s">
        <v>14</v>
      </c>
      <c r="F1" s="4"/>
      <c r="G1" s="4"/>
    </row>
    <row r="2" spans="1:14" x14ac:dyDescent="0.25">
      <c r="A2" s="1">
        <v>25</v>
      </c>
      <c r="B2" s="2">
        <v>2000000</v>
      </c>
      <c r="C2" s="1" t="s">
        <v>9</v>
      </c>
      <c r="D2" s="2" t="s">
        <v>0</v>
      </c>
      <c r="E2" s="1" t="s">
        <v>1</v>
      </c>
      <c r="H2" t="s">
        <v>28</v>
      </c>
    </row>
    <row r="3" spans="1:14" x14ac:dyDescent="0.25">
      <c r="A3" s="1">
        <v>30</v>
      </c>
      <c r="B3" s="2">
        <v>3000000</v>
      </c>
      <c r="C3" s="1" t="s">
        <v>8</v>
      </c>
      <c r="D3" s="2" t="s">
        <v>7</v>
      </c>
      <c r="E3" s="1" t="s">
        <v>2</v>
      </c>
      <c r="H3" s="9" t="s">
        <v>21</v>
      </c>
      <c r="I3" s="9"/>
      <c r="J3" s="8" t="s">
        <v>22</v>
      </c>
      <c r="K3" s="8" t="s">
        <v>1</v>
      </c>
      <c r="L3" s="8" t="s">
        <v>2</v>
      </c>
      <c r="M3" s="8" t="s">
        <v>23</v>
      </c>
    </row>
    <row r="4" spans="1:14" x14ac:dyDescent="0.25">
      <c r="A4" s="1">
        <v>40</v>
      </c>
      <c r="B4" s="2">
        <v>4000000</v>
      </c>
      <c r="C4" s="1" t="s">
        <v>10</v>
      </c>
      <c r="D4" s="2" t="s">
        <v>4</v>
      </c>
      <c r="E4" s="1" t="s">
        <v>1</v>
      </c>
      <c r="H4" s="10" t="s">
        <v>16</v>
      </c>
      <c r="I4" s="11"/>
      <c r="J4" s="1">
        <f>COUNTA(A2:A16)</f>
        <v>15</v>
      </c>
      <c r="K4" s="1">
        <f>COUNTIF(E2:E16,K3)</f>
        <v>8</v>
      </c>
      <c r="L4" s="1">
        <f>COUNTIF(E2:E16,L3)</f>
        <v>7</v>
      </c>
      <c r="M4" s="1">
        <f>((-K4/J4)*IMLOG2(K4/J4)+(-L4/J4)*IMLOG2(L4/J4))</f>
        <v>0.9967916319816349</v>
      </c>
    </row>
    <row r="5" spans="1:14" x14ac:dyDescent="0.25">
      <c r="A5" s="1">
        <v>22</v>
      </c>
      <c r="B5" s="2">
        <v>1500000</v>
      </c>
      <c r="C5" s="1" t="s">
        <v>9</v>
      </c>
      <c r="D5" s="2" t="s">
        <v>3</v>
      </c>
      <c r="E5" s="1" t="s">
        <v>2</v>
      </c>
    </row>
    <row r="6" spans="1:14" x14ac:dyDescent="0.25">
      <c r="A6" s="1">
        <v>28</v>
      </c>
      <c r="B6" s="2">
        <v>2500000</v>
      </c>
      <c r="C6" s="1" t="s">
        <v>8</v>
      </c>
      <c r="D6" s="2" t="s">
        <v>5</v>
      </c>
      <c r="E6" s="1" t="s">
        <v>2</v>
      </c>
      <c r="H6" t="s">
        <v>27</v>
      </c>
    </row>
    <row r="7" spans="1:14" x14ac:dyDescent="0.25">
      <c r="A7" s="1">
        <v>35</v>
      </c>
      <c r="B7" s="2">
        <v>3500000</v>
      </c>
      <c r="C7" s="1" t="s">
        <v>8</v>
      </c>
      <c r="D7" s="2" t="s">
        <v>5</v>
      </c>
      <c r="E7" s="1" t="s">
        <v>1</v>
      </c>
      <c r="H7" s="9" t="s">
        <v>21</v>
      </c>
      <c r="I7" s="9"/>
      <c r="J7" s="8" t="s">
        <v>22</v>
      </c>
      <c r="K7" s="8" t="s">
        <v>1</v>
      </c>
      <c r="L7" s="8" t="s">
        <v>2</v>
      </c>
      <c r="M7" s="8" t="s">
        <v>23</v>
      </c>
      <c r="N7" s="8" t="s">
        <v>24</v>
      </c>
    </row>
    <row r="8" spans="1:14" x14ac:dyDescent="0.25">
      <c r="A8" s="1">
        <v>45</v>
      </c>
      <c r="B8" s="2">
        <v>4500000</v>
      </c>
      <c r="C8" s="1" t="s">
        <v>10</v>
      </c>
      <c r="D8" s="2" t="s">
        <v>5</v>
      </c>
      <c r="E8" s="1" t="s">
        <v>1</v>
      </c>
      <c r="H8" s="5" t="s">
        <v>11</v>
      </c>
      <c r="I8" s="2"/>
      <c r="J8" s="2"/>
      <c r="K8" s="2"/>
      <c r="L8" s="2"/>
      <c r="M8" s="2"/>
      <c r="N8" s="2">
        <f>(M4)-((J9/J4)*M9)-((J10/J4)*M10)</f>
        <v>0.43077663227009755</v>
      </c>
    </row>
    <row r="9" spans="1:14" x14ac:dyDescent="0.25">
      <c r="A9" s="1">
        <v>50</v>
      </c>
      <c r="B9" s="2">
        <v>5000000</v>
      </c>
      <c r="C9" s="1" t="s">
        <v>10</v>
      </c>
      <c r="D9" s="2" t="s">
        <v>0</v>
      </c>
      <c r="E9" s="1" t="s">
        <v>1</v>
      </c>
      <c r="H9" s="6"/>
      <c r="I9" s="1" t="s">
        <v>17</v>
      </c>
      <c r="J9" s="1">
        <f>COUNTIF($A$2:$A$16,I9)</f>
        <v>7</v>
      </c>
      <c r="K9" s="1">
        <f>COUNTIFS($A$2:$A$16,I9,$E$2:$E$16,$K$3)</f>
        <v>1</v>
      </c>
      <c r="L9" s="1">
        <f>COUNTIFS($A$2:$A$16,I9,$E$2:$E$16,$L$3)</f>
        <v>6</v>
      </c>
      <c r="M9" s="1">
        <f>((-K9/J9)*IMLOG2(K9/J9)+(-L9/J9)*IMLOG2(L9/J9))</f>
        <v>0.59167277858232681</v>
      </c>
      <c r="N9" s="3"/>
    </row>
    <row r="10" spans="1:14" x14ac:dyDescent="0.25">
      <c r="A10" s="1">
        <v>29</v>
      </c>
      <c r="B10" s="2">
        <v>2800000</v>
      </c>
      <c r="C10" s="1" t="s">
        <v>8</v>
      </c>
      <c r="D10" s="2" t="s">
        <v>7</v>
      </c>
      <c r="E10" s="1" t="s">
        <v>2</v>
      </c>
      <c r="H10" s="7"/>
      <c r="I10" s="1" t="s">
        <v>18</v>
      </c>
      <c r="J10" s="1">
        <f>COUNTIF($A$2:$A$16,I10)</f>
        <v>8</v>
      </c>
      <c r="K10" s="1">
        <f>COUNTIFS($A$2:$A$16,I10,$E$2:$E$16,$K$3)</f>
        <v>7</v>
      </c>
      <c r="L10" s="1">
        <f>COUNTIFS($A$2:$A$16,I10,$E$2:$E$16,$L$3)</f>
        <v>1</v>
      </c>
      <c r="M10" s="1">
        <f t="shared" ref="M10:M16" si="0">((-K10/J10)*IMLOG2(K10/J10)+(-L10/J10)*IMLOG2(L10/J10))</f>
        <v>0.54356444319959651</v>
      </c>
      <c r="N10" s="3"/>
    </row>
    <row r="11" spans="1:14" x14ac:dyDescent="0.25">
      <c r="A11" s="1">
        <v>31</v>
      </c>
      <c r="B11" s="2">
        <v>3200000</v>
      </c>
      <c r="C11" s="1" t="s">
        <v>9</v>
      </c>
      <c r="D11" s="2" t="s">
        <v>6</v>
      </c>
      <c r="E11" s="1" t="s">
        <v>1</v>
      </c>
      <c r="H11" s="5" t="s">
        <v>12</v>
      </c>
      <c r="I11" s="2"/>
      <c r="J11" s="2"/>
      <c r="K11" s="2"/>
      <c r="L11" s="2"/>
      <c r="M11" s="2"/>
      <c r="N11" s="2">
        <f>(M4)-((J12/J4)*M12)-((J13/J4)*M13)</f>
        <v>0.43077663227009755</v>
      </c>
    </row>
    <row r="12" spans="1:14" x14ac:dyDescent="0.25">
      <c r="A12" s="1">
        <v>38</v>
      </c>
      <c r="B12" s="2">
        <v>3800000</v>
      </c>
      <c r="C12" s="1" t="s">
        <v>8</v>
      </c>
      <c r="D12" s="2" t="s">
        <v>4</v>
      </c>
      <c r="E12" s="1" t="s">
        <v>1</v>
      </c>
      <c r="H12" s="6"/>
      <c r="I12" s="1" t="s">
        <v>19</v>
      </c>
      <c r="J12" s="1">
        <f>COUNTIF($B$2:$B$16,I12)</f>
        <v>7</v>
      </c>
      <c r="K12" s="1">
        <f>COUNTIFS($B$2:$B$16,I12,$E$2:$E$16,$K$3)</f>
        <v>1</v>
      </c>
      <c r="L12" s="1">
        <f>COUNTIFS($B$2:$B$16,I12,$E$2:$E$16,$L$3)</f>
        <v>6</v>
      </c>
      <c r="M12" s="1">
        <f t="shared" si="0"/>
        <v>0.59167277858232681</v>
      </c>
      <c r="N12" s="3"/>
    </row>
    <row r="13" spans="1:14" x14ac:dyDescent="0.25">
      <c r="A13" s="1">
        <v>26</v>
      </c>
      <c r="B13" s="2">
        <v>1800000</v>
      </c>
      <c r="C13" s="1" t="s">
        <v>9</v>
      </c>
      <c r="D13" s="2" t="s">
        <v>3</v>
      </c>
      <c r="E13" s="1" t="s">
        <v>2</v>
      </c>
      <c r="H13" s="7"/>
      <c r="I13" s="1" t="s">
        <v>20</v>
      </c>
      <c r="J13" s="1">
        <f>COUNTIF($B$2:$B$16,I13)</f>
        <v>8</v>
      </c>
      <c r="K13" s="1">
        <f>COUNTIFS($B$2:$B$16,I13,$E$2:$E$16,$K$3)</f>
        <v>7</v>
      </c>
      <c r="L13" s="1">
        <f>COUNTIFS($B$2:$B$16,I13,$E$2:$E$16,$L$3)</f>
        <v>1</v>
      </c>
      <c r="M13" s="1">
        <f t="shared" si="0"/>
        <v>0.54356444319959651</v>
      </c>
      <c r="N13" s="3"/>
    </row>
    <row r="14" spans="1:14" x14ac:dyDescent="0.25">
      <c r="A14" s="1">
        <v>33</v>
      </c>
      <c r="B14" s="2">
        <v>3300000</v>
      </c>
      <c r="C14" s="1" t="s">
        <v>8</v>
      </c>
      <c r="D14" s="2" t="s">
        <v>5</v>
      </c>
      <c r="E14" s="1" t="s">
        <v>2</v>
      </c>
      <c r="H14" s="5" t="s">
        <v>15</v>
      </c>
      <c r="I14" s="2"/>
      <c r="J14" s="2"/>
      <c r="K14" s="2"/>
      <c r="L14" s="2"/>
      <c r="M14" s="2"/>
      <c r="N14" s="2">
        <f>(M4)-((J15/J13)*M15)-((J16/J4)*M16)-((J17/J4)*M17)</f>
        <v>2.262917682567156E-2</v>
      </c>
    </row>
    <row r="15" spans="1:14" x14ac:dyDescent="0.25">
      <c r="A15" s="1">
        <v>42</v>
      </c>
      <c r="B15" s="2">
        <v>4200000</v>
      </c>
      <c r="C15" s="1" t="s">
        <v>10</v>
      </c>
      <c r="D15" s="2" t="s">
        <v>4</v>
      </c>
      <c r="E15" s="1" t="s">
        <v>1</v>
      </c>
      <c r="H15" s="6"/>
      <c r="I15" s="1" t="s">
        <v>9</v>
      </c>
      <c r="J15" s="1">
        <f>COUNTIF($C$2:$C$16,I15)</f>
        <v>5</v>
      </c>
      <c r="K15" s="1">
        <f>COUNTIFS($C$2:$C$16,I15,$E$2:$E$16,$K$3)</f>
        <v>2</v>
      </c>
      <c r="L15" s="1">
        <f>COUNTIFS($C$2:$C$16,I15,$E$2:$E$16,$L$3)</f>
        <v>3</v>
      </c>
      <c r="M15" s="1">
        <f t="shared" si="0"/>
        <v>0.97095059445466747</v>
      </c>
      <c r="N15" s="3"/>
    </row>
    <row r="16" spans="1:14" x14ac:dyDescent="0.25">
      <c r="A16" s="1">
        <v>24</v>
      </c>
      <c r="B16" s="2">
        <v>1900000</v>
      </c>
      <c r="C16" s="1" t="s">
        <v>9</v>
      </c>
      <c r="D16" s="2" t="s">
        <v>3</v>
      </c>
      <c r="E16" s="1" t="s">
        <v>2</v>
      </c>
      <c r="H16" s="6"/>
      <c r="I16" s="1" t="s">
        <v>8</v>
      </c>
      <c r="J16" s="1">
        <f t="shared" ref="J16:J17" si="1">COUNTIF($C$2:$C$16,I16)</f>
        <v>6</v>
      </c>
      <c r="K16" s="1">
        <f>COUNTIFS($C$2:$C$16,I16,$E$2:$E$16,$K$3)</f>
        <v>2</v>
      </c>
      <c r="L16" s="1">
        <f>COUNTIFS($C$2:$C$16,I16,$E$2:$E$16,$L$3)</f>
        <v>4</v>
      </c>
      <c r="M16" s="1">
        <f t="shared" si="0"/>
        <v>0.91829583405449056</v>
      </c>
      <c r="N16" s="3"/>
    </row>
    <row r="17" spans="8:14" x14ac:dyDescent="0.25">
      <c r="H17" s="7"/>
      <c r="I17" s="1" t="s">
        <v>10</v>
      </c>
      <c r="J17" s="1">
        <f t="shared" si="1"/>
        <v>4</v>
      </c>
      <c r="K17" s="1">
        <f>COUNTIFS($C$2:$C$16,I17,$E$2:$E$16,$K$3)</f>
        <v>4</v>
      </c>
      <c r="L17" s="1">
        <f>COUNTIFS($C$2:$C$16,I17,$E$2:$E$16,$L$3)</f>
        <v>0</v>
      </c>
      <c r="M17" s="1">
        <f>((-K17/J17)*IMLOG2(K17/J17))</f>
        <v>0</v>
      </c>
      <c r="N17" s="3"/>
    </row>
    <row r="18" spans="8:14" x14ac:dyDescent="0.25">
      <c r="H18" s="5" t="s">
        <v>13</v>
      </c>
      <c r="I18" s="2"/>
      <c r="J18" s="2"/>
      <c r="K18" s="2"/>
      <c r="L18" s="2"/>
      <c r="M18" s="2"/>
      <c r="N18" s="2">
        <f>(M4)-((J19/J4)*M19)-((J20/J4)*M20)-((J21/J4)*M21)-((J22/J4)*M22)-((J23/J4)*M23)-((J24/J4)*M24)</f>
        <v>0.73012496531496818</v>
      </c>
    </row>
    <row r="19" spans="8:14" x14ac:dyDescent="0.25">
      <c r="H19" s="6"/>
      <c r="I19" s="1" t="s">
        <v>0</v>
      </c>
      <c r="J19" s="1">
        <f>COUNTIF($D$2:$D$16,I19)</f>
        <v>2</v>
      </c>
      <c r="K19" s="1">
        <f>COUNTIFS($D$2:$D$16,I19,$E$2:$E$16,$K$3)</f>
        <v>2</v>
      </c>
      <c r="L19" s="1">
        <f>COUNTIFS($D$2:$D$16,I19,$E$2:$E$16,$L$3)</f>
        <v>0</v>
      </c>
      <c r="M19" s="1">
        <f>((-K19/J19)*IMLOG2(K19/J19))</f>
        <v>0</v>
      </c>
      <c r="N19" s="1"/>
    </row>
    <row r="20" spans="8:14" x14ac:dyDescent="0.25">
      <c r="H20" s="6"/>
      <c r="I20" s="1" t="s">
        <v>7</v>
      </c>
      <c r="J20" s="1">
        <f t="shared" ref="J20:J24" si="2">COUNTIF($D$2:$D$16,I20)</f>
        <v>2</v>
      </c>
      <c r="K20" s="1">
        <f>COUNTIFS($D$2:$D$16,I20,$E$2:$E$16,$K$3)</f>
        <v>0</v>
      </c>
      <c r="L20" s="1">
        <f>COUNTIFS($D$2:$D$16,I20,$E$2:$E$16,$L$3)</f>
        <v>2</v>
      </c>
      <c r="M20" s="1">
        <f>((-L20/J20)*IMLOG2(L20/J20))</f>
        <v>0</v>
      </c>
      <c r="N20" s="1"/>
    </row>
    <row r="21" spans="8:14" x14ac:dyDescent="0.25">
      <c r="H21" s="6"/>
      <c r="I21" s="1" t="s">
        <v>3</v>
      </c>
      <c r="J21" s="1">
        <f t="shared" si="2"/>
        <v>3</v>
      </c>
      <c r="K21" s="1">
        <f>COUNTIFS($D$2:$D$16,I21,$E$2:$E$16,$K$3)</f>
        <v>0</v>
      </c>
      <c r="L21" s="1">
        <f>COUNTIFS($D$2:$D$16,I21,$E$2:$E$16,$L$3)</f>
        <v>3</v>
      </c>
      <c r="M21" s="1">
        <f>((-L21/J21)*IMLOG2(L21/J21))</f>
        <v>0</v>
      </c>
      <c r="N21" s="1"/>
    </row>
    <row r="22" spans="8:14" x14ac:dyDescent="0.25">
      <c r="H22" s="6"/>
      <c r="I22" s="1" t="s">
        <v>4</v>
      </c>
      <c r="J22" s="1">
        <f t="shared" si="2"/>
        <v>3</v>
      </c>
      <c r="K22" s="1">
        <f>COUNTIFS($D$2:$D$16,I22,$E$2:$E$16,$K$3)</f>
        <v>3</v>
      </c>
      <c r="L22" s="1">
        <f>COUNTIFS($D$2:$D$16,I22,$E$2:$E$16,$L$3)</f>
        <v>0</v>
      </c>
      <c r="M22" s="1">
        <f t="shared" ref="M22:M23" si="3">((-K22/J22)*IMLOG2(K22/J22))</f>
        <v>0</v>
      </c>
      <c r="N22" s="1"/>
    </row>
    <row r="23" spans="8:14" x14ac:dyDescent="0.25">
      <c r="H23" s="6"/>
      <c r="I23" s="1" t="s">
        <v>6</v>
      </c>
      <c r="J23" s="1">
        <f t="shared" si="2"/>
        <v>1</v>
      </c>
      <c r="K23" s="1">
        <f>COUNTIFS($D$2:$D$16,I23,$E$2:$E$16,$K$3)</f>
        <v>1</v>
      </c>
      <c r="L23" s="1">
        <f>COUNTIFS($D$2:$D$16,I23,$E$2:$E$16,$L$3)</f>
        <v>0</v>
      </c>
      <c r="M23" s="1">
        <f t="shared" si="3"/>
        <v>0</v>
      </c>
      <c r="N23" s="1"/>
    </row>
    <row r="24" spans="8:14" x14ac:dyDescent="0.25">
      <c r="H24" s="7"/>
      <c r="I24" s="1" t="s">
        <v>5</v>
      </c>
      <c r="J24" s="1">
        <f t="shared" si="2"/>
        <v>4</v>
      </c>
      <c r="K24" s="1">
        <f>COUNTIFS($D$2:$D$16,I24,$E$2:$E$16,$K$3)</f>
        <v>2</v>
      </c>
      <c r="L24" s="1">
        <f>COUNTIFS($D$2:$D$16,I24,$E$2:$E$16,$L$3)</f>
        <v>2</v>
      </c>
      <c r="M24" s="1">
        <f>((-K24/J24)*IMLOG2(K24/J24)+(-L24/J24)*IMLOG2(L24/J24))</f>
        <v>1</v>
      </c>
      <c r="N24" s="1"/>
    </row>
    <row r="25" spans="8:14" x14ac:dyDescent="0.25">
      <c r="L25" s="12" t="s">
        <v>25</v>
      </c>
      <c r="M25" s="12"/>
      <c r="N25" s="13">
        <f>MAX(N8:N18)</f>
        <v>0.73012496531496818</v>
      </c>
    </row>
    <row r="26" spans="8:14" x14ac:dyDescent="0.25">
      <c r="H26" t="s">
        <v>26</v>
      </c>
    </row>
  </sheetData>
  <mergeCells count="8">
    <mergeCell ref="L25:M25"/>
    <mergeCell ref="H3:I3"/>
    <mergeCell ref="H8:H10"/>
    <mergeCell ref="H11:H13"/>
    <mergeCell ref="H14:H17"/>
    <mergeCell ref="H18:H24"/>
    <mergeCell ref="H7:I7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Sakti</dc:creator>
  <cp:lastModifiedBy>Anandita Sakti</cp:lastModifiedBy>
  <dcterms:created xsi:type="dcterms:W3CDTF">2023-08-08T12:52:08Z</dcterms:created>
  <dcterms:modified xsi:type="dcterms:W3CDTF">2023-08-09T05:41:12Z</dcterms:modified>
</cp:coreProperties>
</file>