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d\Downloads\CE520Project\VMINTEQ\"/>
    </mc:Choice>
  </mc:AlternateContent>
  <bookViews>
    <workbookView xWindow="0" yWindow="0" windowWidth="23040" windowHeight="9072"/>
  </bookViews>
  <sheets>
    <sheet name="inmgl-1" sheetId="4" r:id="rId1"/>
    <sheet name="GWB GSS Data format" sheetId="3" r:id="rId2"/>
    <sheet name="Rainfall Data" sheetId="2" r:id="rId3"/>
    <sheet name="Rainfall data classifi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D19" i="4" l="1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C19" i="4"/>
  <c r="C20" i="4"/>
  <c r="C21" i="4"/>
  <c r="C22" i="4"/>
  <c r="C23" i="4"/>
  <c r="C2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24" i="4"/>
  <c r="B23" i="4"/>
  <c r="B22" i="4"/>
  <c r="B20" i="4"/>
  <c r="B19" i="4"/>
  <c r="B18" i="4"/>
  <c r="B17" i="4"/>
  <c r="M17" i="3" l="1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C17" i="3"/>
  <c r="D17" i="3"/>
  <c r="E17" i="3"/>
  <c r="F17" i="3"/>
  <c r="G17" i="3"/>
  <c r="H17" i="3"/>
  <c r="I17" i="3"/>
  <c r="J17" i="3"/>
  <c r="K17" i="3"/>
  <c r="L17" i="3"/>
  <c r="A17" i="3"/>
  <c r="B17" i="3"/>
  <c r="AK20" i="4"/>
</calcChain>
</file>

<file path=xl/sharedStrings.xml><?xml version="1.0" encoding="utf-8"?>
<sst xmlns="http://schemas.openxmlformats.org/spreadsheetml/2006/main" count="2005" uniqueCount="244">
  <si>
    <t>Region</t>
  </si>
  <si>
    <t>Station</t>
  </si>
  <si>
    <t>NW</t>
  </si>
  <si>
    <t>HILLY</t>
  </si>
  <si>
    <t>NE</t>
  </si>
  <si>
    <t>CNE</t>
  </si>
  <si>
    <t>PENINSULAR</t>
  </si>
  <si>
    <t>WCR</t>
  </si>
  <si>
    <t>Delhi</t>
  </si>
  <si>
    <t>2009-2011</t>
  </si>
  <si>
    <t>2008-2011</t>
  </si>
  <si>
    <t>Latitude</t>
  </si>
  <si>
    <t>28.7041° N</t>
  </si>
  <si>
    <t>Longitude</t>
  </si>
  <si>
    <t>77.1025° E</t>
  </si>
  <si>
    <t>28°37′ N</t>
  </si>
  <si>
    <t>77°12′ E</t>
  </si>
  <si>
    <t>23.0°N</t>
  </si>
  <si>
    <t>23°02.18' N</t>
  </si>
  <si>
    <t>29°96' N</t>
  </si>
  <si>
    <t>72.6°E</t>
  </si>
  <si>
    <t>72°32.65' E</t>
  </si>
  <si>
    <t>76°83' E</t>
  </si>
  <si>
    <t>pH</t>
  </si>
  <si>
    <t>7-8.4</t>
  </si>
  <si>
    <t>6.1-7.4</t>
  </si>
  <si>
    <t>5.2-8.2</t>
  </si>
  <si>
    <t>5.6-7.9</t>
  </si>
  <si>
    <t>4.6-5.7</t>
  </si>
  <si>
    <t>-</t>
  </si>
  <si>
    <t>pH_SD</t>
  </si>
  <si>
    <t>pH_range</t>
  </si>
  <si>
    <t>Sampling_year</t>
  </si>
  <si>
    <t>Reference</t>
  </si>
  <si>
    <t>Subramanian and Saxena, 1980</t>
  </si>
  <si>
    <t>Tiwari et al., 2016</t>
  </si>
  <si>
    <t>Rastogi and Sarin, 2005</t>
  </si>
  <si>
    <t>Chatterjee and Singh, 2012</t>
  </si>
  <si>
    <t>Ahmedabad, Gujrat</t>
  </si>
  <si>
    <t>Kothi, Kullu, Himalaya</t>
  </si>
  <si>
    <t>2006 - 2007</t>
  </si>
  <si>
    <t>Season</t>
  </si>
  <si>
    <t>M</t>
  </si>
  <si>
    <t>Manali, Western Himalaya</t>
  </si>
  <si>
    <t>Nainital, Central Himalayas</t>
  </si>
  <si>
    <t>Roorkee, Uttarakhand</t>
  </si>
  <si>
    <t>77°20' E</t>
  </si>
  <si>
    <t>77°16' E</t>
  </si>
  <si>
    <t>79.5° E</t>
  </si>
  <si>
    <t>77°63' E</t>
  </si>
  <si>
    <t>Kurukshetra, Haryana</t>
  </si>
  <si>
    <t>32°31' N</t>
  </si>
  <si>
    <t>32°24' N</t>
  </si>
  <si>
    <t>29.4° N</t>
  </si>
  <si>
    <t>29°51' N</t>
  </si>
  <si>
    <t>5.2-6.4</t>
  </si>
  <si>
    <t>4.9-6.5</t>
  </si>
  <si>
    <t>6.9-7.2</t>
  </si>
  <si>
    <t>Tiwari et al., 2012</t>
  </si>
  <si>
    <t>Bisht et al., 2017</t>
  </si>
  <si>
    <t>Jawad Al Obaidy and Joshi, 2006</t>
  </si>
  <si>
    <t>Na+ (µeq/l)</t>
  </si>
  <si>
    <t>Na+_SD (µeq/l)</t>
  </si>
  <si>
    <t>Mg++ (µeq/l)</t>
  </si>
  <si>
    <t>Mg++_SD (µeq/l)</t>
  </si>
  <si>
    <t>Ca++ (µeq/l)</t>
  </si>
  <si>
    <t>Ca++_SD (µeq/l)</t>
  </si>
  <si>
    <t>K+ (µeq/l)</t>
  </si>
  <si>
    <t>K+_SD (µeq/l)</t>
  </si>
  <si>
    <t>NH4+ (µeq/l)</t>
  </si>
  <si>
    <t>NH4+_SD (µeq/l)</t>
  </si>
  <si>
    <t>Cl- (µeq/l)</t>
  </si>
  <si>
    <t>Cl-_SD (µeq/l)</t>
  </si>
  <si>
    <t>NO3- (µeq/l)</t>
  </si>
  <si>
    <t>NO3-_SD (µeq/l)</t>
  </si>
  <si>
    <t>SO4-- (µeq/l)</t>
  </si>
  <si>
    <t>SO4--_SD (µeq/l)</t>
  </si>
  <si>
    <t>Dayalbagh, Agra</t>
  </si>
  <si>
    <t>RRL, Bhubaneswar (Bl sample)</t>
  </si>
  <si>
    <t>SBG, Bhubaneswar (Bl sample)</t>
  </si>
  <si>
    <t>Lucknow, UP, Monsoon</t>
  </si>
  <si>
    <t>Ballia, Eastern Uttar Pradesh</t>
  </si>
  <si>
    <t>Dhanbad, Jharkhand</t>
  </si>
  <si>
    <t>BHU, Varanasi, Uttar Pradesh</t>
  </si>
  <si>
    <t>MAL, Varanasi, Uttar Pradesh</t>
  </si>
  <si>
    <t>Varanasi, Uttar Pradesh</t>
  </si>
  <si>
    <t>Gorakhpur, Uttar Pradesh</t>
  </si>
  <si>
    <t>Kanpur, Uttar Pradesh</t>
  </si>
  <si>
    <t>Meerut, Uttar Pradesh</t>
  </si>
  <si>
    <t>Bokaro, Jharkhand</t>
  </si>
  <si>
    <t>2001-2002</t>
  </si>
  <si>
    <t>1995-1997</t>
  </si>
  <si>
    <t>1997-1998</t>
  </si>
  <si>
    <t>N</t>
  </si>
  <si>
    <t>1999-2001</t>
  </si>
  <si>
    <t>27°10' N</t>
  </si>
  <si>
    <t>20°16' N</t>
  </si>
  <si>
    <t>20°15' N</t>
  </si>
  <si>
    <t>25°44' N</t>
  </si>
  <si>
    <t>25.2677° N</t>
  </si>
  <si>
    <t>25.3255° N</t>
  </si>
  <si>
    <t>25°22' N</t>
  </si>
  <si>
    <t>26°45' N</t>
  </si>
  <si>
    <t>26°28' N</t>
  </si>
  <si>
    <t>28°59' N</t>
  </si>
  <si>
    <t>78°05' E</t>
  </si>
  <si>
    <t>85°50' E</t>
  </si>
  <si>
    <t>85°52' E</t>
  </si>
  <si>
    <t>84°11' E</t>
  </si>
  <si>
    <t>82.9913° E</t>
  </si>
  <si>
    <t>82.9952° E</t>
  </si>
  <si>
    <t>83°00' E</t>
  </si>
  <si>
    <t>83°24' E</t>
  </si>
  <si>
    <t>80°20' E</t>
  </si>
  <si>
    <t>77°42' E</t>
  </si>
  <si>
    <t>85° 30’ E-86°03’ E</t>
  </si>
  <si>
    <t>86°07' E-86°50' E</t>
  </si>
  <si>
    <t>23° 45’ N-23°50’ N</t>
  </si>
  <si>
    <t>24°37' N-24°02' N</t>
  </si>
  <si>
    <t>26°30' N-27°30' N</t>
  </si>
  <si>
    <t>80°34' E-81°12' E</t>
  </si>
  <si>
    <t>6.3-7.9</t>
  </si>
  <si>
    <t>Kumar et al., 2002</t>
  </si>
  <si>
    <t>Kumar et al., 2003</t>
  </si>
  <si>
    <t>Kumar et al., 2004</t>
  </si>
  <si>
    <t>Kumar et al., 2005</t>
  </si>
  <si>
    <t>Kumar et al., 2006</t>
  </si>
  <si>
    <t>Kumar et al., 2007</t>
  </si>
  <si>
    <t>Das et al., 2005</t>
  </si>
  <si>
    <t>Khare et al., 2004</t>
  </si>
  <si>
    <t>Tiwari et al., 2006</t>
  </si>
  <si>
    <t>Singh et al., 2007</t>
  </si>
  <si>
    <t>Singh et al., 2008</t>
  </si>
  <si>
    <t>Singh et al., 2009</t>
  </si>
  <si>
    <t>Bisht et al., 2015</t>
  </si>
  <si>
    <t>Tiwari et al., 2017</t>
  </si>
  <si>
    <t>Tiwari et al., 2018</t>
  </si>
  <si>
    <t>Tiwari et al., 2019</t>
  </si>
  <si>
    <t>Tiwari et al., 2020</t>
  </si>
  <si>
    <t>Mahato et al., 2016</t>
  </si>
  <si>
    <t>Kolkata, West Bengal</t>
  </si>
  <si>
    <t>Falta, West Bengal</t>
  </si>
  <si>
    <t>Darjeeling, West Bengal</t>
  </si>
  <si>
    <t>Jorhat, Assam</t>
  </si>
  <si>
    <t>Guwahati, Assam</t>
  </si>
  <si>
    <t>2013-2014</t>
  </si>
  <si>
    <t>2005-2006</t>
  </si>
  <si>
    <t>PreM, M, PM</t>
  </si>
  <si>
    <t>2016-2017</t>
  </si>
  <si>
    <t>22.33° N</t>
  </si>
  <si>
    <t>88.20° E</t>
  </si>
  <si>
    <t>88.06° E</t>
  </si>
  <si>
    <t>88°15′ E</t>
  </si>
  <si>
    <t>88°22′18.66'' E</t>
  </si>
  <si>
    <t>96.16° E</t>
  </si>
  <si>
    <t>91°41′30″ E</t>
  </si>
  <si>
    <t>22.18° N</t>
  </si>
  <si>
    <t>27°01′ N</t>
  </si>
  <si>
    <t>22°29′57.53'' N</t>
  </si>
  <si>
    <t>26.46° N</t>
  </si>
  <si>
    <t>26°11′14″ N</t>
  </si>
  <si>
    <t>4.4-6.9</t>
  </si>
  <si>
    <t>4.3-6.6</t>
  </si>
  <si>
    <t>4.2-6.1</t>
  </si>
  <si>
    <t>5.4-8.0</t>
  </si>
  <si>
    <t>4.1-7.1</t>
  </si>
  <si>
    <t>Roy et al., 2016</t>
  </si>
  <si>
    <t>Roy et al., 2017</t>
  </si>
  <si>
    <t>Roy et al., 2018</t>
  </si>
  <si>
    <t>Majumdar et al., 2020a</t>
  </si>
  <si>
    <t>Kulshrestha et al., 2014</t>
  </si>
  <si>
    <t>Garaga et al., 2020</t>
  </si>
  <si>
    <t>Silent Valley, Kerala</t>
  </si>
  <si>
    <t>Bangalore</t>
  </si>
  <si>
    <t>Mangalore</t>
  </si>
  <si>
    <t>2006-2007</t>
  </si>
  <si>
    <t>11°8’ N</t>
  </si>
  <si>
    <t>76° 26’ E</t>
  </si>
  <si>
    <t>12°58’ N</t>
  </si>
  <si>
    <t>77° 35’ E</t>
  </si>
  <si>
    <t>12.9141° N</t>
  </si>
  <si>
    <t>74.8560° E</t>
  </si>
  <si>
    <t>Prakasa Rao et al., 1995</t>
  </si>
  <si>
    <t>Prakasa Rao et al., 1996</t>
  </si>
  <si>
    <t>Prasad et al., 2008</t>
  </si>
  <si>
    <t>Prasad et al., 2009</t>
  </si>
  <si>
    <t>Gurumurthy et al., 2012</t>
  </si>
  <si>
    <t>Pune</t>
  </si>
  <si>
    <t>Hyderabad</t>
  </si>
  <si>
    <t>Kalyan, Mumbai</t>
  </si>
  <si>
    <t>Colaba, Mumbai</t>
  </si>
  <si>
    <t>Alibag, Mumbai</t>
  </si>
  <si>
    <t>Trombay, Mumbai</t>
  </si>
  <si>
    <t>Nagpur, Maharashtra</t>
  </si>
  <si>
    <t>Comba, Madgaon, South Goa</t>
  </si>
  <si>
    <t>1994-1995</t>
  </si>
  <si>
    <t>1994-1996</t>
  </si>
  <si>
    <t>1994-1997</t>
  </si>
  <si>
    <t>18° 32’ N</t>
  </si>
  <si>
    <t>73° 51’ E</t>
  </si>
  <si>
    <t>17.57° N</t>
  </si>
  <si>
    <t>78.5° E</t>
  </si>
  <si>
    <t>18° 38’ N</t>
  </si>
  <si>
    <t>72° 52’ E</t>
  </si>
  <si>
    <t>18° 52’ N</t>
  </si>
  <si>
    <t>72° 47’ E</t>
  </si>
  <si>
    <t>19° 15’ N</t>
  </si>
  <si>
    <t>73° 07’ E</t>
  </si>
  <si>
    <t>19°2’ N</t>
  </si>
  <si>
    <t>75° 53’ E</t>
  </si>
  <si>
    <t>21°11′32″ N</t>
  </si>
  <si>
    <t>79°06′13″ E</t>
  </si>
  <si>
    <t>15°16′49″ N</t>
  </si>
  <si>
    <t>73°57′37″ E</t>
  </si>
  <si>
    <t>5.5-7.2</t>
  </si>
  <si>
    <t>4.8-6.4</t>
  </si>
  <si>
    <t xml:space="preserve">6.0-8.0 </t>
  </si>
  <si>
    <t>6.0-7.3</t>
  </si>
  <si>
    <t>4.0-7.5</t>
  </si>
  <si>
    <t>5.5-7.5</t>
  </si>
  <si>
    <t>5.4-6.9</t>
  </si>
  <si>
    <t xml:space="preserve"> </t>
  </si>
  <si>
    <t>Naik et al., 1994</t>
  </si>
  <si>
    <t>Pillai et al., 2001</t>
  </si>
  <si>
    <t>Pillai et al., 2002</t>
  </si>
  <si>
    <t>Pillai et al., 2003</t>
  </si>
  <si>
    <t>Pillai et al., 2004</t>
  </si>
  <si>
    <t>Pillai et al., 2005</t>
  </si>
  <si>
    <t>Pillai et al., 2006</t>
  </si>
  <si>
    <t>Kulshrestha et al., 2003</t>
  </si>
  <si>
    <t>Naik et al., 2002</t>
  </si>
  <si>
    <t>Naik et al., 2003</t>
  </si>
  <si>
    <t>Naik et al., 2004</t>
  </si>
  <si>
    <t>Prathibha et al., 2010</t>
  </si>
  <si>
    <t>Salve et al., 2008</t>
  </si>
  <si>
    <t>Gobre et al., 2010</t>
  </si>
  <si>
    <t>Na+ (mg/l)</t>
  </si>
  <si>
    <t>Mg++ (mg/l)</t>
  </si>
  <si>
    <t>Ca++ (mg/l)</t>
  </si>
  <si>
    <t>K+ (mg/l)</t>
  </si>
  <si>
    <t>NH4+ (mg/l)</t>
  </si>
  <si>
    <t>Cl- (mg/l)</t>
  </si>
  <si>
    <t>NO3- (mg/l)</t>
  </si>
  <si>
    <t>SO4--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</si>
</sst>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rgb="FF0061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13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11" borderId="4" xfId="0" quotePrefix="1" applyFont="1" applyFill="1" applyBorder="1" applyAlignment="1">
      <alignment horizontal="center" wrapText="1"/>
    </xf>
    <xf numFmtId="16" fontId="2" fillId="3" borderId="4" xfId="0" applyNumberFormat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13" borderId="5" xfId="1" applyBorder="1" applyAlignment="1">
      <alignment horizontal="center"/>
    </xf>
    <xf numFmtId="0" fontId="4" fillId="13" borderId="7" xfId="1" applyBorder="1" applyAlignment="1">
      <alignment horizontal="center"/>
    </xf>
    <xf numFmtId="0" fontId="4" fillId="13" borderId="0" xfId="1" applyAlignment="1">
      <alignment horizontal="center"/>
    </xf>
  </cellXfs>
  <cellStyles count="2">
    <cellStyle name="Good" xfId="1" builtinId="26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59</xdr:row>
      <xdr:rowOff>17607</xdr:rowOff>
    </xdr:from>
    <xdr:to>
      <xdr:col>2</xdr:col>
      <xdr:colOff>1158240</xdr:colOff>
      <xdr:row>84</xdr:row>
      <xdr:rowOff>91238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1676207"/>
          <a:ext cx="4366260" cy="5026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62</xdr:row>
      <xdr:rowOff>139527</xdr:rowOff>
    </xdr:from>
    <xdr:to>
      <xdr:col>2</xdr:col>
      <xdr:colOff>1160260</xdr:colOff>
      <xdr:row>88</xdr:row>
      <xdr:rowOff>15038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50228"/>
          <a:ext cx="4455663" cy="5021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AA59" totalsRowShown="0" headerRowDxfId="28" dataDxfId="27">
  <autoFilter ref="A1:AA59"/>
  <tableColumns count="27">
    <tableColumn id="1" name="Region" dataDxfId="26"/>
    <tableColumn id="2" name="Station" dataDxfId="25"/>
    <tableColumn id="3" name="Sampling_year" dataDxfId="24"/>
    <tableColumn id="4" name="Season" dataDxfId="23"/>
    <tableColumn id="5" name="N" dataDxfId="22"/>
    <tableColumn id="6" name="Latitude" dataDxfId="21"/>
    <tableColumn id="7" name="Longitude" dataDxfId="20"/>
    <tableColumn id="8" name="pH" dataDxfId="19"/>
    <tableColumn id="9" name="pH_SD" dataDxfId="18"/>
    <tableColumn id="10" name="pH_range" dataDxfId="17"/>
    <tableColumn id="11" name="Na+ (µeq/l)" dataDxfId="16"/>
    <tableColumn id="12" name="Na+_SD (µeq/l)" dataDxfId="15"/>
    <tableColumn id="13" name="Mg++ (µeq/l)" dataDxfId="14"/>
    <tableColumn id="14" name="Mg++_SD (µeq/l)" dataDxfId="13"/>
    <tableColumn id="15" name="Ca++ (µeq/l)" dataDxfId="12"/>
    <tableColumn id="16" name="Ca++_SD (µeq/l)" dataDxfId="11"/>
    <tableColumn id="17" name="K+ (µeq/l)" dataDxfId="10"/>
    <tableColumn id="18" name="K+_SD (µeq/l)" dataDxfId="9"/>
    <tableColumn id="19" name="NH4+ (µeq/l)" dataDxfId="8"/>
    <tableColumn id="20" name="NH4+_SD (µeq/l)" dataDxfId="7"/>
    <tableColumn id="21" name="Cl- (µeq/l)" dataDxfId="6"/>
    <tableColumn id="22" name="Cl-_SD (µeq/l)" dataDxfId="5"/>
    <tableColumn id="23" name="NO3- (µeq/l)" dataDxfId="4"/>
    <tableColumn id="24" name="NO3-_SD (µeq/l)" dataDxfId="3"/>
    <tableColumn id="25" name="SO4-- (µeq/l)" dataDxfId="2"/>
    <tableColumn id="26" name="SO4--_SD (µeq/l)" dataDxfId="1"/>
    <tableColumn id="27" name="Referen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tabSelected="1" workbookViewId="0">
      <selection activeCell="D16" sqref="D16"/>
    </sheetView>
  </sheetViews>
  <sheetFormatPr defaultRowHeight="14.4" x14ac:dyDescent="0.3"/>
  <cols>
    <col min="1" max="1" width="14" style="38" customWidth="1"/>
    <col min="2" max="2" width="11.109375" style="38" customWidth="1"/>
    <col min="3" max="11" width="9.109375" style="38" bestFit="1" customWidth="1"/>
    <col min="12" max="12" width="9.77734375" style="38" bestFit="1" customWidth="1"/>
    <col min="13" max="14" width="9.109375" style="38" bestFit="1" customWidth="1"/>
    <col min="15" max="15" width="9.77734375" style="38" bestFit="1" customWidth="1"/>
    <col min="16" max="36" width="9.109375" style="38" bestFit="1" customWidth="1"/>
    <col min="37" max="37" width="9.77734375" style="38" bestFit="1" customWidth="1"/>
    <col min="38" max="38" width="9.109375" style="38" bestFit="1" customWidth="1"/>
    <col min="39" max="39" width="9.77734375" style="38" bestFit="1" customWidth="1"/>
    <col min="40" max="43" width="9.109375" style="38" bestFit="1" customWidth="1"/>
    <col min="44" max="45" width="9.77734375" style="38" bestFit="1" customWidth="1"/>
    <col min="46" max="58" width="9.109375" style="38" bestFit="1" customWidth="1"/>
    <col min="59" max="16384" width="8.88671875" style="38"/>
  </cols>
  <sheetData>
    <row r="1" spans="1:58" ht="15.6" x14ac:dyDescent="0.3">
      <c r="A1" s="35" t="s">
        <v>0</v>
      </c>
      <c r="B1" s="36" t="s">
        <v>2</v>
      </c>
      <c r="C1" s="36" t="s">
        <v>2</v>
      </c>
      <c r="D1" s="36" t="s">
        <v>2</v>
      </c>
      <c r="E1" s="36" t="s">
        <v>2</v>
      </c>
      <c r="F1" s="36" t="s">
        <v>2</v>
      </c>
      <c r="G1" s="36" t="s">
        <v>2</v>
      </c>
      <c r="H1" s="36" t="s">
        <v>2</v>
      </c>
      <c r="I1" s="36" t="s">
        <v>3</v>
      </c>
      <c r="J1" s="36" t="s">
        <v>3</v>
      </c>
      <c r="K1" s="36" t="s">
        <v>3</v>
      </c>
      <c r="L1" s="36" t="s">
        <v>3</v>
      </c>
      <c r="M1" s="36" t="s">
        <v>5</v>
      </c>
      <c r="N1" s="36" t="s">
        <v>5</v>
      </c>
      <c r="O1" s="36" t="s">
        <v>5</v>
      </c>
      <c r="P1" s="36" t="s">
        <v>5</v>
      </c>
      <c r="Q1" s="36" t="s">
        <v>5</v>
      </c>
      <c r="R1" s="36" t="s">
        <v>5</v>
      </c>
      <c r="S1" s="36" t="s">
        <v>5</v>
      </c>
      <c r="T1" s="36" t="s">
        <v>5</v>
      </c>
      <c r="U1" s="36" t="s">
        <v>5</v>
      </c>
      <c r="V1" s="36" t="s">
        <v>5</v>
      </c>
      <c r="W1" s="36" t="s">
        <v>5</v>
      </c>
      <c r="X1" s="36" t="s">
        <v>5</v>
      </c>
      <c r="Y1" s="36" t="s">
        <v>5</v>
      </c>
      <c r="Z1" s="36" t="s">
        <v>5</v>
      </c>
      <c r="AA1" s="36" t="s">
        <v>5</v>
      </c>
      <c r="AB1" s="36" t="s">
        <v>5</v>
      </c>
      <c r="AC1" s="36" t="s">
        <v>5</v>
      </c>
      <c r="AD1" s="36" t="s">
        <v>5</v>
      </c>
      <c r="AE1" s="36" t="s">
        <v>5</v>
      </c>
      <c r="AF1" s="36" t="s">
        <v>5</v>
      </c>
      <c r="AG1" s="36" t="s">
        <v>5</v>
      </c>
      <c r="AH1" s="36" t="s">
        <v>4</v>
      </c>
      <c r="AI1" s="36" t="s">
        <v>4</v>
      </c>
      <c r="AJ1" s="36" t="s">
        <v>4</v>
      </c>
      <c r="AK1" s="36" t="s">
        <v>4</v>
      </c>
      <c r="AL1" s="36" t="s">
        <v>4</v>
      </c>
      <c r="AM1" s="36" t="s">
        <v>4</v>
      </c>
      <c r="AN1" s="36" t="s">
        <v>6</v>
      </c>
      <c r="AO1" s="36" t="s">
        <v>6</v>
      </c>
      <c r="AP1" s="36" t="s">
        <v>6</v>
      </c>
      <c r="AQ1" s="36" t="s">
        <v>6</v>
      </c>
      <c r="AR1" s="36" t="s">
        <v>6</v>
      </c>
      <c r="AS1" s="36" t="s">
        <v>7</v>
      </c>
      <c r="AT1" s="36" t="s">
        <v>7</v>
      </c>
      <c r="AU1" s="36" t="s">
        <v>7</v>
      </c>
      <c r="AV1" s="36" t="s">
        <v>7</v>
      </c>
      <c r="AW1" s="36" t="s">
        <v>7</v>
      </c>
      <c r="AX1" s="36" t="s">
        <v>7</v>
      </c>
      <c r="AY1" s="36" t="s">
        <v>7</v>
      </c>
      <c r="AZ1" s="36" t="s">
        <v>7</v>
      </c>
      <c r="BA1" s="36" t="s">
        <v>7</v>
      </c>
      <c r="BB1" s="36" t="s">
        <v>7</v>
      </c>
      <c r="BC1" s="36" t="s">
        <v>7</v>
      </c>
      <c r="BD1" s="36" t="s">
        <v>7</v>
      </c>
      <c r="BE1" s="36" t="s">
        <v>7</v>
      </c>
      <c r="BF1" s="36" t="s">
        <v>7</v>
      </c>
    </row>
    <row r="2" spans="1:58" ht="15.6" x14ac:dyDescent="0.3">
      <c r="A2" s="33" t="s">
        <v>1</v>
      </c>
      <c r="B2" s="34" t="s">
        <v>8</v>
      </c>
      <c r="C2" s="34" t="s">
        <v>8</v>
      </c>
      <c r="D2" s="34" t="s">
        <v>38</v>
      </c>
      <c r="E2" s="34" t="s">
        <v>38</v>
      </c>
      <c r="F2" s="34" t="s">
        <v>38</v>
      </c>
      <c r="G2" s="34" t="s">
        <v>38</v>
      </c>
      <c r="H2" s="34" t="s">
        <v>50</v>
      </c>
      <c r="I2" s="34" t="s">
        <v>39</v>
      </c>
      <c r="J2" s="34" t="s">
        <v>43</v>
      </c>
      <c r="K2" s="34" t="s">
        <v>44</v>
      </c>
      <c r="L2" s="34" t="s">
        <v>45</v>
      </c>
      <c r="M2" s="34" t="s">
        <v>77</v>
      </c>
      <c r="N2" s="34" t="s">
        <v>77</v>
      </c>
      <c r="O2" s="34" t="s">
        <v>77</v>
      </c>
      <c r="P2" s="34" t="s">
        <v>77</v>
      </c>
      <c r="Q2" s="34" t="s">
        <v>77</v>
      </c>
      <c r="R2" s="34" t="s">
        <v>77</v>
      </c>
      <c r="S2" s="34" t="s">
        <v>78</v>
      </c>
      <c r="T2" s="34" t="s">
        <v>79</v>
      </c>
      <c r="U2" s="34" t="s">
        <v>80</v>
      </c>
      <c r="V2" s="34" t="s">
        <v>81</v>
      </c>
      <c r="W2" s="34" t="s">
        <v>82</v>
      </c>
      <c r="X2" s="34" t="s">
        <v>82</v>
      </c>
      <c r="Y2" s="34" t="s">
        <v>82</v>
      </c>
      <c r="Z2" s="34" t="s">
        <v>83</v>
      </c>
      <c r="AA2" s="34" t="s">
        <v>84</v>
      </c>
      <c r="AB2" s="34" t="s">
        <v>85</v>
      </c>
      <c r="AC2" s="34" t="s">
        <v>86</v>
      </c>
      <c r="AD2" s="34" t="s">
        <v>87</v>
      </c>
      <c r="AE2" s="34" t="s">
        <v>88</v>
      </c>
      <c r="AF2" s="34" t="s">
        <v>81</v>
      </c>
      <c r="AG2" s="34" t="s">
        <v>89</v>
      </c>
      <c r="AH2" s="34" t="s">
        <v>140</v>
      </c>
      <c r="AI2" s="34" t="s">
        <v>141</v>
      </c>
      <c r="AJ2" s="34" t="s">
        <v>142</v>
      </c>
      <c r="AK2" s="34" t="s">
        <v>140</v>
      </c>
      <c r="AL2" s="34" t="s">
        <v>143</v>
      </c>
      <c r="AM2" s="34" t="s">
        <v>144</v>
      </c>
      <c r="AN2" s="34" t="s">
        <v>172</v>
      </c>
      <c r="AO2" s="34" t="s">
        <v>172</v>
      </c>
      <c r="AP2" s="34" t="s">
        <v>173</v>
      </c>
      <c r="AQ2" s="34" t="s">
        <v>173</v>
      </c>
      <c r="AR2" s="34" t="s">
        <v>174</v>
      </c>
      <c r="AS2" s="34" t="s">
        <v>187</v>
      </c>
      <c r="AT2" s="34" t="s">
        <v>187</v>
      </c>
      <c r="AU2" s="34" t="s">
        <v>187</v>
      </c>
      <c r="AV2" s="34" t="s">
        <v>187</v>
      </c>
      <c r="AW2" s="34" t="s">
        <v>187</v>
      </c>
      <c r="AX2" s="34" t="s">
        <v>187</v>
      </c>
      <c r="AY2" s="34" t="s">
        <v>187</v>
      </c>
      <c r="AZ2" s="34" t="s">
        <v>188</v>
      </c>
      <c r="BA2" s="34" t="s">
        <v>189</v>
      </c>
      <c r="BB2" s="34" t="s">
        <v>190</v>
      </c>
      <c r="BC2" s="34" t="s">
        <v>191</v>
      </c>
      <c r="BD2" s="34" t="s">
        <v>192</v>
      </c>
      <c r="BE2" s="34" t="s">
        <v>193</v>
      </c>
      <c r="BF2" s="34" t="s">
        <v>194</v>
      </c>
    </row>
    <row r="3" spans="1:58" ht="15.6" x14ac:dyDescent="0.3">
      <c r="A3" s="33" t="s">
        <v>32</v>
      </c>
      <c r="B3" s="34">
        <v>1978</v>
      </c>
      <c r="C3" s="34" t="s">
        <v>9</v>
      </c>
      <c r="D3" s="34">
        <v>2000</v>
      </c>
      <c r="E3" s="34">
        <v>2001</v>
      </c>
      <c r="F3" s="34">
        <v>2002</v>
      </c>
      <c r="G3" s="34" t="s">
        <v>10</v>
      </c>
      <c r="H3" s="34" t="s">
        <v>9</v>
      </c>
      <c r="I3" s="34" t="s">
        <v>40</v>
      </c>
      <c r="J3" s="34" t="s">
        <v>9</v>
      </c>
      <c r="K3" s="34">
        <v>2012</v>
      </c>
      <c r="L3" s="34" t="s">
        <v>90</v>
      </c>
      <c r="M3" s="34">
        <v>1988</v>
      </c>
      <c r="N3" s="34">
        <v>1991</v>
      </c>
      <c r="O3" s="34">
        <v>1992</v>
      </c>
      <c r="P3" s="34">
        <v>1994</v>
      </c>
      <c r="Q3" s="34">
        <v>1995</v>
      </c>
      <c r="R3" s="34">
        <v>1996</v>
      </c>
      <c r="S3" s="34" t="s">
        <v>91</v>
      </c>
      <c r="T3" s="34" t="s">
        <v>92</v>
      </c>
      <c r="U3" s="34" t="s">
        <v>94</v>
      </c>
      <c r="V3" s="34">
        <v>2001</v>
      </c>
      <c r="W3" s="34">
        <v>2003</v>
      </c>
      <c r="X3" s="34">
        <v>2004</v>
      </c>
      <c r="Y3" s="34">
        <v>2005</v>
      </c>
      <c r="Z3" s="34">
        <v>2009</v>
      </c>
      <c r="AA3" s="34">
        <v>2009</v>
      </c>
      <c r="AB3" s="34" t="s">
        <v>9</v>
      </c>
      <c r="AC3" s="34" t="s">
        <v>9</v>
      </c>
      <c r="AD3" s="34" t="s">
        <v>9</v>
      </c>
      <c r="AE3" s="34" t="s">
        <v>9</v>
      </c>
      <c r="AF3" s="34" t="s">
        <v>9</v>
      </c>
      <c r="AG3" s="34">
        <v>2012</v>
      </c>
      <c r="AH3" s="34" t="s">
        <v>145</v>
      </c>
      <c r="AI3" s="34" t="s">
        <v>145</v>
      </c>
      <c r="AJ3" s="34" t="s">
        <v>145</v>
      </c>
      <c r="AK3" s="34">
        <v>2019</v>
      </c>
      <c r="AL3" s="34" t="s">
        <v>146</v>
      </c>
      <c r="AM3" s="34" t="s">
        <v>148</v>
      </c>
      <c r="AN3" s="34">
        <v>1989</v>
      </c>
      <c r="AO3" s="34">
        <v>1990</v>
      </c>
      <c r="AP3" s="34" t="s">
        <v>146</v>
      </c>
      <c r="AQ3" s="34" t="s">
        <v>175</v>
      </c>
      <c r="AR3" s="34">
        <v>2009</v>
      </c>
      <c r="AS3" s="34">
        <v>1988</v>
      </c>
      <c r="AT3" s="34">
        <v>1992</v>
      </c>
      <c r="AU3" s="34">
        <v>1993</v>
      </c>
      <c r="AV3" s="34">
        <v>1994</v>
      </c>
      <c r="AW3" s="34">
        <v>1995</v>
      </c>
      <c r="AX3" s="34">
        <v>1996</v>
      </c>
      <c r="AY3" s="34">
        <v>1998</v>
      </c>
      <c r="AZ3" s="34" t="s">
        <v>94</v>
      </c>
      <c r="BA3" s="34" t="s">
        <v>195</v>
      </c>
      <c r="BB3" s="34" t="s">
        <v>196</v>
      </c>
      <c r="BC3" s="34" t="s">
        <v>197</v>
      </c>
      <c r="BD3" s="34">
        <v>2006</v>
      </c>
      <c r="BE3" s="34">
        <v>2006</v>
      </c>
      <c r="BF3" s="34">
        <v>2008</v>
      </c>
    </row>
    <row r="4" spans="1:58" ht="15.6" x14ac:dyDescent="0.3">
      <c r="A4" s="33" t="s">
        <v>11</v>
      </c>
      <c r="B4" s="34" t="s">
        <v>12</v>
      </c>
      <c r="C4" s="34" t="s">
        <v>15</v>
      </c>
      <c r="D4" s="34" t="s">
        <v>17</v>
      </c>
      <c r="E4" s="34" t="s">
        <v>17</v>
      </c>
      <c r="F4" s="34" t="s">
        <v>17</v>
      </c>
      <c r="G4" s="34" t="s">
        <v>18</v>
      </c>
      <c r="H4" s="34" t="s">
        <v>19</v>
      </c>
      <c r="I4" s="34" t="s">
        <v>51</v>
      </c>
      <c r="J4" s="34" t="s">
        <v>52</v>
      </c>
      <c r="K4" s="34" t="s">
        <v>53</v>
      </c>
      <c r="L4" s="34" t="s">
        <v>54</v>
      </c>
      <c r="M4" s="34" t="s">
        <v>95</v>
      </c>
      <c r="N4" s="34" t="s">
        <v>95</v>
      </c>
      <c r="O4" s="34" t="s">
        <v>95</v>
      </c>
      <c r="P4" s="34" t="s">
        <v>95</v>
      </c>
      <c r="Q4" s="34" t="s">
        <v>95</v>
      </c>
      <c r="R4" s="34" t="s">
        <v>95</v>
      </c>
      <c r="S4" s="34" t="s">
        <v>96</v>
      </c>
      <c r="T4" s="34" t="s">
        <v>97</v>
      </c>
      <c r="U4" s="34" t="s">
        <v>119</v>
      </c>
      <c r="V4" s="34" t="s">
        <v>98</v>
      </c>
      <c r="W4" s="34" t="s">
        <v>118</v>
      </c>
      <c r="X4" s="34" t="s">
        <v>118</v>
      </c>
      <c r="Y4" s="34" t="s">
        <v>118</v>
      </c>
      <c r="Z4" s="34" t="s">
        <v>99</v>
      </c>
      <c r="AA4" s="34" t="s">
        <v>100</v>
      </c>
      <c r="AB4" s="34" t="s">
        <v>101</v>
      </c>
      <c r="AC4" s="34" t="s">
        <v>102</v>
      </c>
      <c r="AD4" s="34" t="s">
        <v>103</v>
      </c>
      <c r="AE4" s="34" t="s">
        <v>104</v>
      </c>
      <c r="AF4" s="34" t="s">
        <v>98</v>
      </c>
      <c r="AG4" s="34" t="s">
        <v>117</v>
      </c>
      <c r="AH4" s="34" t="s">
        <v>149</v>
      </c>
      <c r="AI4" s="34" t="s">
        <v>156</v>
      </c>
      <c r="AJ4" s="34" t="s">
        <v>157</v>
      </c>
      <c r="AK4" s="34" t="s">
        <v>158</v>
      </c>
      <c r="AL4" s="34" t="s">
        <v>159</v>
      </c>
      <c r="AM4" s="34" t="s">
        <v>160</v>
      </c>
      <c r="AN4" s="34" t="s">
        <v>176</v>
      </c>
      <c r="AO4" s="34" t="s">
        <v>176</v>
      </c>
      <c r="AP4" s="34" t="s">
        <v>178</v>
      </c>
      <c r="AQ4" s="34" t="s">
        <v>178</v>
      </c>
      <c r="AR4" s="34" t="s">
        <v>180</v>
      </c>
      <c r="AS4" s="34" t="s">
        <v>198</v>
      </c>
      <c r="AT4" s="34" t="s">
        <v>198</v>
      </c>
      <c r="AU4" s="34" t="s">
        <v>198</v>
      </c>
      <c r="AV4" s="34" t="s">
        <v>198</v>
      </c>
      <c r="AW4" s="34" t="s">
        <v>198</v>
      </c>
      <c r="AX4" s="34" t="s">
        <v>198</v>
      </c>
      <c r="AY4" s="34" t="s">
        <v>198</v>
      </c>
      <c r="AZ4" s="34" t="s">
        <v>200</v>
      </c>
      <c r="BA4" s="34" t="s">
        <v>202</v>
      </c>
      <c r="BB4" s="34" t="s">
        <v>204</v>
      </c>
      <c r="BC4" s="34" t="s">
        <v>206</v>
      </c>
      <c r="BD4" s="34" t="s">
        <v>208</v>
      </c>
      <c r="BE4" s="34" t="s">
        <v>210</v>
      </c>
      <c r="BF4" s="34" t="s">
        <v>212</v>
      </c>
    </row>
    <row r="5" spans="1:58" ht="15.6" x14ac:dyDescent="0.3">
      <c r="A5" s="33" t="s">
        <v>13</v>
      </c>
      <c r="B5" s="34" t="s">
        <v>14</v>
      </c>
      <c r="C5" s="34" t="s">
        <v>16</v>
      </c>
      <c r="D5" s="34" t="s">
        <v>20</v>
      </c>
      <c r="E5" s="34" t="s">
        <v>20</v>
      </c>
      <c r="F5" s="34" t="s">
        <v>20</v>
      </c>
      <c r="G5" s="34" t="s">
        <v>21</v>
      </c>
      <c r="H5" s="34" t="s">
        <v>22</v>
      </c>
      <c r="I5" s="34" t="s">
        <v>46</v>
      </c>
      <c r="J5" s="34" t="s">
        <v>47</v>
      </c>
      <c r="K5" s="34" t="s">
        <v>48</v>
      </c>
      <c r="L5" s="34" t="s">
        <v>49</v>
      </c>
      <c r="M5" s="34" t="s">
        <v>105</v>
      </c>
      <c r="N5" s="34" t="s">
        <v>105</v>
      </c>
      <c r="O5" s="34" t="s">
        <v>105</v>
      </c>
      <c r="P5" s="34" t="s">
        <v>105</v>
      </c>
      <c r="Q5" s="34" t="s">
        <v>105</v>
      </c>
      <c r="R5" s="34" t="s">
        <v>105</v>
      </c>
      <c r="S5" s="34" t="s">
        <v>106</v>
      </c>
      <c r="T5" s="34" t="s">
        <v>107</v>
      </c>
      <c r="U5" s="34" t="s">
        <v>120</v>
      </c>
      <c r="V5" s="34" t="s">
        <v>108</v>
      </c>
      <c r="W5" s="34" t="s">
        <v>116</v>
      </c>
      <c r="X5" s="34" t="s">
        <v>116</v>
      </c>
      <c r="Y5" s="34" t="s">
        <v>116</v>
      </c>
      <c r="Z5" s="34" t="s">
        <v>109</v>
      </c>
      <c r="AA5" s="34" t="s">
        <v>110</v>
      </c>
      <c r="AB5" s="34" t="s">
        <v>111</v>
      </c>
      <c r="AC5" s="34" t="s">
        <v>112</v>
      </c>
      <c r="AD5" s="34" t="s">
        <v>113</v>
      </c>
      <c r="AE5" s="34" t="s">
        <v>114</v>
      </c>
      <c r="AF5" s="34" t="s">
        <v>108</v>
      </c>
      <c r="AG5" s="34" t="s">
        <v>115</v>
      </c>
      <c r="AH5" s="34" t="s">
        <v>150</v>
      </c>
      <c r="AI5" s="34" t="s">
        <v>151</v>
      </c>
      <c r="AJ5" s="34" t="s">
        <v>152</v>
      </c>
      <c r="AK5" s="34" t="s">
        <v>153</v>
      </c>
      <c r="AL5" s="34" t="s">
        <v>154</v>
      </c>
      <c r="AM5" s="34" t="s">
        <v>155</v>
      </c>
      <c r="AN5" s="34" t="s">
        <v>177</v>
      </c>
      <c r="AO5" s="34" t="s">
        <v>177</v>
      </c>
      <c r="AP5" s="34" t="s">
        <v>179</v>
      </c>
      <c r="AQ5" s="34" t="s">
        <v>179</v>
      </c>
      <c r="AR5" s="34" t="s">
        <v>181</v>
      </c>
      <c r="AS5" s="34" t="s">
        <v>199</v>
      </c>
      <c r="AT5" s="34" t="s">
        <v>199</v>
      </c>
      <c r="AU5" s="34" t="s">
        <v>199</v>
      </c>
      <c r="AV5" s="34" t="s">
        <v>199</v>
      </c>
      <c r="AW5" s="34" t="s">
        <v>199</v>
      </c>
      <c r="AX5" s="34" t="s">
        <v>199</v>
      </c>
      <c r="AY5" s="34" t="s">
        <v>199</v>
      </c>
      <c r="AZ5" s="34" t="s">
        <v>201</v>
      </c>
      <c r="BA5" s="34" t="s">
        <v>203</v>
      </c>
      <c r="BB5" s="34" t="s">
        <v>205</v>
      </c>
      <c r="BC5" s="34" t="s">
        <v>207</v>
      </c>
      <c r="BD5" s="34" t="s">
        <v>209</v>
      </c>
      <c r="BE5" s="34" t="s">
        <v>211</v>
      </c>
      <c r="BF5" s="34" t="s">
        <v>213</v>
      </c>
    </row>
    <row r="6" spans="1:58" ht="15.6" x14ac:dyDescent="0.3">
      <c r="A6" s="33" t="s">
        <v>23</v>
      </c>
      <c r="B6" s="34">
        <v>7.5</v>
      </c>
      <c r="C6" s="34">
        <v>5.8</v>
      </c>
      <c r="D6" s="34">
        <v>6.7</v>
      </c>
      <c r="E6" s="34">
        <v>6.8</v>
      </c>
      <c r="F6" s="34">
        <v>6.8</v>
      </c>
      <c r="G6" s="34">
        <v>5.2</v>
      </c>
      <c r="H6" s="34">
        <v>5.6</v>
      </c>
      <c r="I6" s="34">
        <v>5.7</v>
      </c>
      <c r="J6" s="34">
        <v>5.7</v>
      </c>
      <c r="K6" s="34">
        <v>5.6</v>
      </c>
      <c r="L6" s="34">
        <v>7</v>
      </c>
      <c r="M6" s="34">
        <v>7.1</v>
      </c>
      <c r="N6" s="34">
        <v>6.9</v>
      </c>
      <c r="O6" s="34">
        <v>6.8</v>
      </c>
      <c r="P6" s="34">
        <v>6.7</v>
      </c>
      <c r="Q6" s="34">
        <v>7</v>
      </c>
      <c r="R6" s="34">
        <v>7.1</v>
      </c>
      <c r="S6" s="34">
        <v>6.3</v>
      </c>
      <c r="T6" s="34">
        <v>5.5</v>
      </c>
      <c r="U6" s="34">
        <v>6.5</v>
      </c>
      <c r="V6" s="34">
        <v>6.3</v>
      </c>
      <c r="W6" s="34">
        <v>5.3</v>
      </c>
      <c r="X6" s="34">
        <v>5.6</v>
      </c>
      <c r="Y6" s="34">
        <v>5.0999999999999996</v>
      </c>
      <c r="Z6" s="34">
        <v>5.9</v>
      </c>
      <c r="AA6" s="34">
        <v>5.9</v>
      </c>
      <c r="AB6" s="41">
        <v>6</v>
      </c>
      <c r="AC6" s="34">
        <v>5.4</v>
      </c>
      <c r="AD6" s="34">
        <v>5.8</v>
      </c>
      <c r="AE6" s="34">
        <v>5.7</v>
      </c>
      <c r="AF6" s="34">
        <v>6</v>
      </c>
      <c r="AG6" s="34">
        <v>6.1</v>
      </c>
      <c r="AH6" s="34">
        <v>6.1</v>
      </c>
      <c r="AI6" s="34">
        <v>5.3</v>
      </c>
      <c r="AJ6" s="34">
        <v>5</v>
      </c>
      <c r="AK6" s="34">
        <v>6.8</v>
      </c>
      <c r="AL6" s="34">
        <v>5.5</v>
      </c>
      <c r="AM6" s="34">
        <v>5.2</v>
      </c>
      <c r="AN6" s="34">
        <v>6.2</v>
      </c>
      <c r="AO6" s="34">
        <v>5</v>
      </c>
      <c r="AP6" s="34">
        <v>5</v>
      </c>
      <c r="AQ6" s="34">
        <v>4.9000000000000004</v>
      </c>
      <c r="AR6" s="39">
        <v>6</v>
      </c>
      <c r="AS6" s="34">
        <v>6.4</v>
      </c>
      <c r="AT6" s="34">
        <v>6</v>
      </c>
      <c r="AU6" s="34">
        <v>6.6</v>
      </c>
      <c r="AV6" s="34">
        <v>6.6</v>
      </c>
      <c r="AW6" s="34">
        <v>6.6</v>
      </c>
      <c r="AX6" s="34">
        <v>5.9</v>
      </c>
      <c r="AY6" s="34">
        <v>5.7</v>
      </c>
      <c r="AZ6" s="34">
        <v>6.4</v>
      </c>
      <c r="BA6" s="34">
        <v>5.3</v>
      </c>
      <c r="BB6" s="34">
        <v>6.4</v>
      </c>
      <c r="BC6" s="34">
        <v>6.7</v>
      </c>
      <c r="BD6" s="34">
        <v>5.7</v>
      </c>
      <c r="BE6" s="34">
        <v>6.3</v>
      </c>
      <c r="BF6" s="34">
        <v>6.3</v>
      </c>
    </row>
    <row r="7" spans="1:58" ht="15.6" x14ac:dyDescent="0.3">
      <c r="A7" s="33" t="s">
        <v>61</v>
      </c>
      <c r="B7" s="34">
        <v>170</v>
      </c>
      <c r="C7" s="34">
        <v>14</v>
      </c>
      <c r="D7" s="34">
        <v>67</v>
      </c>
      <c r="E7" s="34">
        <v>109</v>
      </c>
      <c r="F7" s="34">
        <v>179</v>
      </c>
      <c r="G7" s="34">
        <v>25</v>
      </c>
      <c r="H7" s="34">
        <v>19</v>
      </c>
      <c r="I7" s="34">
        <v>21</v>
      </c>
      <c r="J7" s="34">
        <v>15</v>
      </c>
      <c r="K7" s="34">
        <v>50</v>
      </c>
      <c r="L7" s="34">
        <v>39</v>
      </c>
      <c r="M7" s="34">
        <v>22</v>
      </c>
      <c r="N7" s="34">
        <v>48</v>
      </c>
      <c r="O7" s="34">
        <v>15</v>
      </c>
      <c r="P7" s="34">
        <v>24</v>
      </c>
      <c r="Q7" s="34">
        <v>22</v>
      </c>
      <c r="R7" s="34">
        <v>18</v>
      </c>
      <c r="S7" s="34">
        <v>29</v>
      </c>
      <c r="T7" s="34">
        <v>11</v>
      </c>
      <c r="U7" s="34">
        <v>8.5</v>
      </c>
      <c r="V7" s="34">
        <v>6.5</v>
      </c>
      <c r="W7" s="34">
        <v>16</v>
      </c>
      <c r="X7" s="34">
        <v>28</v>
      </c>
      <c r="Y7" s="34">
        <v>19</v>
      </c>
      <c r="Z7" s="34">
        <v>25</v>
      </c>
      <c r="AA7" s="34">
        <v>17</v>
      </c>
      <c r="AB7" s="34">
        <v>13</v>
      </c>
      <c r="AC7" s="34">
        <v>28</v>
      </c>
      <c r="AD7" s="34">
        <v>17</v>
      </c>
      <c r="AE7" s="34">
        <v>15</v>
      </c>
      <c r="AF7" s="34">
        <v>20</v>
      </c>
      <c r="AG7" s="34">
        <v>84</v>
      </c>
      <c r="AH7" s="34">
        <v>54</v>
      </c>
      <c r="AI7" s="34">
        <v>57</v>
      </c>
      <c r="AJ7" s="34">
        <v>19</v>
      </c>
      <c r="AK7" s="34">
        <v>60</v>
      </c>
      <c r="AL7" s="34">
        <v>10</v>
      </c>
      <c r="AM7" s="34">
        <v>7</v>
      </c>
      <c r="AN7" s="34">
        <v>41</v>
      </c>
      <c r="AO7" s="34">
        <v>51</v>
      </c>
      <c r="AP7" s="34">
        <v>32</v>
      </c>
      <c r="AQ7" s="34">
        <v>35</v>
      </c>
      <c r="AR7" s="34">
        <v>46</v>
      </c>
      <c r="AS7" s="34">
        <v>4.2</v>
      </c>
      <c r="AT7" s="34">
        <v>15</v>
      </c>
      <c r="AU7" s="34">
        <v>21</v>
      </c>
      <c r="AV7" s="34">
        <v>33</v>
      </c>
      <c r="AW7" s="34">
        <v>33</v>
      </c>
      <c r="AX7" s="34">
        <v>28</v>
      </c>
      <c r="AY7" s="34">
        <v>13</v>
      </c>
      <c r="AZ7" s="34">
        <v>27</v>
      </c>
      <c r="BA7" s="34">
        <v>147</v>
      </c>
      <c r="BB7" s="34">
        <v>179</v>
      </c>
      <c r="BC7" s="34">
        <v>220</v>
      </c>
      <c r="BD7" s="34">
        <v>221</v>
      </c>
      <c r="BE7" s="34">
        <v>12</v>
      </c>
      <c r="BF7" s="34">
        <v>87</v>
      </c>
    </row>
    <row r="8" spans="1:58" ht="15.6" x14ac:dyDescent="0.3">
      <c r="A8" s="33" t="s">
        <v>63</v>
      </c>
      <c r="B8" s="34">
        <v>145</v>
      </c>
      <c r="C8" s="34">
        <v>51</v>
      </c>
      <c r="D8" s="34">
        <v>255</v>
      </c>
      <c r="E8" s="34">
        <v>32</v>
      </c>
      <c r="F8" s="34">
        <v>48</v>
      </c>
      <c r="G8" s="34">
        <v>14</v>
      </c>
      <c r="H8" s="34">
        <v>74</v>
      </c>
      <c r="I8" s="34">
        <v>10</v>
      </c>
      <c r="J8" s="34">
        <v>48</v>
      </c>
      <c r="K8" s="34">
        <v>43</v>
      </c>
      <c r="L8" s="34">
        <v>23</v>
      </c>
      <c r="M8" s="34">
        <v>7.9</v>
      </c>
      <c r="N8" s="34">
        <v>24</v>
      </c>
      <c r="O8" s="34">
        <v>27</v>
      </c>
      <c r="P8" s="34">
        <v>23</v>
      </c>
      <c r="Q8" s="34">
        <v>65</v>
      </c>
      <c r="R8" s="34">
        <v>49</v>
      </c>
      <c r="S8" s="34">
        <v>11</v>
      </c>
      <c r="T8" s="34">
        <v>4.9000000000000004</v>
      </c>
      <c r="U8" s="34">
        <v>4.4000000000000004</v>
      </c>
      <c r="V8" s="34">
        <v>5.2</v>
      </c>
      <c r="W8" s="34">
        <v>11</v>
      </c>
      <c r="X8" s="34">
        <v>20</v>
      </c>
      <c r="Y8" s="34">
        <v>24</v>
      </c>
      <c r="Z8" s="34">
        <v>13</v>
      </c>
      <c r="AA8" s="34">
        <v>26</v>
      </c>
      <c r="AB8" s="34">
        <v>11</v>
      </c>
      <c r="AC8" s="34">
        <v>102</v>
      </c>
      <c r="AD8" s="34">
        <v>11</v>
      </c>
      <c r="AE8" s="34">
        <v>52</v>
      </c>
      <c r="AF8" s="34">
        <v>20</v>
      </c>
      <c r="AG8" s="34">
        <v>84</v>
      </c>
      <c r="AH8" s="34">
        <v>17</v>
      </c>
      <c r="AI8" s="34">
        <v>12</v>
      </c>
      <c r="AJ8" s="34">
        <v>1.1000000000000001</v>
      </c>
      <c r="AK8" s="34">
        <v>16</v>
      </c>
      <c r="AL8" s="34">
        <v>9.8000000000000007</v>
      </c>
      <c r="AM8" s="34">
        <v>6</v>
      </c>
      <c r="AN8" s="34">
        <v>14</v>
      </c>
      <c r="AO8" s="34">
        <v>14</v>
      </c>
      <c r="AP8" s="34">
        <v>9.3000000000000007</v>
      </c>
      <c r="AQ8" s="34">
        <v>12</v>
      </c>
      <c r="AR8" s="34">
        <v>15</v>
      </c>
      <c r="AS8" s="34">
        <v>4.0999999999999996</v>
      </c>
      <c r="AT8" s="34">
        <v>5</v>
      </c>
      <c r="AU8" s="34">
        <v>12</v>
      </c>
      <c r="AV8" s="34">
        <v>14</v>
      </c>
      <c r="AW8" s="34">
        <v>16</v>
      </c>
      <c r="AX8" s="34">
        <v>17</v>
      </c>
      <c r="AY8" s="34">
        <v>5</v>
      </c>
      <c r="AZ8" s="34">
        <v>14</v>
      </c>
      <c r="BA8" s="34">
        <v>64</v>
      </c>
      <c r="BB8" s="34">
        <v>59</v>
      </c>
      <c r="BC8" s="34">
        <v>48</v>
      </c>
      <c r="BD8" s="34">
        <v>129</v>
      </c>
      <c r="BE8" s="34">
        <v>3.3</v>
      </c>
      <c r="BF8" s="34">
        <v>15</v>
      </c>
    </row>
    <row r="9" spans="1:58" ht="15.6" x14ac:dyDescent="0.3">
      <c r="A9" s="33" t="s">
        <v>65</v>
      </c>
      <c r="B9" s="34">
        <v>133</v>
      </c>
      <c r="C9" s="34">
        <v>108</v>
      </c>
      <c r="D9" s="34">
        <v>131</v>
      </c>
      <c r="E9" s="34">
        <v>162</v>
      </c>
      <c r="F9" s="34">
        <v>296</v>
      </c>
      <c r="G9" s="34">
        <v>63</v>
      </c>
      <c r="H9" s="34">
        <v>120</v>
      </c>
      <c r="I9" s="34">
        <v>30</v>
      </c>
      <c r="J9" s="34">
        <v>102</v>
      </c>
      <c r="K9" s="34">
        <v>124</v>
      </c>
      <c r="L9" s="34">
        <v>145</v>
      </c>
      <c r="M9" s="34">
        <v>121</v>
      </c>
      <c r="N9" s="34">
        <v>137</v>
      </c>
      <c r="O9" s="34">
        <v>48</v>
      </c>
      <c r="P9" s="34">
        <v>66</v>
      </c>
      <c r="Q9" s="34">
        <v>66</v>
      </c>
      <c r="R9" s="34">
        <v>56</v>
      </c>
      <c r="S9" s="34">
        <v>37</v>
      </c>
      <c r="T9" s="34">
        <v>15</v>
      </c>
      <c r="U9" s="34">
        <v>15</v>
      </c>
      <c r="V9" s="34">
        <v>41</v>
      </c>
      <c r="W9" s="34">
        <v>38</v>
      </c>
      <c r="X9" s="34">
        <v>100</v>
      </c>
      <c r="Y9" s="34">
        <v>102</v>
      </c>
      <c r="Z9" s="34">
        <v>63</v>
      </c>
      <c r="AA9" s="34">
        <v>99</v>
      </c>
      <c r="AB9" s="34">
        <v>52</v>
      </c>
      <c r="AC9" s="34">
        <v>199</v>
      </c>
      <c r="AD9" s="34">
        <v>67</v>
      </c>
      <c r="AE9" s="34">
        <v>93</v>
      </c>
      <c r="AF9" s="34">
        <v>109</v>
      </c>
      <c r="AG9" s="34">
        <v>125</v>
      </c>
      <c r="AH9" s="34">
        <v>117</v>
      </c>
      <c r="AI9" s="34">
        <v>7.1</v>
      </c>
      <c r="AJ9" s="34">
        <v>1.7</v>
      </c>
      <c r="AK9" s="34">
        <v>61</v>
      </c>
      <c r="AL9" s="34">
        <v>42</v>
      </c>
      <c r="AM9" s="34">
        <v>27</v>
      </c>
      <c r="AN9" s="34">
        <v>46</v>
      </c>
      <c r="AO9" s="34">
        <v>44</v>
      </c>
      <c r="AP9" s="34">
        <v>92</v>
      </c>
      <c r="AQ9" s="34">
        <v>101</v>
      </c>
      <c r="AR9" s="34">
        <v>38</v>
      </c>
      <c r="AS9" s="34">
        <v>41</v>
      </c>
      <c r="AT9" s="34">
        <v>16</v>
      </c>
      <c r="AU9" s="34">
        <v>52</v>
      </c>
      <c r="AV9" s="34">
        <v>66</v>
      </c>
      <c r="AW9" s="34">
        <v>65</v>
      </c>
      <c r="AX9" s="34">
        <v>57</v>
      </c>
      <c r="AY9" s="34">
        <v>58</v>
      </c>
      <c r="AZ9" s="34">
        <v>76</v>
      </c>
      <c r="BA9" s="34">
        <v>130</v>
      </c>
      <c r="BB9" s="34">
        <v>155</v>
      </c>
      <c r="BC9" s="34">
        <v>133</v>
      </c>
      <c r="BD9" s="34">
        <v>331</v>
      </c>
      <c r="BE9" s="34">
        <v>29</v>
      </c>
      <c r="BF9" s="34">
        <v>43</v>
      </c>
    </row>
    <row r="10" spans="1:58" ht="16.2" thickBot="1" x14ac:dyDescent="0.35">
      <c r="A10" s="33" t="s">
        <v>67</v>
      </c>
      <c r="B10" s="34">
        <v>57</v>
      </c>
      <c r="C10" s="34">
        <v>3</v>
      </c>
      <c r="D10" s="34">
        <v>7.5</v>
      </c>
      <c r="E10" s="34">
        <v>5.8</v>
      </c>
      <c r="F10" s="34">
        <v>11</v>
      </c>
      <c r="G10" s="34">
        <v>2.7</v>
      </c>
      <c r="H10" s="34">
        <v>2.8</v>
      </c>
      <c r="I10" s="34">
        <v>5</v>
      </c>
      <c r="J10" s="34">
        <v>11</v>
      </c>
      <c r="K10" s="34">
        <v>39</v>
      </c>
      <c r="L10" s="34">
        <v>15</v>
      </c>
      <c r="M10" s="34">
        <v>12</v>
      </c>
      <c r="N10" s="34">
        <v>5.0999999999999996</v>
      </c>
      <c r="O10" s="34">
        <v>3.7</v>
      </c>
      <c r="P10" s="34">
        <v>4.3</v>
      </c>
      <c r="Q10" s="34">
        <v>15</v>
      </c>
      <c r="R10" s="34">
        <v>4.5999999999999996</v>
      </c>
      <c r="S10" s="34">
        <v>3.4</v>
      </c>
      <c r="T10" s="34">
        <v>2.2000000000000002</v>
      </c>
      <c r="U10" s="34">
        <v>2.4</v>
      </c>
      <c r="V10" s="34">
        <v>3.6</v>
      </c>
      <c r="W10" s="34">
        <v>14</v>
      </c>
      <c r="X10" s="34">
        <v>14</v>
      </c>
      <c r="Y10" s="34">
        <v>27</v>
      </c>
      <c r="Z10" s="34">
        <v>5.9</v>
      </c>
      <c r="AA10" s="34">
        <v>7.1</v>
      </c>
      <c r="AB10" s="34">
        <v>5.0999999999999996</v>
      </c>
      <c r="AC10" s="34">
        <v>5.7</v>
      </c>
      <c r="AD10" s="34">
        <v>2.5</v>
      </c>
      <c r="AE10" s="34">
        <v>4.5</v>
      </c>
      <c r="AF10" s="34">
        <v>14</v>
      </c>
      <c r="AG10" s="34">
        <v>16</v>
      </c>
      <c r="AH10" s="34">
        <v>14</v>
      </c>
      <c r="AI10" s="34">
        <v>3.1</v>
      </c>
      <c r="AJ10" s="34">
        <v>0.4</v>
      </c>
      <c r="AK10" s="39">
        <v>8.3000000000000007</v>
      </c>
      <c r="AL10" s="34">
        <v>6.3</v>
      </c>
      <c r="AM10" s="34">
        <v>8</v>
      </c>
      <c r="AN10" s="34">
        <v>3</v>
      </c>
      <c r="AO10" s="34">
        <v>4</v>
      </c>
      <c r="AP10" s="34">
        <v>10</v>
      </c>
      <c r="AQ10" s="34">
        <v>13</v>
      </c>
      <c r="AR10" s="34">
        <v>5.5</v>
      </c>
      <c r="AS10" s="39">
        <v>8.3000000000000007</v>
      </c>
      <c r="AT10" s="34">
        <v>1</v>
      </c>
      <c r="AU10" s="34">
        <v>2</v>
      </c>
      <c r="AV10" s="34">
        <v>1</v>
      </c>
      <c r="AW10" s="34">
        <v>1</v>
      </c>
      <c r="AX10" s="34">
        <v>2</v>
      </c>
      <c r="AY10" s="34">
        <v>1</v>
      </c>
      <c r="AZ10" s="34">
        <v>17</v>
      </c>
      <c r="BA10" s="34">
        <v>6</v>
      </c>
      <c r="BB10" s="34">
        <v>6</v>
      </c>
      <c r="BC10" s="34">
        <v>5</v>
      </c>
      <c r="BD10" s="34">
        <v>9.9</v>
      </c>
      <c r="BE10" s="34">
        <v>2.2999999999999998</v>
      </c>
      <c r="BF10" s="34">
        <v>4.8</v>
      </c>
    </row>
    <row r="11" spans="1:58" ht="16.8" thickTop="1" thickBot="1" x14ac:dyDescent="0.35">
      <c r="A11" s="33" t="s">
        <v>69</v>
      </c>
      <c r="B11" s="40">
        <v>29.7</v>
      </c>
      <c r="C11" s="34">
        <v>32</v>
      </c>
      <c r="D11" s="34">
        <v>88</v>
      </c>
      <c r="E11" s="34">
        <v>38</v>
      </c>
      <c r="F11" s="34">
        <v>52</v>
      </c>
      <c r="G11" s="34">
        <v>39</v>
      </c>
      <c r="H11" s="34">
        <v>29</v>
      </c>
      <c r="I11" s="34">
        <v>13</v>
      </c>
      <c r="J11" s="34">
        <v>8.4</v>
      </c>
      <c r="K11" s="34">
        <v>40</v>
      </c>
      <c r="L11" s="39">
        <v>29.7</v>
      </c>
      <c r="M11" s="34">
        <v>38</v>
      </c>
      <c r="N11" s="34">
        <v>42</v>
      </c>
      <c r="O11" s="39">
        <v>29.7</v>
      </c>
      <c r="P11" s="34">
        <v>23</v>
      </c>
      <c r="Q11" s="34">
        <v>48</v>
      </c>
      <c r="R11" s="34">
        <v>115</v>
      </c>
      <c r="S11" s="34">
        <v>18</v>
      </c>
      <c r="T11" s="34">
        <v>15</v>
      </c>
      <c r="U11" s="34">
        <v>3.6</v>
      </c>
      <c r="V11" s="34">
        <v>58</v>
      </c>
      <c r="W11" s="34">
        <v>30</v>
      </c>
      <c r="X11" s="34">
        <v>62</v>
      </c>
      <c r="Y11" s="34">
        <v>46</v>
      </c>
      <c r="Z11" s="34">
        <v>12</v>
      </c>
      <c r="AA11" s="34">
        <v>12</v>
      </c>
      <c r="AB11" s="34">
        <v>14</v>
      </c>
      <c r="AC11" s="34">
        <v>48</v>
      </c>
      <c r="AD11" s="34">
        <v>32</v>
      </c>
      <c r="AE11" s="34">
        <v>28</v>
      </c>
      <c r="AF11" s="34">
        <v>31</v>
      </c>
      <c r="AG11" s="34">
        <v>100</v>
      </c>
      <c r="AH11" s="34">
        <v>37</v>
      </c>
      <c r="AI11" s="34">
        <v>18</v>
      </c>
      <c r="AJ11" s="34">
        <v>7.6</v>
      </c>
      <c r="AK11" s="39">
        <v>29.7</v>
      </c>
      <c r="AL11" s="34">
        <v>40</v>
      </c>
      <c r="AM11" s="39">
        <v>29.7</v>
      </c>
      <c r="AN11" s="34">
        <v>2</v>
      </c>
      <c r="AO11" s="34">
        <v>3</v>
      </c>
      <c r="AP11" s="34">
        <v>33</v>
      </c>
      <c r="AQ11" s="34">
        <v>39</v>
      </c>
      <c r="AR11" s="39">
        <v>29.7</v>
      </c>
      <c r="AS11" s="39">
        <v>29.7</v>
      </c>
      <c r="AT11" s="34">
        <v>11</v>
      </c>
      <c r="AU11" s="34">
        <v>12</v>
      </c>
      <c r="AV11" s="34">
        <v>11</v>
      </c>
      <c r="AW11" s="34">
        <v>10</v>
      </c>
      <c r="AX11" s="34">
        <v>11</v>
      </c>
      <c r="AY11" s="34">
        <v>6</v>
      </c>
      <c r="AZ11" s="34">
        <v>25</v>
      </c>
      <c r="BA11" s="34">
        <v>14</v>
      </c>
      <c r="BB11" s="34">
        <v>12</v>
      </c>
      <c r="BC11" s="34">
        <v>8</v>
      </c>
      <c r="BD11" s="34">
        <v>51</v>
      </c>
      <c r="BE11" s="34">
        <v>7</v>
      </c>
      <c r="BF11" s="34">
        <v>13</v>
      </c>
    </row>
    <row r="12" spans="1:58" ht="16.2" thickTop="1" x14ac:dyDescent="0.3">
      <c r="A12" s="33" t="s">
        <v>71</v>
      </c>
      <c r="B12" s="34">
        <v>136</v>
      </c>
      <c r="C12" s="34">
        <v>23</v>
      </c>
      <c r="D12" s="34">
        <v>99</v>
      </c>
      <c r="E12" s="34">
        <v>125</v>
      </c>
      <c r="F12" s="34">
        <v>217</v>
      </c>
      <c r="G12" s="34">
        <v>30</v>
      </c>
      <c r="H12" s="34">
        <v>31</v>
      </c>
      <c r="I12" s="34">
        <v>26</v>
      </c>
      <c r="J12" s="34">
        <v>23</v>
      </c>
      <c r="K12" s="34">
        <v>67</v>
      </c>
      <c r="L12" s="34">
        <v>59</v>
      </c>
      <c r="M12" s="34">
        <v>25</v>
      </c>
      <c r="N12" s="34">
        <v>21</v>
      </c>
      <c r="O12" s="34">
        <v>32</v>
      </c>
      <c r="P12" s="34">
        <v>33</v>
      </c>
      <c r="Q12" s="34">
        <v>19</v>
      </c>
      <c r="R12" s="34">
        <v>29</v>
      </c>
      <c r="S12" s="34">
        <v>31</v>
      </c>
      <c r="T12" s="34">
        <v>11</v>
      </c>
      <c r="U12" s="34">
        <v>9.9</v>
      </c>
      <c r="V12" s="34">
        <v>8.9</v>
      </c>
      <c r="W12" s="34">
        <v>23</v>
      </c>
      <c r="X12" s="34">
        <v>34</v>
      </c>
      <c r="Y12" s="34">
        <v>36</v>
      </c>
      <c r="Z12" s="34">
        <v>28</v>
      </c>
      <c r="AA12" s="34">
        <v>24</v>
      </c>
      <c r="AB12" s="34">
        <v>21</v>
      </c>
      <c r="AC12" s="34">
        <v>47</v>
      </c>
      <c r="AD12" s="34">
        <v>28</v>
      </c>
      <c r="AE12" s="34">
        <v>26</v>
      </c>
      <c r="AF12" s="34">
        <v>34</v>
      </c>
      <c r="AG12" s="34">
        <v>100</v>
      </c>
      <c r="AH12" s="34">
        <v>40</v>
      </c>
      <c r="AI12" s="34">
        <v>56</v>
      </c>
      <c r="AJ12" s="34">
        <v>20</v>
      </c>
      <c r="AK12" s="34">
        <v>69</v>
      </c>
      <c r="AL12" s="34">
        <v>7.7</v>
      </c>
      <c r="AM12" s="34">
        <v>42</v>
      </c>
      <c r="AN12" s="34">
        <v>37</v>
      </c>
      <c r="AO12" s="34">
        <v>48</v>
      </c>
      <c r="AP12" s="34">
        <v>37</v>
      </c>
      <c r="AQ12" s="34">
        <v>36</v>
      </c>
      <c r="AR12" s="34">
        <v>48</v>
      </c>
      <c r="AS12" s="34"/>
      <c r="AT12" s="34">
        <v>20</v>
      </c>
      <c r="AU12" s="34">
        <v>25</v>
      </c>
      <c r="AV12" s="34">
        <v>32</v>
      </c>
      <c r="AW12" s="34">
        <v>33</v>
      </c>
      <c r="AX12" s="34">
        <v>19</v>
      </c>
      <c r="AY12" s="34">
        <v>26</v>
      </c>
      <c r="AZ12" s="34">
        <v>62</v>
      </c>
      <c r="BA12" s="34">
        <v>134</v>
      </c>
      <c r="BB12" s="34">
        <v>171</v>
      </c>
      <c r="BC12" s="34">
        <v>236</v>
      </c>
      <c r="BD12" s="34">
        <v>275</v>
      </c>
      <c r="BE12" s="34">
        <v>13</v>
      </c>
      <c r="BF12" s="34">
        <v>110</v>
      </c>
    </row>
    <row r="13" spans="1:58" ht="15.6" x14ac:dyDescent="0.3">
      <c r="A13" s="33" t="s">
        <v>73</v>
      </c>
      <c r="B13" s="39">
        <v>54.5</v>
      </c>
      <c r="C13" s="34">
        <v>30</v>
      </c>
      <c r="D13" s="34">
        <v>25</v>
      </c>
      <c r="E13" s="34">
        <v>23</v>
      </c>
      <c r="F13" s="34">
        <v>37</v>
      </c>
      <c r="G13" s="34">
        <v>20</v>
      </c>
      <c r="H13" s="34">
        <v>30</v>
      </c>
      <c r="I13" s="34">
        <v>17</v>
      </c>
      <c r="J13" s="34">
        <v>30</v>
      </c>
      <c r="K13" s="34">
        <v>12</v>
      </c>
      <c r="L13" s="34">
        <v>33</v>
      </c>
      <c r="M13" s="34">
        <v>5.7</v>
      </c>
      <c r="N13" s="34">
        <v>15</v>
      </c>
      <c r="O13" s="34">
        <v>9.5</v>
      </c>
      <c r="P13" s="34">
        <v>20</v>
      </c>
      <c r="Q13" s="34">
        <v>15</v>
      </c>
      <c r="R13" s="34">
        <v>28</v>
      </c>
      <c r="S13" s="34">
        <v>12</v>
      </c>
      <c r="T13" s="34">
        <v>9.9</v>
      </c>
      <c r="U13" s="34">
        <v>7.6</v>
      </c>
      <c r="V13" s="34">
        <v>15</v>
      </c>
      <c r="W13" s="34">
        <v>7.4</v>
      </c>
      <c r="X13" s="34">
        <v>13</v>
      </c>
      <c r="Y13" s="34">
        <v>17</v>
      </c>
      <c r="Z13" s="34">
        <v>21</v>
      </c>
      <c r="AA13" s="34">
        <v>31</v>
      </c>
      <c r="AB13" s="34">
        <v>22</v>
      </c>
      <c r="AC13" s="34">
        <v>45</v>
      </c>
      <c r="AD13" s="34">
        <v>25</v>
      </c>
      <c r="AE13" s="34">
        <v>28</v>
      </c>
      <c r="AF13" s="34">
        <v>28</v>
      </c>
      <c r="AG13" s="34">
        <v>73</v>
      </c>
      <c r="AH13" s="34">
        <v>25</v>
      </c>
      <c r="AI13" s="34">
        <v>11</v>
      </c>
      <c r="AJ13" s="34">
        <v>5.0999999999999996</v>
      </c>
      <c r="AK13" s="34">
        <v>202</v>
      </c>
      <c r="AL13" s="34">
        <v>39</v>
      </c>
      <c r="AM13" s="34">
        <v>60</v>
      </c>
      <c r="AN13" s="34">
        <v>11</v>
      </c>
      <c r="AO13" s="34">
        <v>30</v>
      </c>
      <c r="AP13" s="34">
        <v>41</v>
      </c>
      <c r="AQ13" s="34">
        <v>46</v>
      </c>
      <c r="AR13" s="34">
        <v>2</v>
      </c>
      <c r="AS13" s="34">
        <v>7.7</v>
      </c>
      <c r="AT13" s="34">
        <v>8</v>
      </c>
      <c r="AU13" s="34">
        <v>11</v>
      </c>
      <c r="AV13" s="34">
        <v>10</v>
      </c>
      <c r="AW13" s="34">
        <v>12</v>
      </c>
      <c r="AX13" s="34">
        <v>13</v>
      </c>
      <c r="AY13" s="34">
        <v>14</v>
      </c>
      <c r="AZ13" s="34">
        <v>30</v>
      </c>
      <c r="BA13" s="34">
        <v>66</v>
      </c>
      <c r="BB13" s="34">
        <v>34</v>
      </c>
      <c r="BC13" s="34">
        <v>9</v>
      </c>
      <c r="BD13" s="34">
        <v>17</v>
      </c>
      <c r="BE13" s="34">
        <v>10</v>
      </c>
      <c r="BF13" s="34">
        <v>12</v>
      </c>
    </row>
    <row r="14" spans="1:58" ht="15.6" x14ac:dyDescent="0.3">
      <c r="A14" s="33" t="s">
        <v>75</v>
      </c>
      <c r="B14" s="34">
        <v>902</v>
      </c>
      <c r="C14" s="34">
        <v>65</v>
      </c>
      <c r="D14" s="34">
        <v>77</v>
      </c>
      <c r="E14" s="34">
        <v>73</v>
      </c>
      <c r="F14" s="34">
        <v>102</v>
      </c>
      <c r="G14" s="34">
        <v>57</v>
      </c>
      <c r="H14" s="34">
        <v>60</v>
      </c>
      <c r="I14" s="34">
        <v>25</v>
      </c>
      <c r="J14" s="34">
        <v>39</v>
      </c>
      <c r="K14" s="34">
        <v>19</v>
      </c>
      <c r="L14" s="34">
        <v>23</v>
      </c>
      <c r="M14" s="34">
        <v>47</v>
      </c>
      <c r="N14" s="34">
        <v>24</v>
      </c>
      <c r="O14" s="34">
        <v>17</v>
      </c>
      <c r="P14" s="34">
        <v>18</v>
      </c>
      <c r="Q14" s="34">
        <v>25</v>
      </c>
      <c r="R14" s="34">
        <v>30</v>
      </c>
      <c r="S14" s="34">
        <v>27</v>
      </c>
      <c r="T14" s="34">
        <v>18</v>
      </c>
      <c r="U14" s="34">
        <v>14</v>
      </c>
      <c r="V14" s="34">
        <v>33</v>
      </c>
      <c r="W14" s="34">
        <v>53</v>
      </c>
      <c r="X14" s="34">
        <v>77</v>
      </c>
      <c r="Y14" s="34">
        <v>87</v>
      </c>
      <c r="Z14" s="34">
        <v>33</v>
      </c>
      <c r="AA14" s="34">
        <v>40</v>
      </c>
      <c r="AB14" s="34">
        <v>38</v>
      </c>
      <c r="AC14" s="34">
        <v>79</v>
      </c>
      <c r="AD14" s="34">
        <v>44</v>
      </c>
      <c r="AE14" s="34">
        <v>55</v>
      </c>
      <c r="AF14" s="34">
        <v>42</v>
      </c>
      <c r="AG14" s="34">
        <v>133</v>
      </c>
      <c r="AH14" s="34">
        <v>88</v>
      </c>
      <c r="AI14" s="34">
        <v>40</v>
      </c>
      <c r="AJ14" s="34">
        <v>9.1999999999999993</v>
      </c>
      <c r="AK14" s="34">
        <v>65</v>
      </c>
      <c r="AL14" s="34">
        <v>53</v>
      </c>
      <c r="AM14" s="34">
        <v>65</v>
      </c>
      <c r="AN14" s="34">
        <v>21</v>
      </c>
      <c r="AO14" s="34">
        <v>19</v>
      </c>
      <c r="AP14" s="34">
        <v>80</v>
      </c>
      <c r="AQ14" s="34">
        <v>83</v>
      </c>
      <c r="AR14" s="34">
        <v>17</v>
      </c>
      <c r="AS14" s="34">
        <v>25</v>
      </c>
      <c r="AT14" s="34">
        <v>12</v>
      </c>
      <c r="AU14" s="34">
        <v>18</v>
      </c>
      <c r="AV14" s="34">
        <v>24</v>
      </c>
      <c r="AW14" s="34">
        <v>26</v>
      </c>
      <c r="AX14" s="34">
        <v>28</v>
      </c>
      <c r="AY14" s="34">
        <v>32</v>
      </c>
      <c r="AZ14" s="34">
        <v>23</v>
      </c>
      <c r="BA14" s="34">
        <v>110</v>
      </c>
      <c r="BB14" s="34">
        <v>52</v>
      </c>
      <c r="BC14" s="34">
        <v>36</v>
      </c>
      <c r="BD14" s="34">
        <v>174</v>
      </c>
      <c r="BE14" s="34">
        <v>21</v>
      </c>
      <c r="BF14" s="34">
        <v>23</v>
      </c>
    </row>
    <row r="17" spans="1:58" ht="15.6" x14ac:dyDescent="0.3">
      <c r="A17" s="33" t="s">
        <v>236</v>
      </c>
      <c r="B17" s="1">
        <f xml:space="preserve"> (B7*0.001 * 22.99)</f>
        <v>3.9083000000000001</v>
      </c>
      <c r="C17" s="1">
        <f t="shared" ref="C17:BF17" si="0" xml:space="preserve"> (C7*0.001 * 22.99)</f>
        <v>0.32185999999999998</v>
      </c>
      <c r="D17" s="1">
        <f t="shared" si="0"/>
        <v>1.54033</v>
      </c>
      <c r="E17" s="1">
        <f t="shared" si="0"/>
        <v>2.5059099999999996</v>
      </c>
      <c r="F17" s="1">
        <f t="shared" si="0"/>
        <v>4.1152099999999994</v>
      </c>
      <c r="G17" s="1">
        <f t="shared" si="0"/>
        <v>0.57474999999999998</v>
      </c>
      <c r="H17" s="1">
        <f t="shared" si="0"/>
        <v>0.43680999999999998</v>
      </c>
      <c r="I17" s="1">
        <f t="shared" si="0"/>
        <v>0.48279</v>
      </c>
      <c r="J17" s="1">
        <f t="shared" si="0"/>
        <v>0.34484999999999999</v>
      </c>
      <c r="K17" s="1">
        <f t="shared" si="0"/>
        <v>1.1495</v>
      </c>
      <c r="L17" s="1">
        <f t="shared" si="0"/>
        <v>0.89660999999999991</v>
      </c>
      <c r="M17" s="1">
        <f t="shared" si="0"/>
        <v>0.5057799999999999</v>
      </c>
      <c r="N17" s="1">
        <f t="shared" si="0"/>
        <v>1.1035200000000001</v>
      </c>
      <c r="O17" s="1">
        <f t="shared" si="0"/>
        <v>0.34484999999999999</v>
      </c>
      <c r="P17" s="1">
        <f t="shared" si="0"/>
        <v>0.55176000000000003</v>
      </c>
      <c r="Q17" s="1">
        <f t="shared" si="0"/>
        <v>0.5057799999999999</v>
      </c>
      <c r="R17" s="1">
        <f t="shared" si="0"/>
        <v>0.41382000000000002</v>
      </c>
      <c r="S17" s="1">
        <f t="shared" si="0"/>
        <v>0.66671000000000002</v>
      </c>
      <c r="T17" s="1">
        <f t="shared" si="0"/>
        <v>0.25288999999999995</v>
      </c>
      <c r="U17" s="1">
        <f t="shared" si="0"/>
        <v>0.19541500000000001</v>
      </c>
      <c r="V17" s="1">
        <f t="shared" si="0"/>
        <v>0.14943500000000001</v>
      </c>
      <c r="W17" s="1">
        <f t="shared" si="0"/>
        <v>0.36784</v>
      </c>
      <c r="X17" s="1">
        <f t="shared" si="0"/>
        <v>0.64371999999999996</v>
      </c>
      <c r="Y17" s="1">
        <f t="shared" si="0"/>
        <v>0.43680999999999998</v>
      </c>
      <c r="Z17" s="1">
        <f t="shared" si="0"/>
        <v>0.57474999999999998</v>
      </c>
      <c r="AA17" s="1">
        <f t="shared" si="0"/>
        <v>0.39083000000000001</v>
      </c>
      <c r="AB17" s="1">
        <f t="shared" si="0"/>
        <v>0.29887000000000002</v>
      </c>
      <c r="AC17" s="1">
        <f t="shared" si="0"/>
        <v>0.64371999999999996</v>
      </c>
      <c r="AD17" s="1">
        <f t="shared" si="0"/>
        <v>0.39083000000000001</v>
      </c>
      <c r="AE17" s="1">
        <f t="shared" si="0"/>
        <v>0.34484999999999999</v>
      </c>
      <c r="AF17" s="1">
        <f t="shared" si="0"/>
        <v>0.45979999999999999</v>
      </c>
      <c r="AG17" s="1">
        <f t="shared" si="0"/>
        <v>1.93116</v>
      </c>
      <c r="AH17" s="1">
        <f t="shared" si="0"/>
        <v>1.24146</v>
      </c>
      <c r="AI17" s="1">
        <f t="shared" si="0"/>
        <v>1.31043</v>
      </c>
      <c r="AJ17" s="1">
        <f t="shared" si="0"/>
        <v>0.43680999999999998</v>
      </c>
      <c r="AK17" s="1">
        <f t="shared" si="0"/>
        <v>1.3794</v>
      </c>
      <c r="AL17" s="1">
        <f t="shared" si="0"/>
        <v>0.22989999999999999</v>
      </c>
      <c r="AM17" s="1">
        <f t="shared" si="0"/>
        <v>0.16092999999999999</v>
      </c>
      <c r="AN17" s="1">
        <f t="shared" si="0"/>
        <v>0.94258999999999993</v>
      </c>
      <c r="AO17" s="1">
        <f t="shared" si="0"/>
        <v>1.17249</v>
      </c>
      <c r="AP17" s="1">
        <f t="shared" si="0"/>
        <v>0.73568</v>
      </c>
      <c r="AQ17" s="1">
        <f t="shared" si="0"/>
        <v>0.80464999999999998</v>
      </c>
      <c r="AR17" s="1">
        <f t="shared" si="0"/>
        <v>1.0575399999999999</v>
      </c>
      <c r="AS17" s="1">
        <f t="shared" si="0"/>
        <v>9.6558000000000005E-2</v>
      </c>
      <c r="AT17" s="1">
        <f t="shared" si="0"/>
        <v>0.34484999999999999</v>
      </c>
      <c r="AU17" s="1">
        <f t="shared" si="0"/>
        <v>0.48279</v>
      </c>
      <c r="AV17" s="1">
        <f t="shared" si="0"/>
        <v>0.75866999999999996</v>
      </c>
      <c r="AW17" s="1">
        <f t="shared" si="0"/>
        <v>0.75866999999999996</v>
      </c>
      <c r="AX17" s="1">
        <f t="shared" si="0"/>
        <v>0.64371999999999996</v>
      </c>
      <c r="AY17" s="1">
        <f t="shared" si="0"/>
        <v>0.29887000000000002</v>
      </c>
      <c r="AZ17" s="1">
        <f t="shared" si="0"/>
        <v>0.62073</v>
      </c>
      <c r="BA17" s="1">
        <f t="shared" si="0"/>
        <v>3.3795299999999995</v>
      </c>
      <c r="BB17" s="1">
        <f t="shared" si="0"/>
        <v>4.1152099999999994</v>
      </c>
      <c r="BC17" s="1">
        <f t="shared" si="0"/>
        <v>5.0577999999999994</v>
      </c>
      <c r="BD17" s="1">
        <f t="shared" si="0"/>
        <v>5.0807899999999995</v>
      </c>
      <c r="BE17" s="1">
        <f t="shared" si="0"/>
        <v>0.27588000000000001</v>
      </c>
      <c r="BF17" s="1">
        <f t="shared" si="0"/>
        <v>2.00013</v>
      </c>
    </row>
    <row r="18" spans="1:58" ht="15.6" x14ac:dyDescent="0.3">
      <c r="A18" s="33" t="s">
        <v>237</v>
      </c>
      <c r="B18" s="1">
        <f xml:space="preserve"> (B8 * 0.001 * 22.99)</f>
        <v>3.3335499999999993</v>
      </c>
      <c r="C18" s="1">
        <f t="shared" ref="C18:BF18" si="1" xml:space="preserve"> (C8 * 0.001 * 22.99)</f>
        <v>1.17249</v>
      </c>
      <c r="D18" s="1">
        <f t="shared" si="1"/>
        <v>5.8624499999999999</v>
      </c>
      <c r="E18" s="1">
        <f t="shared" si="1"/>
        <v>0.73568</v>
      </c>
      <c r="F18" s="1">
        <f t="shared" si="1"/>
        <v>1.1035200000000001</v>
      </c>
      <c r="G18" s="1">
        <f t="shared" si="1"/>
        <v>0.32185999999999998</v>
      </c>
      <c r="H18" s="1">
        <f t="shared" si="1"/>
        <v>1.7012599999999998</v>
      </c>
      <c r="I18" s="1">
        <f t="shared" si="1"/>
        <v>0.22989999999999999</v>
      </c>
      <c r="J18" s="1">
        <f t="shared" si="1"/>
        <v>1.1035200000000001</v>
      </c>
      <c r="K18" s="1">
        <f t="shared" si="1"/>
        <v>0.98857000000000006</v>
      </c>
      <c r="L18" s="1">
        <f t="shared" si="1"/>
        <v>0.52876999999999996</v>
      </c>
      <c r="M18" s="1">
        <f t="shared" si="1"/>
        <v>0.181621</v>
      </c>
      <c r="N18" s="1">
        <f t="shared" si="1"/>
        <v>0.55176000000000003</v>
      </c>
      <c r="O18" s="1">
        <f t="shared" si="1"/>
        <v>0.62073</v>
      </c>
      <c r="P18" s="1">
        <f t="shared" si="1"/>
        <v>0.52876999999999996</v>
      </c>
      <c r="Q18" s="1">
        <f t="shared" si="1"/>
        <v>1.4943499999999998</v>
      </c>
      <c r="R18" s="1">
        <f t="shared" si="1"/>
        <v>1.1265099999999999</v>
      </c>
      <c r="S18" s="1">
        <f t="shared" si="1"/>
        <v>0.25288999999999995</v>
      </c>
      <c r="T18" s="1">
        <f t="shared" si="1"/>
        <v>0.11265100000000002</v>
      </c>
      <c r="U18" s="1">
        <f t="shared" si="1"/>
        <v>0.101156</v>
      </c>
      <c r="V18" s="1">
        <f t="shared" si="1"/>
        <v>0.119548</v>
      </c>
      <c r="W18" s="1">
        <f t="shared" si="1"/>
        <v>0.25288999999999995</v>
      </c>
      <c r="X18" s="1">
        <f t="shared" si="1"/>
        <v>0.45979999999999999</v>
      </c>
      <c r="Y18" s="1">
        <f t="shared" si="1"/>
        <v>0.55176000000000003</v>
      </c>
      <c r="Z18" s="1">
        <f t="shared" si="1"/>
        <v>0.29887000000000002</v>
      </c>
      <c r="AA18" s="1">
        <f t="shared" si="1"/>
        <v>0.59774000000000005</v>
      </c>
      <c r="AB18" s="1">
        <f t="shared" si="1"/>
        <v>0.25288999999999995</v>
      </c>
      <c r="AC18" s="1">
        <f t="shared" si="1"/>
        <v>2.3449800000000001</v>
      </c>
      <c r="AD18" s="1">
        <f t="shared" si="1"/>
        <v>0.25288999999999995</v>
      </c>
      <c r="AE18" s="1">
        <f t="shared" si="1"/>
        <v>1.1954800000000001</v>
      </c>
      <c r="AF18" s="1">
        <f t="shared" si="1"/>
        <v>0.45979999999999999</v>
      </c>
      <c r="AG18" s="1">
        <f t="shared" si="1"/>
        <v>1.93116</v>
      </c>
      <c r="AH18" s="1">
        <f t="shared" si="1"/>
        <v>0.39083000000000001</v>
      </c>
      <c r="AI18" s="1">
        <f t="shared" si="1"/>
        <v>0.27588000000000001</v>
      </c>
      <c r="AJ18" s="1">
        <f t="shared" si="1"/>
        <v>2.5288999999999999E-2</v>
      </c>
      <c r="AK18" s="1">
        <f t="shared" si="1"/>
        <v>0.36784</v>
      </c>
      <c r="AL18" s="1">
        <f t="shared" si="1"/>
        <v>0.22530200000000003</v>
      </c>
      <c r="AM18" s="1">
        <f t="shared" si="1"/>
        <v>0.13794000000000001</v>
      </c>
      <c r="AN18" s="1">
        <f t="shared" si="1"/>
        <v>0.32185999999999998</v>
      </c>
      <c r="AO18" s="1">
        <f t="shared" si="1"/>
        <v>0.32185999999999998</v>
      </c>
      <c r="AP18" s="1">
        <f t="shared" si="1"/>
        <v>0.213807</v>
      </c>
      <c r="AQ18" s="1">
        <f t="shared" si="1"/>
        <v>0.27588000000000001</v>
      </c>
      <c r="AR18" s="1">
        <f t="shared" si="1"/>
        <v>0.34484999999999999</v>
      </c>
      <c r="AS18" s="1">
        <f t="shared" si="1"/>
        <v>9.4258999999999982E-2</v>
      </c>
      <c r="AT18" s="1">
        <f t="shared" si="1"/>
        <v>0.11495</v>
      </c>
      <c r="AU18" s="1">
        <f t="shared" si="1"/>
        <v>0.27588000000000001</v>
      </c>
      <c r="AV18" s="1">
        <f t="shared" si="1"/>
        <v>0.32185999999999998</v>
      </c>
      <c r="AW18" s="1">
        <f t="shared" si="1"/>
        <v>0.36784</v>
      </c>
      <c r="AX18" s="1">
        <f t="shared" si="1"/>
        <v>0.39083000000000001</v>
      </c>
      <c r="AY18" s="1">
        <f t="shared" si="1"/>
        <v>0.11495</v>
      </c>
      <c r="AZ18" s="1">
        <f t="shared" si="1"/>
        <v>0.32185999999999998</v>
      </c>
      <c r="BA18" s="1">
        <f t="shared" si="1"/>
        <v>1.47136</v>
      </c>
      <c r="BB18" s="1">
        <f t="shared" si="1"/>
        <v>1.3564099999999999</v>
      </c>
      <c r="BC18" s="1">
        <f t="shared" si="1"/>
        <v>1.1035200000000001</v>
      </c>
      <c r="BD18" s="1">
        <f t="shared" si="1"/>
        <v>2.9657100000000001</v>
      </c>
      <c r="BE18" s="1">
        <f t="shared" si="1"/>
        <v>7.586699999999999E-2</v>
      </c>
      <c r="BF18" s="1">
        <f t="shared" si="1"/>
        <v>0.34484999999999999</v>
      </c>
    </row>
    <row r="19" spans="1:58" ht="15.6" x14ac:dyDescent="0.3">
      <c r="A19" s="33" t="s">
        <v>238</v>
      </c>
      <c r="B19" s="1">
        <f xml:space="preserve"> (B9 * 0.001 * 20.04)</f>
        <v>2.6653199999999999</v>
      </c>
      <c r="C19" s="1">
        <f xml:space="preserve"> (C9 * 0.001 * 20.04)</f>
        <v>2.16432</v>
      </c>
      <c r="D19" s="1">
        <f t="shared" ref="D19:BF19" si="2" xml:space="preserve"> (D9 * 0.001 * 20.04)</f>
        <v>2.6252399999999998</v>
      </c>
      <c r="E19" s="1">
        <f t="shared" si="2"/>
        <v>3.24648</v>
      </c>
      <c r="F19" s="1">
        <f t="shared" si="2"/>
        <v>5.9318399999999993</v>
      </c>
      <c r="G19" s="1">
        <f t="shared" si="2"/>
        <v>1.2625199999999999</v>
      </c>
      <c r="H19" s="1">
        <f t="shared" si="2"/>
        <v>2.4047999999999998</v>
      </c>
      <c r="I19" s="1">
        <f t="shared" si="2"/>
        <v>0.60119999999999996</v>
      </c>
      <c r="J19" s="1">
        <f t="shared" si="2"/>
        <v>2.0440800000000001</v>
      </c>
      <c r="K19" s="1">
        <f t="shared" si="2"/>
        <v>2.4849600000000001</v>
      </c>
      <c r="L19" s="1">
        <f t="shared" si="2"/>
        <v>2.9057999999999997</v>
      </c>
      <c r="M19" s="1">
        <f t="shared" si="2"/>
        <v>2.4248399999999997</v>
      </c>
      <c r="N19" s="1">
        <f t="shared" si="2"/>
        <v>2.7454800000000001</v>
      </c>
      <c r="O19" s="1">
        <f t="shared" si="2"/>
        <v>0.96192</v>
      </c>
      <c r="P19" s="1">
        <f t="shared" si="2"/>
        <v>1.32264</v>
      </c>
      <c r="Q19" s="1">
        <f t="shared" si="2"/>
        <v>1.32264</v>
      </c>
      <c r="R19" s="1">
        <f t="shared" si="2"/>
        <v>1.1222399999999999</v>
      </c>
      <c r="S19" s="1">
        <f t="shared" si="2"/>
        <v>0.74147999999999992</v>
      </c>
      <c r="T19" s="1">
        <f t="shared" si="2"/>
        <v>0.30059999999999998</v>
      </c>
      <c r="U19" s="1">
        <f t="shared" si="2"/>
        <v>0.30059999999999998</v>
      </c>
      <c r="V19" s="1">
        <f t="shared" si="2"/>
        <v>0.82164000000000004</v>
      </c>
      <c r="W19" s="1">
        <f t="shared" si="2"/>
        <v>0.76151999999999997</v>
      </c>
      <c r="X19" s="1">
        <f t="shared" si="2"/>
        <v>2.004</v>
      </c>
      <c r="Y19" s="1">
        <f t="shared" si="2"/>
        <v>2.0440800000000001</v>
      </c>
      <c r="Z19" s="1">
        <f t="shared" si="2"/>
        <v>1.2625199999999999</v>
      </c>
      <c r="AA19" s="1">
        <f t="shared" si="2"/>
        <v>1.9839599999999999</v>
      </c>
      <c r="AB19" s="1">
        <f t="shared" si="2"/>
        <v>1.0420800000000001</v>
      </c>
      <c r="AC19" s="1">
        <f t="shared" si="2"/>
        <v>3.9879600000000002</v>
      </c>
      <c r="AD19" s="1">
        <f t="shared" si="2"/>
        <v>1.3426800000000001</v>
      </c>
      <c r="AE19" s="1">
        <f t="shared" si="2"/>
        <v>1.8637199999999998</v>
      </c>
      <c r="AF19" s="1">
        <f t="shared" si="2"/>
        <v>2.1843599999999999</v>
      </c>
      <c r="AG19" s="1">
        <f t="shared" si="2"/>
        <v>2.5049999999999999</v>
      </c>
      <c r="AH19" s="1">
        <f t="shared" si="2"/>
        <v>2.3446799999999999</v>
      </c>
      <c r="AI19" s="1">
        <f t="shared" si="2"/>
        <v>0.14228399999999999</v>
      </c>
      <c r="AJ19" s="1">
        <f t="shared" si="2"/>
        <v>3.4067999999999994E-2</v>
      </c>
      <c r="AK19" s="1">
        <f t="shared" si="2"/>
        <v>1.22244</v>
      </c>
      <c r="AL19" s="1">
        <f t="shared" si="2"/>
        <v>0.84167999999999998</v>
      </c>
      <c r="AM19" s="1">
        <f t="shared" si="2"/>
        <v>0.54108000000000001</v>
      </c>
      <c r="AN19" s="1">
        <f t="shared" si="2"/>
        <v>0.92183999999999999</v>
      </c>
      <c r="AO19" s="1">
        <f t="shared" si="2"/>
        <v>0.88175999999999988</v>
      </c>
      <c r="AP19" s="1">
        <f t="shared" si="2"/>
        <v>1.84368</v>
      </c>
      <c r="AQ19" s="1">
        <f t="shared" si="2"/>
        <v>2.0240399999999998</v>
      </c>
      <c r="AR19" s="1">
        <f t="shared" si="2"/>
        <v>0.76151999999999997</v>
      </c>
      <c r="AS19" s="1">
        <f t="shared" si="2"/>
        <v>0.82164000000000004</v>
      </c>
      <c r="AT19" s="1">
        <f t="shared" si="2"/>
        <v>0.32063999999999998</v>
      </c>
      <c r="AU19" s="1">
        <f t="shared" si="2"/>
        <v>1.0420800000000001</v>
      </c>
      <c r="AV19" s="1">
        <f t="shared" si="2"/>
        <v>1.32264</v>
      </c>
      <c r="AW19" s="1">
        <f t="shared" si="2"/>
        <v>1.3026</v>
      </c>
      <c r="AX19" s="1">
        <f t="shared" si="2"/>
        <v>1.14228</v>
      </c>
      <c r="AY19" s="1">
        <f t="shared" si="2"/>
        <v>1.16232</v>
      </c>
      <c r="AZ19" s="1">
        <f t="shared" si="2"/>
        <v>1.5230399999999999</v>
      </c>
      <c r="BA19" s="1">
        <f t="shared" si="2"/>
        <v>2.6052</v>
      </c>
      <c r="BB19" s="1">
        <f t="shared" si="2"/>
        <v>3.1061999999999999</v>
      </c>
      <c r="BC19" s="1">
        <f t="shared" si="2"/>
        <v>2.6653199999999999</v>
      </c>
      <c r="BD19" s="1">
        <f t="shared" si="2"/>
        <v>6.6332399999999998</v>
      </c>
      <c r="BE19" s="1">
        <f t="shared" si="2"/>
        <v>0.58116000000000001</v>
      </c>
      <c r="BF19" s="1">
        <f t="shared" si="2"/>
        <v>0.86172000000000004</v>
      </c>
    </row>
    <row r="20" spans="1:58" ht="15.6" x14ac:dyDescent="0.3">
      <c r="A20" s="33" t="s">
        <v>239</v>
      </c>
      <c r="B20" s="1">
        <f xml:space="preserve"> (B10 * 0.001 * 39.1)</f>
        <v>2.2287000000000003</v>
      </c>
      <c r="C20" s="1">
        <f xml:space="preserve"> (C10 * 0.001 * 39.1)</f>
        <v>0.1173</v>
      </c>
      <c r="D20" s="1">
        <f t="shared" ref="D20:BF20" si="3" xml:space="preserve"> (D10 * 0.001 * 39.1)</f>
        <v>0.29325000000000001</v>
      </c>
      <c r="E20" s="1">
        <f t="shared" si="3"/>
        <v>0.22677999999999998</v>
      </c>
      <c r="F20" s="1">
        <f t="shared" si="3"/>
        <v>0.43009999999999998</v>
      </c>
      <c r="G20" s="1">
        <f t="shared" si="3"/>
        <v>0.10557000000000001</v>
      </c>
      <c r="H20" s="1">
        <f t="shared" si="3"/>
        <v>0.10948000000000001</v>
      </c>
      <c r="I20" s="1">
        <f t="shared" si="3"/>
        <v>0.19550000000000001</v>
      </c>
      <c r="J20" s="1">
        <f t="shared" si="3"/>
        <v>0.43009999999999998</v>
      </c>
      <c r="K20" s="1">
        <f t="shared" si="3"/>
        <v>1.5249000000000001</v>
      </c>
      <c r="L20" s="1">
        <f t="shared" si="3"/>
        <v>0.58650000000000002</v>
      </c>
      <c r="M20" s="1">
        <f t="shared" si="3"/>
        <v>0.46920000000000001</v>
      </c>
      <c r="N20" s="1">
        <f t="shared" si="3"/>
        <v>0.19940999999999998</v>
      </c>
      <c r="O20" s="1">
        <f t="shared" si="3"/>
        <v>0.14467000000000002</v>
      </c>
      <c r="P20" s="1">
        <f t="shared" si="3"/>
        <v>0.16813</v>
      </c>
      <c r="Q20" s="1">
        <f t="shared" si="3"/>
        <v>0.58650000000000002</v>
      </c>
      <c r="R20" s="1">
        <f t="shared" si="3"/>
        <v>0.17985999999999999</v>
      </c>
      <c r="S20" s="1">
        <f t="shared" si="3"/>
        <v>0.13294</v>
      </c>
      <c r="T20" s="1">
        <f t="shared" si="3"/>
        <v>8.6020000000000013E-2</v>
      </c>
      <c r="U20" s="1">
        <f t="shared" si="3"/>
        <v>9.3839999999999993E-2</v>
      </c>
      <c r="V20" s="1">
        <f t="shared" si="3"/>
        <v>0.14076000000000002</v>
      </c>
      <c r="W20" s="1">
        <f t="shared" si="3"/>
        <v>0.5474</v>
      </c>
      <c r="X20" s="1">
        <f t="shared" si="3"/>
        <v>0.5474</v>
      </c>
      <c r="Y20" s="1">
        <f t="shared" si="3"/>
        <v>1.0557000000000001</v>
      </c>
      <c r="Z20" s="1">
        <f t="shared" si="3"/>
        <v>0.23069000000000003</v>
      </c>
      <c r="AA20" s="1">
        <f t="shared" si="3"/>
        <v>0.27760999999999997</v>
      </c>
      <c r="AB20" s="1">
        <f t="shared" si="3"/>
        <v>0.19940999999999998</v>
      </c>
      <c r="AC20" s="1">
        <f t="shared" si="3"/>
        <v>0.22287000000000001</v>
      </c>
      <c r="AD20" s="1">
        <f t="shared" si="3"/>
        <v>9.7750000000000004E-2</v>
      </c>
      <c r="AE20" s="1">
        <f t="shared" si="3"/>
        <v>0.17595000000000002</v>
      </c>
      <c r="AF20" s="1">
        <f t="shared" si="3"/>
        <v>0.5474</v>
      </c>
      <c r="AG20" s="1">
        <f t="shared" si="3"/>
        <v>0.62560000000000004</v>
      </c>
      <c r="AH20" s="1">
        <f t="shared" si="3"/>
        <v>0.5474</v>
      </c>
      <c r="AI20" s="1">
        <f t="shared" si="3"/>
        <v>0.12121000000000001</v>
      </c>
      <c r="AJ20" s="1">
        <f t="shared" si="3"/>
        <v>1.5640000000000001E-2</v>
      </c>
      <c r="AK20" s="1">
        <f t="shared" si="3"/>
        <v>0.32453000000000004</v>
      </c>
      <c r="AL20" s="1">
        <f t="shared" si="3"/>
        <v>0.24633000000000002</v>
      </c>
      <c r="AM20" s="1">
        <f t="shared" si="3"/>
        <v>0.31280000000000002</v>
      </c>
      <c r="AN20" s="1">
        <f t="shared" si="3"/>
        <v>0.1173</v>
      </c>
      <c r="AO20" s="1">
        <f t="shared" si="3"/>
        <v>0.15640000000000001</v>
      </c>
      <c r="AP20" s="1">
        <f t="shared" si="3"/>
        <v>0.39100000000000001</v>
      </c>
      <c r="AQ20" s="1">
        <f t="shared" si="3"/>
        <v>0.50830000000000009</v>
      </c>
      <c r="AR20" s="1">
        <f t="shared" si="3"/>
        <v>0.21504999999999999</v>
      </c>
      <c r="AS20" s="1">
        <f t="shared" si="3"/>
        <v>0.32453000000000004</v>
      </c>
      <c r="AT20" s="1">
        <f t="shared" si="3"/>
        <v>3.9100000000000003E-2</v>
      </c>
      <c r="AU20" s="1">
        <f t="shared" si="3"/>
        <v>7.8200000000000006E-2</v>
      </c>
      <c r="AV20" s="1">
        <f t="shared" si="3"/>
        <v>3.9100000000000003E-2</v>
      </c>
      <c r="AW20" s="1">
        <f t="shared" si="3"/>
        <v>3.9100000000000003E-2</v>
      </c>
      <c r="AX20" s="1">
        <f t="shared" si="3"/>
        <v>7.8200000000000006E-2</v>
      </c>
      <c r="AY20" s="1">
        <f t="shared" si="3"/>
        <v>3.9100000000000003E-2</v>
      </c>
      <c r="AZ20" s="1">
        <f t="shared" si="3"/>
        <v>0.66470000000000007</v>
      </c>
      <c r="BA20" s="1">
        <f t="shared" si="3"/>
        <v>0.2346</v>
      </c>
      <c r="BB20" s="1">
        <f t="shared" si="3"/>
        <v>0.2346</v>
      </c>
      <c r="BC20" s="1">
        <f t="shared" si="3"/>
        <v>0.19550000000000001</v>
      </c>
      <c r="BD20" s="1">
        <f t="shared" si="3"/>
        <v>0.38709000000000005</v>
      </c>
      <c r="BE20" s="1">
        <f t="shared" si="3"/>
        <v>8.9929999999999996E-2</v>
      </c>
      <c r="BF20" s="1">
        <f t="shared" si="3"/>
        <v>0.18767999999999999</v>
      </c>
    </row>
    <row r="21" spans="1:58" ht="15.6" x14ac:dyDescent="0.3">
      <c r="A21" s="33" t="s">
        <v>240</v>
      </c>
      <c r="B21" s="1">
        <f>(B11 * 0.001 * 18.04)</f>
        <v>0.53578800000000004</v>
      </c>
      <c r="C21" s="1">
        <f>(C11 * 0.001 * 18.04)</f>
        <v>0.57728000000000002</v>
      </c>
      <c r="D21" s="1">
        <f t="shared" ref="D21:BF21" si="4">(D11 * 0.001 * 18.04)</f>
        <v>1.5875199999999998</v>
      </c>
      <c r="E21" s="1">
        <f t="shared" si="4"/>
        <v>0.68551999999999991</v>
      </c>
      <c r="F21" s="1">
        <f t="shared" si="4"/>
        <v>0.93808000000000002</v>
      </c>
      <c r="G21" s="1">
        <f t="shared" si="4"/>
        <v>0.70355999999999996</v>
      </c>
      <c r="H21" s="1">
        <f t="shared" si="4"/>
        <v>0.52315999999999996</v>
      </c>
      <c r="I21" s="1">
        <f t="shared" si="4"/>
        <v>0.23452000000000001</v>
      </c>
      <c r="J21" s="1">
        <f t="shared" si="4"/>
        <v>0.151536</v>
      </c>
      <c r="K21" s="1">
        <f t="shared" si="4"/>
        <v>0.72160000000000002</v>
      </c>
      <c r="L21" s="1">
        <f t="shared" si="4"/>
        <v>0.53578800000000004</v>
      </c>
      <c r="M21" s="1">
        <f t="shared" si="4"/>
        <v>0.68551999999999991</v>
      </c>
      <c r="N21" s="1">
        <f t="shared" si="4"/>
        <v>0.75768000000000002</v>
      </c>
      <c r="O21" s="1">
        <f t="shared" si="4"/>
        <v>0.53578800000000004</v>
      </c>
      <c r="P21" s="1">
        <f t="shared" si="4"/>
        <v>0.41491999999999996</v>
      </c>
      <c r="Q21" s="1">
        <f t="shared" si="4"/>
        <v>0.86592000000000002</v>
      </c>
      <c r="R21" s="1">
        <f t="shared" si="4"/>
        <v>2.0745999999999998</v>
      </c>
      <c r="S21" s="1">
        <f t="shared" si="4"/>
        <v>0.32472000000000001</v>
      </c>
      <c r="T21" s="1">
        <f t="shared" si="4"/>
        <v>0.27059999999999995</v>
      </c>
      <c r="U21" s="1">
        <f t="shared" si="4"/>
        <v>6.4944000000000002E-2</v>
      </c>
      <c r="V21" s="1">
        <f t="shared" si="4"/>
        <v>1.0463199999999999</v>
      </c>
      <c r="W21" s="1">
        <f t="shared" si="4"/>
        <v>0.5411999999999999</v>
      </c>
      <c r="X21" s="1">
        <f t="shared" si="4"/>
        <v>1.1184799999999999</v>
      </c>
      <c r="Y21" s="1">
        <f t="shared" si="4"/>
        <v>0.82983999999999991</v>
      </c>
      <c r="Z21" s="1">
        <f t="shared" si="4"/>
        <v>0.21648000000000001</v>
      </c>
      <c r="AA21" s="1">
        <f t="shared" si="4"/>
        <v>0.21648000000000001</v>
      </c>
      <c r="AB21" s="1">
        <f t="shared" si="4"/>
        <v>0.25256000000000001</v>
      </c>
      <c r="AC21" s="1">
        <f t="shared" si="4"/>
        <v>0.86592000000000002</v>
      </c>
      <c r="AD21" s="1">
        <f t="shared" si="4"/>
        <v>0.57728000000000002</v>
      </c>
      <c r="AE21" s="1">
        <f t="shared" si="4"/>
        <v>0.50512000000000001</v>
      </c>
      <c r="AF21" s="1">
        <f t="shared" si="4"/>
        <v>0.55923999999999996</v>
      </c>
      <c r="AG21" s="1">
        <f t="shared" si="4"/>
        <v>1.804</v>
      </c>
      <c r="AH21" s="1">
        <f t="shared" si="4"/>
        <v>0.66747999999999996</v>
      </c>
      <c r="AI21" s="1">
        <f t="shared" si="4"/>
        <v>0.32472000000000001</v>
      </c>
      <c r="AJ21" s="1">
        <f t="shared" si="4"/>
        <v>0.137104</v>
      </c>
      <c r="AK21" s="1">
        <f t="shared" si="4"/>
        <v>0.53578800000000004</v>
      </c>
      <c r="AL21" s="1">
        <f t="shared" si="4"/>
        <v>0.72160000000000002</v>
      </c>
      <c r="AM21" s="1">
        <f t="shared" si="4"/>
        <v>0.53578800000000004</v>
      </c>
      <c r="AN21" s="1">
        <f t="shared" si="4"/>
        <v>3.6080000000000001E-2</v>
      </c>
      <c r="AO21" s="1">
        <f t="shared" si="4"/>
        <v>5.4120000000000001E-2</v>
      </c>
      <c r="AP21" s="1">
        <f t="shared" si="4"/>
        <v>0.59531999999999996</v>
      </c>
      <c r="AQ21" s="1">
        <f t="shared" si="4"/>
        <v>0.70355999999999996</v>
      </c>
      <c r="AR21" s="1">
        <f t="shared" si="4"/>
        <v>0.53578800000000004</v>
      </c>
      <c r="AS21" s="1">
        <f t="shared" si="4"/>
        <v>0.53578800000000004</v>
      </c>
      <c r="AT21" s="1">
        <f t="shared" si="4"/>
        <v>0.19843999999999998</v>
      </c>
      <c r="AU21" s="1">
        <f t="shared" si="4"/>
        <v>0.21648000000000001</v>
      </c>
      <c r="AV21" s="1">
        <f t="shared" si="4"/>
        <v>0.19843999999999998</v>
      </c>
      <c r="AW21" s="1">
        <f t="shared" si="4"/>
        <v>0.1804</v>
      </c>
      <c r="AX21" s="1">
        <f t="shared" si="4"/>
        <v>0.19843999999999998</v>
      </c>
      <c r="AY21" s="1">
        <f t="shared" si="4"/>
        <v>0.10824</v>
      </c>
      <c r="AZ21" s="1">
        <f t="shared" si="4"/>
        <v>0.45100000000000001</v>
      </c>
      <c r="BA21" s="1">
        <f t="shared" si="4"/>
        <v>0.25256000000000001</v>
      </c>
      <c r="BB21" s="1">
        <f t="shared" si="4"/>
        <v>0.21648000000000001</v>
      </c>
      <c r="BC21" s="1">
        <f t="shared" si="4"/>
        <v>0.14432</v>
      </c>
      <c r="BD21" s="1">
        <f t="shared" si="4"/>
        <v>0.92003999999999997</v>
      </c>
      <c r="BE21" s="1">
        <f t="shared" si="4"/>
        <v>0.12628</v>
      </c>
      <c r="BF21" s="1">
        <f t="shared" si="4"/>
        <v>0.23452000000000001</v>
      </c>
    </row>
    <row r="22" spans="1:58" ht="15.6" x14ac:dyDescent="0.3">
      <c r="A22" s="33" t="s">
        <v>241</v>
      </c>
      <c r="B22" s="1">
        <f>(B12* 0.001 * 35.45)</f>
        <v>4.821200000000001</v>
      </c>
      <c r="C22" s="1">
        <f>(C12* 0.001 * 35.45)</f>
        <v>0.81535000000000002</v>
      </c>
      <c r="D22" s="1">
        <f t="shared" ref="D22:BF22" si="5">(D12* 0.001 * 35.45)</f>
        <v>3.5095500000000004</v>
      </c>
      <c r="E22" s="1">
        <f t="shared" si="5"/>
        <v>4.4312500000000004</v>
      </c>
      <c r="F22" s="1">
        <f t="shared" si="5"/>
        <v>7.6926500000000004</v>
      </c>
      <c r="G22" s="1">
        <f t="shared" si="5"/>
        <v>1.0635000000000001</v>
      </c>
      <c r="H22" s="1">
        <f t="shared" si="5"/>
        <v>1.0989500000000001</v>
      </c>
      <c r="I22" s="1">
        <f t="shared" si="5"/>
        <v>0.92170000000000019</v>
      </c>
      <c r="J22" s="1">
        <f t="shared" si="5"/>
        <v>0.81535000000000002</v>
      </c>
      <c r="K22" s="1">
        <f t="shared" si="5"/>
        <v>2.3751500000000005</v>
      </c>
      <c r="L22" s="1">
        <f t="shared" si="5"/>
        <v>2.0915500000000002</v>
      </c>
      <c r="M22" s="1">
        <f t="shared" si="5"/>
        <v>0.88625000000000009</v>
      </c>
      <c r="N22" s="1">
        <f t="shared" si="5"/>
        <v>0.74445000000000006</v>
      </c>
      <c r="O22" s="1">
        <f t="shared" si="5"/>
        <v>1.1344000000000001</v>
      </c>
      <c r="P22" s="1">
        <f t="shared" si="5"/>
        <v>1.1698500000000001</v>
      </c>
      <c r="Q22" s="1">
        <f t="shared" si="5"/>
        <v>0.67354999999999998</v>
      </c>
      <c r="R22" s="1">
        <f t="shared" si="5"/>
        <v>1.0280500000000001</v>
      </c>
      <c r="S22" s="1">
        <f t="shared" si="5"/>
        <v>1.0989500000000001</v>
      </c>
      <c r="T22" s="1">
        <f t="shared" si="5"/>
        <v>0.38995000000000002</v>
      </c>
      <c r="U22" s="1">
        <f t="shared" si="5"/>
        <v>0.35095500000000007</v>
      </c>
      <c r="V22" s="1">
        <f t="shared" si="5"/>
        <v>0.31550500000000004</v>
      </c>
      <c r="W22" s="1">
        <f t="shared" si="5"/>
        <v>0.81535000000000002</v>
      </c>
      <c r="X22" s="1">
        <f t="shared" si="5"/>
        <v>1.2053000000000003</v>
      </c>
      <c r="Y22" s="1">
        <f t="shared" si="5"/>
        <v>1.2762000000000002</v>
      </c>
      <c r="Z22" s="1">
        <f t="shared" si="5"/>
        <v>0.99260000000000015</v>
      </c>
      <c r="AA22" s="1">
        <f t="shared" si="5"/>
        <v>0.85080000000000011</v>
      </c>
      <c r="AB22" s="1">
        <f t="shared" si="5"/>
        <v>0.74445000000000006</v>
      </c>
      <c r="AC22" s="1">
        <f t="shared" si="5"/>
        <v>1.6661500000000002</v>
      </c>
      <c r="AD22" s="1">
        <f t="shared" si="5"/>
        <v>0.99260000000000015</v>
      </c>
      <c r="AE22" s="1">
        <f t="shared" si="5"/>
        <v>0.92170000000000019</v>
      </c>
      <c r="AF22" s="1">
        <f t="shared" si="5"/>
        <v>1.2053000000000003</v>
      </c>
      <c r="AG22" s="1">
        <f t="shared" si="5"/>
        <v>3.5450000000000004</v>
      </c>
      <c r="AH22" s="1">
        <f t="shared" si="5"/>
        <v>1.4180000000000001</v>
      </c>
      <c r="AI22" s="1">
        <f t="shared" si="5"/>
        <v>1.9852000000000003</v>
      </c>
      <c r="AJ22" s="1">
        <f t="shared" si="5"/>
        <v>0.70900000000000007</v>
      </c>
      <c r="AK22" s="1">
        <f t="shared" si="5"/>
        <v>2.4460500000000005</v>
      </c>
      <c r="AL22" s="1">
        <f t="shared" si="5"/>
        <v>0.27296500000000001</v>
      </c>
      <c r="AM22" s="1">
        <f t="shared" si="5"/>
        <v>1.4889000000000001</v>
      </c>
      <c r="AN22" s="1">
        <f t="shared" si="5"/>
        <v>1.31165</v>
      </c>
      <c r="AO22" s="1">
        <f t="shared" si="5"/>
        <v>1.7016000000000002</v>
      </c>
      <c r="AP22" s="1">
        <f t="shared" si="5"/>
        <v>1.31165</v>
      </c>
      <c r="AQ22" s="1">
        <f t="shared" si="5"/>
        <v>1.2762000000000002</v>
      </c>
      <c r="AR22" s="1">
        <f t="shared" si="5"/>
        <v>1.7016000000000002</v>
      </c>
      <c r="AS22" s="1">
        <f t="shared" si="5"/>
        <v>0</v>
      </c>
      <c r="AT22" s="1">
        <f t="shared" si="5"/>
        <v>0.70900000000000007</v>
      </c>
      <c r="AU22" s="1">
        <f t="shared" si="5"/>
        <v>0.88625000000000009</v>
      </c>
      <c r="AV22" s="1">
        <f t="shared" si="5"/>
        <v>1.1344000000000001</v>
      </c>
      <c r="AW22" s="1">
        <f t="shared" si="5"/>
        <v>1.1698500000000001</v>
      </c>
      <c r="AX22" s="1">
        <f t="shared" si="5"/>
        <v>0.67354999999999998</v>
      </c>
      <c r="AY22" s="1">
        <f t="shared" si="5"/>
        <v>0.92170000000000019</v>
      </c>
      <c r="AZ22" s="1">
        <f t="shared" si="5"/>
        <v>2.1979000000000002</v>
      </c>
      <c r="BA22" s="1">
        <f t="shared" si="5"/>
        <v>4.7503000000000011</v>
      </c>
      <c r="BB22" s="1">
        <f t="shared" si="5"/>
        <v>6.0619500000000013</v>
      </c>
      <c r="BC22" s="1">
        <f t="shared" si="5"/>
        <v>8.366200000000001</v>
      </c>
      <c r="BD22" s="1">
        <f t="shared" si="5"/>
        <v>9.7487500000000011</v>
      </c>
      <c r="BE22" s="1">
        <f t="shared" si="5"/>
        <v>0.46085000000000009</v>
      </c>
      <c r="BF22" s="1">
        <f t="shared" si="5"/>
        <v>3.8995000000000002</v>
      </c>
    </row>
    <row r="23" spans="1:58" ht="15.6" x14ac:dyDescent="0.3">
      <c r="A23" s="33" t="s">
        <v>242</v>
      </c>
      <c r="B23" s="1">
        <f xml:space="preserve"> (B13 * 0.001 * 62)</f>
        <v>3.379</v>
      </c>
      <c r="C23" s="1">
        <f xml:space="preserve"> (C13 * 0.001 * 62)</f>
        <v>1.8599999999999999</v>
      </c>
      <c r="D23" s="1">
        <f t="shared" ref="D23:BF23" si="6" xml:space="preserve"> (D13 * 0.001 * 62)</f>
        <v>1.55</v>
      </c>
      <c r="E23" s="1">
        <f t="shared" si="6"/>
        <v>1.4259999999999999</v>
      </c>
      <c r="F23" s="1">
        <f t="shared" si="6"/>
        <v>2.294</v>
      </c>
      <c r="G23" s="1">
        <f t="shared" si="6"/>
        <v>1.24</v>
      </c>
      <c r="H23" s="1">
        <f t="shared" si="6"/>
        <v>1.8599999999999999</v>
      </c>
      <c r="I23" s="1">
        <f t="shared" si="6"/>
        <v>1.054</v>
      </c>
      <c r="J23" s="1">
        <f t="shared" si="6"/>
        <v>1.8599999999999999</v>
      </c>
      <c r="K23" s="1">
        <f t="shared" si="6"/>
        <v>0.74399999999999999</v>
      </c>
      <c r="L23" s="1">
        <f t="shared" si="6"/>
        <v>2.0460000000000003</v>
      </c>
      <c r="M23" s="1">
        <f t="shared" si="6"/>
        <v>0.35339999999999999</v>
      </c>
      <c r="N23" s="1">
        <f t="shared" si="6"/>
        <v>0.92999999999999994</v>
      </c>
      <c r="O23" s="1">
        <f t="shared" si="6"/>
        <v>0.58899999999999997</v>
      </c>
      <c r="P23" s="1">
        <f t="shared" si="6"/>
        <v>1.24</v>
      </c>
      <c r="Q23" s="1">
        <f t="shared" si="6"/>
        <v>0.92999999999999994</v>
      </c>
      <c r="R23" s="1">
        <f t="shared" si="6"/>
        <v>1.736</v>
      </c>
      <c r="S23" s="1">
        <f t="shared" si="6"/>
        <v>0.74399999999999999</v>
      </c>
      <c r="T23" s="1">
        <f t="shared" si="6"/>
        <v>0.61380000000000001</v>
      </c>
      <c r="U23" s="1">
        <f t="shared" si="6"/>
        <v>0.47120000000000001</v>
      </c>
      <c r="V23" s="1">
        <f t="shared" si="6"/>
        <v>0.92999999999999994</v>
      </c>
      <c r="W23" s="1">
        <f t="shared" si="6"/>
        <v>0.45880000000000004</v>
      </c>
      <c r="X23" s="1">
        <f t="shared" si="6"/>
        <v>0.80600000000000005</v>
      </c>
      <c r="Y23" s="1">
        <f t="shared" si="6"/>
        <v>1.054</v>
      </c>
      <c r="Z23" s="1">
        <f t="shared" si="6"/>
        <v>1.302</v>
      </c>
      <c r="AA23" s="1">
        <f t="shared" si="6"/>
        <v>1.9219999999999999</v>
      </c>
      <c r="AB23" s="1">
        <f t="shared" si="6"/>
        <v>1.3639999999999999</v>
      </c>
      <c r="AC23" s="1">
        <f t="shared" si="6"/>
        <v>2.79</v>
      </c>
      <c r="AD23" s="1">
        <f t="shared" si="6"/>
        <v>1.55</v>
      </c>
      <c r="AE23" s="1">
        <f t="shared" si="6"/>
        <v>1.736</v>
      </c>
      <c r="AF23" s="1">
        <f t="shared" si="6"/>
        <v>1.736</v>
      </c>
      <c r="AG23" s="1">
        <f t="shared" si="6"/>
        <v>4.5259999999999998</v>
      </c>
      <c r="AH23" s="1">
        <f t="shared" si="6"/>
        <v>1.55</v>
      </c>
      <c r="AI23" s="1">
        <f t="shared" si="6"/>
        <v>0.68199999999999994</v>
      </c>
      <c r="AJ23" s="1">
        <f t="shared" si="6"/>
        <v>0.31619999999999998</v>
      </c>
      <c r="AK23" s="1">
        <f t="shared" si="6"/>
        <v>12.524000000000001</v>
      </c>
      <c r="AL23" s="1">
        <f t="shared" si="6"/>
        <v>2.4180000000000001</v>
      </c>
      <c r="AM23" s="1">
        <f t="shared" si="6"/>
        <v>3.7199999999999998</v>
      </c>
      <c r="AN23" s="1">
        <f t="shared" si="6"/>
        <v>0.68199999999999994</v>
      </c>
      <c r="AO23" s="1">
        <f t="shared" si="6"/>
        <v>1.8599999999999999</v>
      </c>
      <c r="AP23" s="1">
        <f t="shared" si="6"/>
        <v>2.5420000000000003</v>
      </c>
      <c r="AQ23" s="1">
        <f t="shared" si="6"/>
        <v>2.8519999999999999</v>
      </c>
      <c r="AR23" s="1">
        <f t="shared" si="6"/>
        <v>0.124</v>
      </c>
      <c r="AS23" s="1">
        <f t="shared" si="6"/>
        <v>0.47739999999999999</v>
      </c>
      <c r="AT23" s="1">
        <f t="shared" si="6"/>
        <v>0.496</v>
      </c>
      <c r="AU23" s="1">
        <f t="shared" si="6"/>
        <v>0.68199999999999994</v>
      </c>
      <c r="AV23" s="1">
        <f t="shared" si="6"/>
        <v>0.62</v>
      </c>
      <c r="AW23" s="1">
        <f t="shared" si="6"/>
        <v>0.74399999999999999</v>
      </c>
      <c r="AX23" s="1">
        <f t="shared" si="6"/>
        <v>0.80600000000000005</v>
      </c>
      <c r="AY23" s="1">
        <f t="shared" si="6"/>
        <v>0.86799999999999999</v>
      </c>
      <c r="AZ23" s="1">
        <f t="shared" si="6"/>
        <v>1.8599999999999999</v>
      </c>
      <c r="BA23" s="1">
        <f t="shared" si="6"/>
        <v>4.0920000000000005</v>
      </c>
      <c r="BB23" s="1">
        <f t="shared" si="6"/>
        <v>2.1080000000000001</v>
      </c>
      <c r="BC23" s="1">
        <f t="shared" si="6"/>
        <v>0.55800000000000005</v>
      </c>
      <c r="BD23" s="1">
        <f t="shared" si="6"/>
        <v>1.054</v>
      </c>
      <c r="BE23" s="1">
        <f t="shared" si="6"/>
        <v>0.62</v>
      </c>
      <c r="BF23" s="1">
        <f t="shared" si="6"/>
        <v>0.74399999999999999</v>
      </c>
    </row>
    <row r="24" spans="1:58" ht="15.6" x14ac:dyDescent="0.3">
      <c r="A24" s="33" t="s">
        <v>243</v>
      </c>
      <c r="B24" s="1">
        <f>(B14 * 0.001 * 48.03)</f>
        <v>43.323060000000005</v>
      </c>
      <c r="C24" s="1">
        <f>(C14 * 0.001 * 48.03)</f>
        <v>3.12195</v>
      </c>
      <c r="D24" s="1">
        <f t="shared" ref="D24:BF24" si="7">(D14 * 0.001 * 48.03)</f>
        <v>3.6983100000000002</v>
      </c>
      <c r="E24" s="1">
        <f t="shared" si="7"/>
        <v>3.5061899999999997</v>
      </c>
      <c r="F24" s="1">
        <f t="shared" si="7"/>
        <v>4.8990600000000004</v>
      </c>
      <c r="G24" s="1">
        <f t="shared" si="7"/>
        <v>2.7377100000000003</v>
      </c>
      <c r="H24" s="1">
        <f t="shared" si="7"/>
        <v>2.8818000000000001</v>
      </c>
      <c r="I24" s="1">
        <f t="shared" si="7"/>
        <v>1.2007500000000002</v>
      </c>
      <c r="J24" s="1">
        <f t="shared" si="7"/>
        <v>1.87317</v>
      </c>
      <c r="K24" s="1">
        <f t="shared" si="7"/>
        <v>0.91256999999999999</v>
      </c>
      <c r="L24" s="1">
        <f t="shared" si="7"/>
        <v>1.1046899999999999</v>
      </c>
      <c r="M24" s="1">
        <f t="shared" si="7"/>
        <v>2.2574100000000001</v>
      </c>
      <c r="N24" s="1">
        <f t="shared" si="7"/>
        <v>1.15272</v>
      </c>
      <c r="O24" s="1">
        <f t="shared" si="7"/>
        <v>0.81651000000000007</v>
      </c>
      <c r="P24" s="1">
        <f t="shared" si="7"/>
        <v>0.86454000000000009</v>
      </c>
      <c r="Q24" s="1">
        <f t="shared" si="7"/>
        <v>1.2007500000000002</v>
      </c>
      <c r="R24" s="1">
        <f t="shared" si="7"/>
        <v>1.4409000000000001</v>
      </c>
      <c r="S24" s="1">
        <f t="shared" si="7"/>
        <v>1.29681</v>
      </c>
      <c r="T24" s="1">
        <f t="shared" si="7"/>
        <v>0.86454000000000009</v>
      </c>
      <c r="U24" s="1">
        <f t="shared" si="7"/>
        <v>0.67242000000000002</v>
      </c>
      <c r="V24" s="1">
        <f t="shared" si="7"/>
        <v>1.5849900000000001</v>
      </c>
      <c r="W24" s="1">
        <f t="shared" si="7"/>
        <v>2.5455899999999998</v>
      </c>
      <c r="X24" s="1">
        <f t="shared" si="7"/>
        <v>3.6983100000000002</v>
      </c>
      <c r="Y24" s="1">
        <f t="shared" si="7"/>
        <v>4.1786100000000008</v>
      </c>
      <c r="Z24" s="1">
        <f t="shared" si="7"/>
        <v>1.5849900000000001</v>
      </c>
      <c r="AA24" s="1">
        <f t="shared" si="7"/>
        <v>1.9212</v>
      </c>
      <c r="AB24" s="1">
        <f t="shared" si="7"/>
        <v>1.82514</v>
      </c>
      <c r="AC24" s="1">
        <f t="shared" si="7"/>
        <v>3.7943700000000002</v>
      </c>
      <c r="AD24" s="1">
        <f t="shared" si="7"/>
        <v>2.1133199999999999</v>
      </c>
      <c r="AE24" s="1">
        <f t="shared" si="7"/>
        <v>2.6416500000000003</v>
      </c>
      <c r="AF24" s="1">
        <f t="shared" si="7"/>
        <v>2.0172600000000003</v>
      </c>
      <c r="AG24" s="1">
        <f t="shared" si="7"/>
        <v>6.3879900000000003</v>
      </c>
      <c r="AH24" s="1">
        <f t="shared" si="7"/>
        <v>4.2266399999999997</v>
      </c>
      <c r="AI24" s="1">
        <f t="shared" si="7"/>
        <v>1.9212</v>
      </c>
      <c r="AJ24" s="1">
        <f t="shared" si="7"/>
        <v>0.44187599999999999</v>
      </c>
      <c r="AK24" s="1">
        <f t="shared" si="7"/>
        <v>3.12195</v>
      </c>
      <c r="AL24" s="1">
        <f t="shared" si="7"/>
        <v>2.5455899999999998</v>
      </c>
      <c r="AM24" s="1">
        <f t="shared" si="7"/>
        <v>3.12195</v>
      </c>
      <c r="AN24" s="1">
        <f t="shared" si="7"/>
        <v>1.0086300000000001</v>
      </c>
      <c r="AO24" s="1">
        <f t="shared" si="7"/>
        <v>0.91256999999999999</v>
      </c>
      <c r="AP24" s="1">
        <f t="shared" si="7"/>
        <v>3.8424</v>
      </c>
      <c r="AQ24" s="1">
        <f t="shared" si="7"/>
        <v>3.9864900000000003</v>
      </c>
      <c r="AR24" s="1">
        <f t="shared" si="7"/>
        <v>0.81651000000000007</v>
      </c>
      <c r="AS24" s="1">
        <f t="shared" si="7"/>
        <v>1.2007500000000002</v>
      </c>
      <c r="AT24" s="1">
        <f t="shared" si="7"/>
        <v>0.57635999999999998</v>
      </c>
      <c r="AU24" s="1">
        <f t="shared" si="7"/>
        <v>0.86454000000000009</v>
      </c>
      <c r="AV24" s="1">
        <f t="shared" si="7"/>
        <v>1.15272</v>
      </c>
      <c r="AW24" s="1">
        <f t="shared" si="7"/>
        <v>1.2487800000000002</v>
      </c>
      <c r="AX24" s="1">
        <f t="shared" si="7"/>
        <v>1.34484</v>
      </c>
      <c r="AY24" s="1">
        <f t="shared" si="7"/>
        <v>1.5369600000000001</v>
      </c>
      <c r="AZ24" s="1">
        <f t="shared" si="7"/>
        <v>1.1046899999999999</v>
      </c>
      <c r="BA24" s="1">
        <f t="shared" si="7"/>
        <v>5.2833000000000006</v>
      </c>
      <c r="BB24" s="1">
        <f t="shared" si="7"/>
        <v>2.4975600000000004</v>
      </c>
      <c r="BC24" s="1">
        <f t="shared" si="7"/>
        <v>1.7290800000000002</v>
      </c>
      <c r="BD24" s="1">
        <f t="shared" si="7"/>
        <v>8.3572200000000016</v>
      </c>
      <c r="BE24" s="1">
        <f t="shared" si="7"/>
        <v>1.0086300000000001</v>
      </c>
      <c r="BF24" s="1">
        <f t="shared" si="7"/>
        <v>1.1046899999999999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opLeftCell="AB1" workbookViewId="0">
      <selection activeCell="AB6" sqref="AB1:AB6"/>
    </sheetView>
  </sheetViews>
  <sheetFormatPr defaultRowHeight="14.4" x14ac:dyDescent="0.3"/>
  <cols>
    <col min="1" max="1" width="16.21875" customWidth="1"/>
    <col min="2" max="2" width="11.109375" customWidth="1"/>
    <col min="3" max="3" width="12.33203125" customWidth="1"/>
  </cols>
  <sheetData>
    <row r="1" spans="1:58" ht="15.6" x14ac:dyDescent="0.3">
      <c r="A1" s="35" t="s">
        <v>0</v>
      </c>
      <c r="B1" s="36" t="s">
        <v>2</v>
      </c>
      <c r="C1" s="36" t="s">
        <v>2</v>
      </c>
      <c r="D1" s="36" t="s">
        <v>2</v>
      </c>
      <c r="E1" s="36" t="s">
        <v>2</v>
      </c>
      <c r="F1" s="36" t="s">
        <v>2</v>
      </c>
      <c r="G1" s="36" t="s">
        <v>2</v>
      </c>
      <c r="H1" s="36" t="s">
        <v>2</v>
      </c>
      <c r="I1" s="36" t="s">
        <v>3</v>
      </c>
      <c r="J1" s="36" t="s">
        <v>3</v>
      </c>
      <c r="K1" s="36" t="s">
        <v>3</v>
      </c>
      <c r="L1" s="36" t="s">
        <v>3</v>
      </c>
      <c r="M1" s="36" t="s">
        <v>5</v>
      </c>
      <c r="N1" s="36" t="s">
        <v>5</v>
      </c>
      <c r="O1" s="36" t="s">
        <v>5</v>
      </c>
      <c r="P1" s="36" t="s">
        <v>5</v>
      </c>
      <c r="Q1" s="36" t="s">
        <v>5</v>
      </c>
      <c r="R1" s="36" t="s">
        <v>5</v>
      </c>
      <c r="S1" s="36" t="s">
        <v>5</v>
      </c>
      <c r="T1" s="36" t="s">
        <v>5</v>
      </c>
      <c r="U1" s="36" t="s">
        <v>5</v>
      </c>
      <c r="V1" s="36" t="s">
        <v>5</v>
      </c>
      <c r="W1" s="36" t="s">
        <v>5</v>
      </c>
      <c r="X1" s="36" t="s">
        <v>5</v>
      </c>
      <c r="Y1" s="36" t="s">
        <v>5</v>
      </c>
      <c r="Z1" s="36" t="s">
        <v>5</v>
      </c>
      <c r="AA1" s="36" t="s">
        <v>5</v>
      </c>
      <c r="AB1" s="36" t="s">
        <v>5</v>
      </c>
      <c r="AC1" s="36" t="s">
        <v>5</v>
      </c>
      <c r="AD1" s="36" t="s">
        <v>5</v>
      </c>
      <c r="AE1" s="36" t="s">
        <v>5</v>
      </c>
      <c r="AF1" s="36" t="s">
        <v>5</v>
      </c>
      <c r="AG1" s="36" t="s">
        <v>5</v>
      </c>
      <c r="AH1" s="36" t="s">
        <v>4</v>
      </c>
      <c r="AI1" s="36" t="s">
        <v>4</v>
      </c>
      <c r="AJ1" s="36" t="s">
        <v>4</v>
      </c>
      <c r="AK1" s="36" t="s">
        <v>4</v>
      </c>
      <c r="AL1" s="36" t="s">
        <v>4</v>
      </c>
      <c r="AM1" s="36" t="s">
        <v>4</v>
      </c>
      <c r="AN1" s="36" t="s">
        <v>6</v>
      </c>
      <c r="AO1" s="36" t="s">
        <v>6</v>
      </c>
      <c r="AP1" s="36" t="s">
        <v>6</v>
      </c>
      <c r="AQ1" s="36" t="s">
        <v>6</v>
      </c>
      <c r="AR1" s="36" t="s">
        <v>6</v>
      </c>
      <c r="AS1" s="36" t="s">
        <v>7</v>
      </c>
      <c r="AT1" s="36" t="s">
        <v>7</v>
      </c>
      <c r="AU1" s="36" t="s">
        <v>7</v>
      </c>
      <c r="AV1" s="36" t="s">
        <v>7</v>
      </c>
      <c r="AW1" s="36" t="s">
        <v>7</v>
      </c>
      <c r="AX1" s="36" t="s">
        <v>7</v>
      </c>
      <c r="AY1" s="36" t="s">
        <v>7</v>
      </c>
      <c r="AZ1" s="36" t="s">
        <v>7</v>
      </c>
      <c r="BA1" s="36" t="s">
        <v>7</v>
      </c>
      <c r="BB1" s="36" t="s">
        <v>7</v>
      </c>
      <c r="BC1" s="36" t="s">
        <v>7</v>
      </c>
      <c r="BD1" s="36" t="s">
        <v>7</v>
      </c>
      <c r="BE1" s="36" t="s">
        <v>7</v>
      </c>
      <c r="BF1" s="36" t="s">
        <v>7</v>
      </c>
    </row>
    <row r="2" spans="1:58" ht="15.6" x14ac:dyDescent="0.3">
      <c r="A2" s="33" t="s">
        <v>1</v>
      </c>
      <c r="B2" s="34" t="s">
        <v>8</v>
      </c>
      <c r="C2" s="34" t="s">
        <v>8</v>
      </c>
      <c r="D2" s="34" t="s">
        <v>38</v>
      </c>
      <c r="E2" s="34" t="s">
        <v>38</v>
      </c>
      <c r="F2" s="34" t="s">
        <v>38</v>
      </c>
      <c r="G2" s="34" t="s">
        <v>38</v>
      </c>
      <c r="H2" s="34" t="s">
        <v>50</v>
      </c>
      <c r="I2" s="34" t="s">
        <v>39</v>
      </c>
      <c r="J2" s="34" t="s">
        <v>43</v>
      </c>
      <c r="K2" s="34" t="s">
        <v>44</v>
      </c>
      <c r="L2" s="34" t="s">
        <v>45</v>
      </c>
      <c r="M2" s="34" t="s">
        <v>77</v>
      </c>
      <c r="N2" s="34" t="s">
        <v>77</v>
      </c>
      <c r="O2" s="34" t="s">
        <v>77</v>
      </c>
      <c r="P2" s="34" t="s">
        <v>77</v>
      </c>
      <c r="Q2" s="34" t="s">
        <v>77</v>
      </c>
      <c r="R2" s="34" t="s">
        <v>77</v>
      </c>
      <c r="S2" s="34" t="s">
        <v>78</v>
      </c>
      <c r="T2" s="34" t="s">
        <v>79</v>
      </c>
      <c r="U2" s="34" t="s">
        <v>80</v>
      </c>
      <c r="V2" s="34" t="s">
        <v>81</v>
      </c>
      <c r="W2" s="34" t="s">
        <v>82</v>
      </c>
      <c r="X2" s="34" t="s">
        <v>82</v>
      </c>
      <c r="Y2" s="34" t="s">
        <v>82</v>
      </c>
      <c r="Z2" s="34" t="s">
        <v>83</v>
      </c>
      <c r="AA2" s="34" t="s">
        <v>84</v>
      </c>
      <c r="AB2" s="34" t="s">
        <v>85</v>
      </c>
      <c r="AC2" s="34" t="s">
        <v>86</v>
      </c>
      <c r="AD2" s="34" t="s">
        <v>87</v>
      </c>
      <c r="AE2" s="34" t="s">
        <v>88</v>
      </c>
      <c r="AF2" s="34" t="s">
        <v>81</v>
      </c>
      <c r="AG2" s="34" t="s">
        <v>89</v>
      </c>
      <c r="AH2" s="34" t="s">
        <v>140</v>
      </c>
      <c r="AI2" s="34" t="s">
        <v>141</v>
      </c>
      <c r="AJ2" s="34" t="s">
        <v>142</v>
      </c>
      <c r="AK2" s="34" t="s">
        <v>140</v>
      </c>
      <c r="AL2" s="34" t="s">
        <v>143</v>
      </c>
      <c r="AM2" s="34" t="s">
        <v>144</v>
      </c>
      <c r="AN2" s="34" t="s">
        <v>172</v>
      </c>
      <c r="AO2" s="34" t="s">
        <v>172</v>
      </c>
      <c r="AP2" s="34" t="s">
        <v>173</v>
      </c>
      <c r="AQ2" s="34" t="s">
        <v>173</v>
      </c>
      <c r="AR2" s="34" t="s">
        <v>174</v>
      </c>
      <c r="AS2" s="34" t="s">
        <v>187</v>
      </c>
      <c r="AT2" s="34" t="s">
        <v>187</v>
      </c>
      <c r="AU2" s="34" t="s">
        <v>187</v>
      </c>
      <c r="AV2" s="34" t="s">
        <v>187</v>
      </c>
      <c r="AW2" s="34" t="s">
        <v>187</v>
      </c>
      <c r="AX2" s="34" t="s">
        <v>187</v>
      </c>
      <c r="AY2" s="34" t="s">
        <v>187</v>
      </c>
      <c r="AZ2" s="34" t="s">
        <v>188</v>
      </c>
      <c r="BA2" s="34" t="s">
        <v>189</v>
      </c>
      <c r="BB2" s="34" t="s">
        <v>190</v>
      </c>
      <c r="BC2" s="34" t="s">
        <v>191</v>
      </c>
      <c r="BD2" s="34" t="s">
        <v>192</v>
      </c>
      <c r="BE2" s="34" t="s">
        <v>193</v>
      </c>
      <c r="BF2" s="34" t="s">
        <v>194</v>
      </c>
    </row>
    <row r="3" spans="1:58" ht="15.6" x14ac:dyDescent="0.3">
      <c r="A3" s="33" t="s">
        <v>32</v>
      </c>
      <c r="B3" s="34">
        <v>1978</v>
      </c>
      <c r="C3" s="34" t="s">
        <v>9</v>
      </c>
      <c r="D3" s="34">
        <v>2000</v>
      </c>
      <c r="E3" s="34">
        <v>2001</v>
      </c>
      <c r="F3" s="34">
        <v>2002</v>
      </c>
      <c r="G3" s="34" t="s">
        <v>10</v>
      </c>
      <c r="H3" s="34" t="s">
        <v>9</v>
      </c>
      <c r="I3" s="34" t="s">
        <v>40</v>
      </c>
      <c r="J3" s="34" t="s">
        <v>9</v>
      </c>
      <c r="K3" s="34">
        <v>2012</v>
      </c>
      <c r="L3" s="34" t="s">
        <v>90</v>
      </c>
      <c r="M3" s="34">
        <v>1988</v>
      </c>
      <c r="N3" s="34">
        <v>1991</v>
      </c>
      <c r="O3" s="34">
        <v>1992</v>
      </c>
      <c r="P3" s="34">
        <v>1994</v>
      </c>
      <c r="Q3" s="34">
        <v>1995</v>
      </c>
      <c r="R3" s="34">
        <v>1996</v>
      </c>
      <c r="S3" s="34" t="s">
        <v>91</v>
      </c>
      <c r="T3" s="34" t="s">
        <v>92</v>
      </c>
      <c r="U3" s="34" t="s">
        <v>94</v>
      </c>
      <c r="V3" s="34">
        <v>2001</v>
      </c>
      <c r="W3" s="34">
        <v>2003</v>
      </c>
      <c r="X3" s="34">
        <v>2004</v>
      </c>
      <c r="Y3" s="34">
        <v>2005</v>
      </c>
      <c r="Z3" s="34">
        <v>2009</v>
      </c>
      <c r="AA3" s="34">
        <v>2009</v>
      </c>
      <c r="AB3" s="34" t="s">
        <v>9</v>
      </c>
      <c r="AC3" s="34" t="s">
        <v>9</v>
      </c>
      <c r="AD3" s="34" t="s">
        <v>9</v>
      </c>
      <c r="AE3" s="34" t="s">
        <v>9</v>
      </c>
      <c r="AF3" s="34" t="s">
        <v>9</v>
      </c>
      <c r="AG3" s="34">
        <v>2012</v>
      </c>
      <c r="AH3" s="34" t="s">
        <v>145</v>
      </c>
      <c r="AI3" s="34" t="s">
        <v>145</v>
      </c>
      <c r="AJ3" s="34" t="s">
        <v>145</v>
      </c>
      <c r="AK3" s="34">
        <v>2019</v>
      </c>
      <c r="AL3" s="34" t="s">
        <v>146</v>
      </c>
      <c r="AM3" s="34" t="s">
        <v>148</v>
      </c>
      <c r="AN3" s="34">
        <v>1989</v>
      </c>
      <c r="AO3" s="34">
        <v>1990</v>
      </c>
      <c r="AP3" s="34" t="s">
        <v>146</v>
      </c>
      <c r="AQ3" s="34" t="s">
        <v>175</v>
      </c>
      <c r="AR3" s="34">
        <v>2009</v>
      </c>
      <c r="AS3" s="34">
        <v>1988</v>
      </c>
      <c r="AT3" s="34">
        <v>1992</v>
      </c>
      <c r="AU3" s="34">
        <v>1993</v>
      </c>
      <c r="AV3" s="34">
        <v>1994</v>
      </c>
      <c r="AW3" s="34">
        <v>1995</v>
      </c>
      <c r="AX3" s="34">
        <v>1996</v>
      </c>
      <c r="AY3" s="34">
        <v>1998</v>
      </c>
      <c r="AZ3" s="34" t="s">
        <v>94</v>
      </c>
      <c r="BA3" s="34" t="s">
        <v>195</v>
      </c>
      <c r="BB3" s="34" t="s">
        <v>196</v>
      </c>
      <c r="BC3" s="34" t="s">
        <v>197</v>
      </c>
      <c r="BD3" s="34">
        <v>2006</v>
      </c>
      <c r="BE3" s="34">
        <v>2006</v>
      </c>
      <c r="BF3" s="34">
        <v>2008</v>
      </c>
    </row>
    <row r="4" spans="1:58" ht="15.6" x14ac:dyDescent="0.3">
      <c r="A4" s="33" t="s">
        <v>11</v>
      </c>
      <c r="B4" s="34" t="s">
        <v>12</v>
      </c>
      <c r="C4" s="34" t="s">
        <v>15</v>
      </c>
      <c r="D4" s="34" t="s">
        <v>17</v>
      </c>
      <c r="E4" s="34" t="s">
        <v>17</v>
      </c>
      <c r="F4" s="34" t="s">
        <v>17</v>
      </c>
      <c r="G4" s="34" t="s">
        <v>18</v>
      </c>
      <c r="H4" s="34" t="s">
        <v>19</v>
      </c>
      <c r="I4" s="34" t="s">
        <v>51</v>
      </c>
      <c r="J4" s="34" t="s">
        <v>52</v>
      </c>
      <c r="K4" s="34" t="s">
        <v>53</v>
      </c>
      <c r="L4" s="34" t="s">
        <v>54</v>
      </c>
      <c r="M4" s="34" t="s">
        <v>95</v>
      </c>
      <c r="N4" s="34" t="s">
        <v>95</v>
      </c>
      <c r="O4" s="34" t="s">
        <v>95</v>
      </c>
      <c r="P4" s="34" t="s">
        <v>95</v>
      </c>
      <c r="Q4" s="34" t="s">
        <v>95</v>
      </c>
      <c r="R4" s="34" t="s">
        <v>95</v>
      </c>
      <c r="S4" s="34" t="s">
        <v>96</v>
      </c>
      <c r="T4" s="34" t="s">
        <v>97</v>
      </c>
      <c r="U4" s="34" t="s">
        <v>119</v>
      </c>
      <c r="V4" s="34" t="s">
        <v>98</v>
      </c>
      <c r="W4" s="34" t="s">
        <v>118</v>
      </c>
      <c r="X4" s="34" t="s">
        <v>118</v>
      </c>
      <c r="Y4" s="34" t="s">
        <v>118</v>
      </c>
      <c r="Z4" s="34" t="s">
        <v>99</v>
      </c>
      <c r="AA4" s="34" t="s">
        <v>100</v>
      </c>
      <c r="AB4" s="34" t="s">
        <v>101</v>
      </c>
      <c r="AC4" s="34" t="s">
        <v>102</v>
      </c>
      <c r="AD4" s="34" t="s">
        <v>103</v>
      </c>
      <c r="AE4" s="34" t="s">
        <v>104</v>
      </c>
      <c r="AF4" s="34" t="s">
        <v>98</v>
      </c>
      <c r="AG4" s="34" t="s">
        <v>117</v>
      </c>
      <c r="AH4" s="34" t="s">
        <v>149</v>
      </c>
      <c r="AI4" s="34" t="s">
        <v>156</v>
      </c>
      <c r="AJ4" s="34" t="s">
        <v>157</v>
      </c>
      <c r="AK4" s="34" t="s">
        <v>158</v>
      </c>
      <c r="AL4" s="34" t="s">
        <v>159</v>
      </c>
      <c r="AM4" s="34" t="s">
        <v>160</v>
      </c>
      <c r="AN4" s="34" t="s">
        <v>176</v>
      </c>
      <c r="AO4" s="34" t="s">
        <v>176</v>
      </c>
      <c r="AP4" s="34" t="s">
        <v>178</v>
      </c>
      <c r="AQ4" s="34" t="s">
        <v>178</v>
      </c>
      <c r="AR4" s="34" t="s">
        <v>180</v>
      </c>
      <c r="AS4" s="34" t="s">
        <v>198</v>
      </c>
      <c r="AT4" s="34" t="s">
        <v>198</v>
      </c>
      <c r="AU4" s="34" t="s">
        <v>198</v>
      </c>
      <c r="AV4" s="34" t="s">
        <v>198</v>
      </c>
      <c r="AW4" s="34" t="s">
        <v>198</v>
      </c>
      <c r="AX4" s="34" t="s">
        <v>198</v>
      </c>
      <c r="AY4" s="34" t="s">
        <v>198</v>
      </c>
      <c r="AZ4" s="34" t="s">
        <v>200</v>
      </c>
      <c r="BA4" s="34" t="s">
        <v>202</v>
      </c>
      <c r="BB4" s="34" t="s">
        <v>204</v>
      </c>
      <c r="BC4" s="34" t="s">
        <v>206</v>
      </c>
      <c r="BD4" s="34" t="s">
        <v>208</v>
      </c>
      <c r="BE4" s="34" t="s">
        <v>210</v>
      </c>
      <c r="BF4" s="34" t="s">
        <v>212</v>
      </c>
    </row>
    <row r="5" spans="1:58" ht="15.6" x14ac:dyDescent="0.3">
      <c r="A5" s="33" t="s">
        <v>13</v>
      </c>
      <c r="B5" s="34" t="s">
        <v>14</v>
      </c>
      <c r="C5" s="34" t="s">
        <v>16</v>
      </c>
      <c r="D5" s="34" t="s">
        <v>20</v>
      </c>
      <c r="E5" s="34" t="s">
        <v>20</v>
      </c>
      <c r="F5" s="34" t="s">
        <v>20</v>
      </c>
      <c r="G5" s="34" t="s">
        <v>21</v>
      </c>
      <c r="H5" s="34" t="s">
        <v>22</v>
      </c>
      <c r="I5" s="34" t="s">
        <v>46</v>
      </c>
      <c r="J5" s="34" t="s">
        <v>47</v>
      </c>
      <c r="K5" s="34" t="s">
        <v>48</v>
      </c>
      <c r="L5" s="34" t="s">
        <v>49</v>
      </c>
      <c r="M5" s="34" t="s">
        <v>105</v>
      </c>
      <c r="N5" s="34" t="s">
        <v>105</v>
      </c>
      <c r="O5" s="34" t="s">
        <v>105</v>
      </c>
      <c r="P5" s="34" t="s">
        <v>105</v>
      </c>
      <c r="Q5" s="34" t="s">
        <v>105</v>
      </c>
      <c r="R5" s="34" t="s">
        <v>105</v>
      </c>
      <c r="S5" s="34" t="s">
        <v>106</v>
      </c>
      <c r="T5" s="34" t="s">
        <v>107</v>
      </c>
      <c r="U5" s="34" t="s">
        <v>120</v>
      </c>
      <c r="V5" s="34" t="s">
        <v>108</v>
      </c>
      <c r="W5" s="34" t="s">
        <v>116</v>
      </c>
      <c r="X5" s="34" t="s">
        <v>116</v>
      </c>
      <c r="Y5" s="34" t="s">
        <v>116</v>
      </c>
      <c r="Z5" s="34" t="s">
        <v>109</v>
      </c>
      <c r="AA5" s="34" t="s">
        <v>110</v>
      </c>
      <c r="AB5" s="34" t="s">
        <v>111</v>
      </c>
      <c r="AC5" s="34" t="s">
        <v>112</v>
      </c>
      <c r="AD5" s="34" t="s">
        <v>113</v>
      </c>
      <c r="AE5" s="34" t="s">
        <v>114</v>
      </c>
      <c r="AF5" s="34" t="s">
        <v>108</v>
      </c>
      <c r="AG5" s="34" t="s">
        <v>115</v>
      </c>
      <c r="AH5" s="34" t="s">
        <v>150</v>
      </c>
      <c r="AI5" s="34" t="s">
        <v>151</v>
      </c>
      <c r="AJ5" s="34" t="s">
        <v>152</v>
      </c>
      <c r="AK5" s="34" t="s">
        <v>153</v>
      </c>
      <c r="AL5" s="34" t="s">
        <v>154</v>
      </c>
      <c r="AM5" s="34" t="s">
        <v>155</v>
      </c>
      <c r="AN5" s="34" t="s">
        <v>177</v>
      </c>
      <c r="AO5" s="34" t="s">
        <v>177</v>
      </c>
      <c r="AP5" s="34" t="s">
        <v>179</v>
      </c>
      <c r="AQ5" s="34" t="s">
        <v>179</v>
      </c>
      <c r="AR5" s="34" t="s">
        <v>181</v>
      </c>
      <c r="AS5" s="34" t="s">
        <v>199</v>
      </c>
      <c r="AT5" s="34" t="s">
        <v>199</v>
      </c>
      <c r="AU5" s="34" t="s">
        <v>199</v>
      </c>
      <c r="AV5" s="34" t="s">
        <v>199</v>
      </c>
      <c r="AW5" s="34" t="s">
        <v>199</v>
      </c>
      <c r="AX5" s="34" t="s">
        <v>199</v>
      </c>
      <c r="AY5" s="34" t="s">
        <v>199</v>
      </c>
      <c r="AZ5" s="34" t="s">
        <v>201</v>
      </c>
      <c r="BA5" s="34" t="s">
        <v>203</v>
      </c>
      <c r="BB5" s="34" t="s">
        <v>205</v>
      </c>
      <c r="BC5" s="34" t="s">
        <v>207</v>
      </c>
      <c r="BD5" s="34" t="s">
        <v>209</v>
      </c>
      <c r="BE5" s="34" t="s">
        <v>211</v>
      </c>
      <c r="BF5" s="34" t="s">
        <v>213</v>
      </c>
    </row>
    <row r="6" spans="1:58" ht="15.6" x14ac:dyDescent="0.3">
      <c r="A6" s="33" t="s">
        <v>23</v>
      </c>
      <c r="B6" s="34">
        <v>7.5</v>
      </c>
      <c r="C6" s="34">
        <v>5.8</v>
      </c>
      <c r="D6" s="34">
        <v>6.7</v>
      </c>
      <c r="E6" s="34">
        <v>6.8</v>
      </c>
      <c r="F6" s="34">
        <v>6.8</v>
      </c>
      <c r="G6" s="34">
        <v>5.2</v>
      </c>
      <c r="H6" s="34">
        <v>5.6</v>
      </c>
      <c r="I6" s="34">
        <v>5.7</v>
      </c>
      <c r="J6" s="34">
        <v>5.7</v>
      </c>
      <c r="K6" s="34">
        <v>5.6</v>
      </c>
      <c r="L6" s="34">
        <v>7</v>
      </c>
      <c r="M6" s="34">
        <v>7.1</v>
      </c>
      <c r="N6" s="34">
        <v>6.9</v>
      </c>
      <c r="O6" s="34">
        <v>6.8</v>
      </c>
      <c r="P6" s="34">
        <v>6.7</v>
      </c>
      <c r="Q6" s="34">
        <v>7</v>
      </c>
      <c r="R6" s="34">
        <v>7.1</v>
      </c>
      <c r="S6" s="34">
        <v>6.3</v>
      </c>
      <c r="T6" s="34">
        <v>5.5</v>
      </c>
      <c r="U6" s="34">
        <v>6.5</v>
      </c>
      <c r="V6" s="34">
        <v>6.3</v>
      </c>
      <c r="W6" s="34">
        <v>5.3</v>
      </c>
      <c r="X6" s="34">
        <v>5.6</v>
      </c>
      <c r="Y6" s="34">
        <v>5.0999999999999996</v>
      </c>
      <c r="Z6" s="34">
        <v>5.9</v>
      </c>
      <c r="AA6" s="34">
        <v>5.9</v>
      </c>
      <c r="AB6" s="34" t="s">
        <v>29</v>
      </c>
      <c r="AC6" s="34">
        <v>5.4</v>
      </c>
      <c r="AD6" s="34">
        <v>5.8</v>
      </c>
      <c r="AE6" s="34">
        <v>5.7</v>
      </c>
      <c r="AF6" s="34">
        <v>6</v>
      </c>
      <c r="AG6" s="34">
        <v>6.1</v>
      </c>
      <c r="AH6" s="34">
        <v>6.1</v>
      </c>
      <c r="AI6" s="34">
        <v>5.3</v>
      </c>
      <c r="AJ6" s="34">
        <v>5</v>
      </c>
      <c r="AK6" s="34">
        <v>6.8</v>
      </c>
      <c r="AL6" s="34">
        <v>5.5</v>
      </c>
      <c r="AM6" s="34">
        <v>5.2</v>
      </c>
      <c r="AN6" s="34">
        <v>6.2</v>
      </c>
      <c r="AO6" s="34">
        <v>5</v>
      </c>
      <c r="AP6" s="34">
        <v>5</v>
      </c>
      <c r="AQ6" s="34">
        <v>4.9000000000000004</v>
      </c>
      <c r="AR6" s="34" t="s">
        <v>29</v>
      </c>
      <c r="AS6" s="34">
        <v>6.4</v>
      </c>
      <c r="AT6" s="34">
        <v>6</v>
      </c>
      <c r="AU6" s="34">
        <v>6.6</v>
      </c>
      <c r="AV6" s="34">
        <v>6.6</v>
      </c>
      <c r="AW6" s="34">
        <v>6.6</v>
      </c>
      <c r="AX6" s="34">
        <v>5.9</v>
      </c>
      <c r="AY6" s="34">
        <v>5.7</v>
      </c>
      <c r="AZ6" s="34">
        <v>6.4</v>
      </c>
      <c r="BA6" s="34">
        <v>5.3</v>
      </c>
      <c r="BB6" s="34">
        <v>6.4</v>
      </c>
      <c r="BC6" s="34">
        <v>6.7</v>
      </c>
      <c r="BD6" s="34">
        <v>5.7</v>
      </c>
      <c r="BE6" s="34">
        <v>6.3</v>
      </c>
      <c r="BF6" s="34">
        <v>6.3</v>
      </c>
    </row>
    <row r="7" spans="1:58" ht="15.6" x14ac:dyDescent="0.3">
      <c r="A7" s="33" t="s">
        <v>61</v>
      </c>
      <c r="B7" s="34">
        <v>170</v>
      </c>
      <c r="C7" s="34">
        <v>14</v>
      </c>
      <c r="D7" s="34">
        <v>67</v>
      </c>
      <c r="E7" s="34">
        <v>109</v>
      </c>
      <c r="F7" s="34">
        <v>179</v>
      </c>
      <c r="G7" s="34">
        <v>25</v>
      </c>
      <c r="H7" s="34">
        <v>19</v>
      </c>
      <c r="I7" s="34">
        <v>21</v>
      </c>
      <c r="J7" s="34">
        <v>15</v>
      </c>
      <c r="K7" s="34">
        <v>50</v>
      </c>
      <c r="L7" s="34">
        <v>39</v>
      </c>
      <c r="M7" s="34">
        <v>22</v>
      </c>
      <c r="N7" s="34">
        <v>48</v>
      </c>
      <c r="O7" s="34">
        <v>15</v>
      </c>
      <c r="P7" s="34">
        <v>24</v>
      </c>
      <c r="Q7" s="34">
        <v>22</v>
      </c>
      <c r="R7" s="34">
        <v>18</v>
      </c>
      <c r="S7" s="34">
        <v>29</v>
      </c>
      <c r="T7" s="34">
        <v>11</v>
      </c>
      <c r="U7" s="34">
        <v>8.5</v>
      </c>
      <c r="V7" s="34">
        <v>6.5</v>
      </c>
      <c r="W7" s="34">
        <v>16</v>
      </c>
      <c r="X7" s="34">
        <v>28</v>
      </c>
      <c r="Y7" s="34">
        <v>19</v>
      </c>
      <c r="Z7" s="34">
        <v>25</v>
      </c>
      <c r="AA7" s="34">
        <v>17</v>
      </c>
      <c r="AB7" s="34">
        <v>13</v>
      </c>
      <c r="AC7" s="34">
        <v>28</v>
      </c>
      <c r="AD7" s="34">
        <v>17</v>
      </c>
      <c r="AE7" s="34">
        <v>15</v>
      </c>
      <c r="AF7" s="34">
        <v>20</v>
      </c>
      <c r="AG7" s="34">
        <v>84</v>
      </c>
      <c r="AH7" s="34">
        <v>54</v>
      </c>
      <c r="AI7" s="34">
        <v>57</v>
      </c>
      <c r="AJ7" s="34">
        <v>19</v>
      </c>
      <c r="AK7" s="34">
        <v>60</v>
      </c>
      <c r="AL7" s="34">
        <v>10</v>
      </c>
      <c r="AM7" s="34">
        <v>7</v>
      </c>
      <c r="AN7" s="34">
        <v>41</v>
      </c>
      <c r="AO7" s="34">
        <v>51</v>
      </c>
      <c r="AP7" s="34">
        <v>32</v>
      </c>
      <c r="AQ7" s="34">
        <v>35</v>
      </c>
      <c r="AR7" s="34">
        <v>46</v>
      </c>
      <c r="AS7" s="34">
        <v>4.2</v>
      </c>
      <c r="AT7" s="34">
        <v>15</v>
      </c>
      <c r="AU7" s="34">
        <v>21</v>
      </c>
      <c r="AV7" s="34">
        <v>33</v>
      </c>
      <c r="AW7" s="34">
        <v>33</v>
      </c>
      <c r="AX7" s="34">
        <v>28</v>
      </c>
      <c r="AY7" s="34">
        <v>13</v>
      </c>
      <c r="AZ7" s="34">
        <v>27</v>
      </c>
      <c r="BA7" s="34">
        <v>147</v>
      </c>
      <c r="BB7" s="34">
        <v>179</v>
      </c>
      <c r="BC7" s="34">
        <v>220</v>
      </c>
      <c r="BD7" s="34">
        <v>221</v>
      </c>
      <c r="BE7" s="34">
        <v>12</v>
      </c>
      <c r="BF7" s="34">
        <v>87</v>
      </c>
    </row>
    <row r="8" spans="1:58" ht="15.6" x14ac:dyDescent="0.3">
      <c r="A8" s="33" t="s">
        <v>63</v>
      </c>
      <c r="B8" s="34">
        <v>145</v>
      </c>
      <c r="C8" s="34">
        <v>51</v>
      </c>
      <c r="D8" s="34">
        <v>255</v>
      </c>
      <c r="E8" s="34">
        <v>32</v>
      </c>
      <c r="F8" s="34">
        <v>48</v>
      </c>
      <c r="G8" s="34">
        <v>14</v>
      </c>
      <c r="H8" s="34">
        <v>74</v>
      </c>
      <c r="I8" s="34">
        <v>10</v>
      </c>
      <c r="J8" s="34">
        <v>48</v>
      </c>
      <c r="K8" s="34">
        <v>43</v>
      </c>
      <c r="L8" s="34">
        <v>23</v>
      </c>
      <c r="M8" s="34">
        <v>7.9</v>
      </c>
      <c r="N8" s="34">
        <v>24</v>
      </c>
      <c r="O8" s="34">
        <v>27</v>
      </c>
      <c r="P8" s="34">
        <v>23</v>
      </c>
      <c r="Q8" s="34">
        <v>65</v>
      </c>
      <c r="R8" s="34">
        <v>49</v>
      </c>
      <c r="S8" s="34">
        <v>11</v>
      </c>
      <c r="T8" s="34">
        <v>4.9000000000000004</v>
      </c>
      <c r="U8" s="34">
        <v>4.4000000000000004</v>
      </c>
      <c r="V8" s="34">
        <v>5.2</v>
      </c>
      <c r="W8" s="34">
        <v>11</v>
      </c>
      <c r="X8" s="34">
        <v>20</v>
      </c>
      <c r="Y8" s="34">
        <v>24</v>
      </c>
      <c r="Z8" s="34">
        <v>13</v>
      </c>
      <c r="AA8" s="34">
        <v>26</v>
      </c>
      <c r="AB8" s="34">
        <v>11</v>
      </c>
      <c r="AC8" s="34">
        <v>102</v>
      </c>
      <c r="AD8" s="34">
        <v>11</v>
      </c>
      <c r="AE8" s="34">
        <v>52</v>
      </c>
      <c r="AF8" s="34">
        <v>20</v>
      </c>
      <c r="AG8" s="34">
        <v>84</v>
      </c>
      <c r="AH8" s="34">
        <v>17</v>
      </c>
      <c r="AI8" s="34">
        <v>12</v>
      </c>
      <c r="AJ8" s="34">
        <v>1.1000000000000001</v>
      </c>
      <c r="AK8" s="34">
        <v>16</v>
      </c>
      <c r="AL8" s="34">
        <v>9.8000000000000007</v>
      </c>
      <c r="AM8" s="34">
        <v>6</v>
      </c>
      <c r="AN8" s="34">
        <v>14</v>
      </c>
      <c r="AO8" s="34">
        <v>14</v>
      </c>
      <c r="AP8" s="34">
        <v>9.3000000000000007</v>
      </c>
      <c r="AQ8" s="34">
        <v>12</v>
      </c>
      <c r="AR8" s="34">
        <v>15</v>
      </c>
      <c r="AS8" s="34">
        <v>4.0999999999999996</v>
      </c>
      <c r="AT8" s="34">
        <v>5</v>
      </c>
      <c r="AU8" s="34">
        <v>12</v>
      </c>
      <c r="AV8" s="34">
        <v>14</v>
      </c>
      <c r="AW8" s="34">
        <v>16</v>
      </c>
      <c r="AX8" s="34">
        <v>17</v>
      </c>
      <c r="AY8" s="34">
        <v>5</v>
      </c>
      <c r="AZ8" s="34">
        <v>14</v>
      </c>
      <c r="BA8" s="34">
        <v>64</v>
      </c>
      <c r="BB8" s="34">
        <v>59</v>
      </c>
      <c r="BC8" s="34">
        <v>48</v>
      </c>
      <c r="BD8" s="34">
        <v>129</v>
      </c>
      <c r="BE8" s="34">
        <v>3.3</v>
      </c>
      <c r="BF8" s="34">
        <v>15</v>
      </c>
    </row>
    <row r="9" spans="1:58" ht="15.6" x14ac:dyDescent="0.3">
      <c r="A9" s="33" t="s">
        <v>65</v>
      </c>
      <c r="B9" s="34">
        <v>133</v>
      </c>
      <c r="C9" s="34">
        <v>108</v>
      </c>
      <c r="D9" s="34">
        <v>131</v>
      </c>
      <c r="E9" s="34">
        <v>162</v>
      </c>
      <c r="F9" s="34">
        <v>296</v>
      </c>
      <c r="G9" s="34">
        <v>63</v>
      </c>
      <c r="H9" s="34">
        <v>120</v>
      </c>
      <c r="I9" s="34">
        <v>30</v>
      </c>
      <c r="J9" s="34">
        <v>102</v>
      </c>
      <c r="K9" s="34">
        <v>124</v>
      </c>
      <c r="L9" s="34">
        <v>145</v>
      </c>
      <c r="M9" s="34">
        <v>121</v>
      </c>
      <c r="N9" s="34">
        <v>137</v>
      </c>
      <c r="O9" s="34">
        <v>48</v>
      </c>
      <c r="P9" s="34">
        <v>66</v>
      </c>
      <c r="Q9" s="34">
        <v>66</v>
      </c>
      <c r="R9" s="34">
        <v>56</v>
      </c>
      <c r="S9" s="34">
        <v>37</v>
      </c>
      <c r="T9" s="34">
        <v>15</v>
      </c>
      <c r="U9" s="34">
        <v>15</v>
      </c>
      <c r="V9" s="34">
        <v>41</v>
      </c>
      <c r="W9" s="34">
        <v>38</v>
      </c>
      <c r="X9" s="34">
        <v>100</v>
      </c>
      <c r="Y9" s="34">
        <v>102</v>
      </c>
      <c r="Z9" s="34">
        <v>63</v>
      </c>
      <c r="AA9" s="34">
        <v>99</v>
      </c>
      <c r="AB9" s="34">
        <v>52</v>
      </c>
      <c r="AC9" s="34">
        <v>199</v>
      </c>
      <c r="AD9" s="34">
        <v>67</v>
      </c>
      <c r="AE9" s="34">
        <v>93</v>
      </c>
      <c r="AF9" s="34">
        <v>109</v>
      </c>
      <c r="AG9" s="34">
        <v>125</v>
      </c>
      <c r="AH9" s="34">
        <v>117</v>
      </c>
      <c r="AI9" s="34">
        <v>7.1</v>
      </c>
      <c r="AJ9" s="34">
        <v>1.7</v>
      </c>
      <c r="AK9" s="34">
        <v>61</v>
      </c>
      <c r="AL9" s="34">
        <v>42</v>
      </c>
      <c r="AM9" s="34">
        <v>27</v>
      </c>
      <c r="AN9" s="34">
        <v>46</v>
      </c>
      <c r="AO9" s="34">
        <v>44</v>
      </c>
      <c r="AP9" s="34">
        <v>92</v>
      </c>
      <c r="AQ9" s="34">
        <v>101</v>
      </c>
      <c r="AR9" s="34">
        <v>38</v>
      </c>
      <c r="AS9" s="34">
        <v>41</v>
      </c>
      <c r="AT9" s="34">
        <v>16</v>
      </c>
      <c r="AU9" s="34">
        <v>52</v>
      </c>
      <c r="AV9" s="34">
        <v>66</v>
      </c>
      <c r="AW9" s="34">
        <v>65</v>
      </c>
      <c r="AX9" s="34">
        <v>57</v>
      </c>
      <c r="AY9" s="34">
        <v>58</v>
      </c>
      <c r="AZ9" s="34">
        <v>76</v>
      </c>
      <c r="BA9" s="34">
        <v>130</v>
      </c>
      <c r="BB9" s="34">
        <v>155</v>
      </c>
      <c r="BC9" s="34">
        <v>133</v>
      </c>
      <c r="BD9" s="34">
        <v>331</v>
      </c>
      <c r="BE9" s="34">
        <v>29</v>
      </c>
      <c r="BF9" s="34">
        <v>43</v>
      </c>
    </row>
    <row r="10" spans="1:58" ht="15.6" x14ac:dyDescent="0.3">
      <c r="A10" s="33" t="s">
        <v>67</v>
      </c>
      <c r="B10" s="34">
        <v>57</v>
      </c>
      <c r="C10" s="34">
        <v>3</v>
      </c>
      <c r="D10" s="34">
        <v>7.5</v>
      </c>
      <c r="E10" s="34">
        <v>5.8</v>
      </c>
      <c r="F10" s="34">
        <v>11</v>
      </c>
      <c r="G10" s="34">
        <v>2.7</v>
      </c>
      <c r="H10" s="34">
        <v>2.8</v>
      </c>
      <c r="I10" s="34">
        <v>5</v>
      </c>
      <c r="J10" s="34">
        <v>11</v>
      </c>
      <c r="K10" s="34">
        <v>39</v>
      </c>
      <c r="L10" s="34">
        <v>15</v>
      </c>
      <c r="M10" s="34">
        <v>12</v>
      </c>
      <c r="N10" s="34">
        <v>5.0999999999999996</v>
      </c>
      <c r="O10" s="34">
        <v>3.7</v>
      </c>
      <c r="P10" s="34">
        <v>4.3</v>
      </c>
      <c r="Q10" s="34">
        <v>15</v>
      </c>
      <c r="R10" s="34">
        <v>4.5999999999999996</v>
      </c>
      <c r="S10" s="34">
        <v>3.4</v>
      </c>
      <c r="T10" s="34">
        <v>2.2000000000000002</v>
      </c>
      <c r="U10" s="34">
        <v>2.4</v>
      </c>
      <c r="V10" s="34">
        <v>3.6</v>
      </c>
      <c r="W10" s="34">
        <v>14</v>
      </c>
      <c r="X10" s="34">
        <v>14</v>
      </c>
      <c r="Y10" s="34">
        <v>27</v>
      </c>
      <c r="Z10" s="34">
        <v>5.9</v>
      </c>
      <c r="AA10" s="34">
        <v>7.1</v>
      </c>
      <c r="AB10" s="34">
        <v>5.0999999999999996</v>
      </c>
      <c r="AC10" s="34">
        <v>5.7</v>
      </c>
      <c r="AD10" s="34">
        <v>2.5</v>
      </c>
      <c r="AE10" s="34">
        <v>4.5</v>
      </c>
      <c r="AF10" s="34">
        <v>14</v>
      </c>
      <c r="AG10" s="34">
        <v>16</v>
      </c>
      <c r="AH10" s="34">
        <v>14</v>
      </c>
      <c r="AI10" s="34">
        <v>3.1</v>
      </c>
      <c r="AJ10" s="34">
        <v>0.4</v>
      </c>
      <c r="AK10" s="34" t="s">
        <v>29</v>
      </c>
      <c r="AL10" s="34">
        <v>6.3</v>
      </c>
      <c r="AM10" s="34">
        <v>8</v>
      </c>
      <c r="AN10" s="34">
        <v>3</v>
      </c>
      <c r="AO10" s="34">
        <v>4</v>
      </c>
      <c r="AP10" s="34">
        <v>10</v>
      </c>
      <c r="AQ10" s="34">
        <v>13</v>
      </c>
      <c r="AR10" s="34">
        <v>5.5</v>
      </c>
      <c r="AS10" s="34" t="s">
        <v>29</v>
      </c>
      <c r="AT10" s="34">
        <v>1</v>
      </c>
      <c r="AU10" s="34">
        <v>2</v>
      </c>
      <c r="AV10" s="34">
        <v>1</v>
      </c>
      <c r="AW10" s="34">
        <v>1</v>
      </c>
      <c r="AX10" s="34">
        <v>2</v>
      </c>
      <c r="AY10" s="34">
        <v>1</v>
      </c>
      <c r="AZ10" s="34">
        <v>17</v>
      </c>
      <c r="BA10" s="34">
        <v>6</v>
      </c>
      <c r="BB10" s="34">
        <v>6</v>
      </c>
      <c r="BC10" s="34">
        <v>5</v>
      </c>
      <c r="BD10" s="34">
        <v>9.9</v>
      </c>
      <c r="BE10" s="34">
        <v>2.2999999999999998</v>
      </c>
      <c r="BF10" s="34">
        <v>4.8</v>
      </c>
    </row>
    <row r="11" spans="1:58" ht="15.6" x14ac:dyDescent="0.3">
      <c r="A11" s="33" t="s">
        <v>69</v>
      </c>
      <c r="B11" s="34" t="s">
        <v>29</v>
      </c>
      <c r="C11" s="34">
        <v>32</v>
      </c>
      <c r="D11" s="34">
        <v>88</v>
      </c>
      <c r="E11" s="34">
        <v>38</v>
      </c>
      <c r="F11" s="34">
        <v>52</v>
      </c>
      <c r="G11" s="34">
        <v>39</v>
      </c>
      <c r="H11" s="34">
        <v>29</v>
      </c>
      <c r="I11" s="34">
        <v>13</v>
      </c>
      <c r="J11" s="34">
        <v>8.4</v>
      </c>
      <c r="K11" s="34">
        <v>40</v>
      </c>
      <c r="L11" s="34" t="s">
        <v>29</v>
      </c>
      <c r="M11" s="34">
        <v>38</v>
      </c>
      <c r="N11" s="34">
        <v>42</v>
      </c>
      <c r="O11" s="34" t="s">
        <v>29</v>
      </c>
      <c r="P11" s="34">
        <v>23</v>
      </c>
      <c r="Q11" s="34">
        <v>48</v>
      </c>
      <c r="R11" s="34">
        <v>115</v>
      </c>
      <c r="S11" s="34">
        <v>18</v>
      </c>
      <c r="T11" s="34">
        <v>15</v>
      </c>
      <c r="U11" s="34">
        <v>3.6</v>
      </c>
      <c r="V11" s="34">
        <v>58</v>
      </c>
      <c r="W11" s="34">
        <v>30</v>
      </c>
      <c r="X11" s="34">
        <v>62</v>
      </c>
      <c r="Y11" s="34">
        <v>46</v>
      </c>
      <c r="Z11" s="34">
        <v>12</v>
      </c>
      <c r="AA11" s="34">
        <v>12</v>
      </c>
      <c r="AB11" s="34">
        <v>14</v>
      </c>
      <c r="AC11" s="34">
        <v>48</v>
      </c>
      <c r="AD11" s="34">
        <v>32</v>
      </c>
      <c r="AE11" s="34">
        <v>28</v>
      </c>
      <c r="AF11" s="34">
        <v>31</v>
      </c>
      <c r="AG11" s="34">
        <v>100</v>
      </c>
      <c r="AH11" s="34">
        <v>37</v>
      </c>
      <c r="AI11" s="34">
        <v>18</v>
      </c>
      <c r="AJ11" s="34">
        <v>7.6</v>
      </c>
      <c r="AK11" s="34" t="s">
        <v>29</v>
      </c>
      <c r="AL11" s="34">
        <v>40</v>
      </c>
      <c r="AM11" s="34" t="s">
        <v>29</v>
      </c>
      <c r="AN11" s="34">
        <v>2</v>
      </c>
      <c r="AO11" s="34">
        <v>3</v>
      </c>
      <c r="AP11" s="34">
        <v>33</v>
      </c>
      <c r="AQ11" s="34">
        <v>39</v>
      </c>
      <c r="AR11" s="34" t="s">
        <v>29</v>
      </c>
      <c r="AS11" s="34" t="s">
        <v>29</v>
      </c>
      <c r="AT11" s="34">
        <v>11</v>
      </c>
      <c r="AU11" s="34">
        <v>12</v>
      </c>
      <c r="AV11" s="34">
        <v>11</v>
      </c>
      <c r="AW11" s="34">
        <v>10</v>
      </c>
      <c r="AX11" s="34">
        <v>11</v>
      </c>
      <c r="AY11" s="34">
        <v>6</v>
      </c>
      <c r="AZ11" s="34">
        <v>25</v>
      </c>
      <c r="BA11" s="34">
        <v>14</v>
      </c>
      <c r="BB11" s="34">
        <v>12</v>
      </c>
      <c r="BC11" s="34">
        <v>8</v>
      </c>
      <c r="BD11" s="34">
        <v>51</v>
      </c>
      <c r="BE11" s="34">
        <v>7</v>
      </c>
      <c r="BF11" s="34">
        <v>13</v>
      </c>
    </row>
    <row r="12" spans="1:58" ht="15.6" x14ac:dyDescent="0.3">
      <c r="A12" s="33" t="s">
        <v>71</v>
      </c>
      <c r="B12" s="34">
        <v>136</v>
      </c>
      <c r="C12" s="34">
        <v>23</v>
      </c>
      <c r="D12" s="34">
        <v>99</v>
      </c>
      <c r="E12" s="34">
        <v>125</v>
      </c>
      <c r="F12" s="34">
        <v>217</v>
      </c>
      <c r="G12" s="34">
        <v>30</v>
      </c>
      <c r="H12" s="34">
        <v>31</v>
      </c>
      <c r="I12" s="34">
        <v>26</v>
      </c>
      <c r="J12" s="34">
        <v>23</v>
      </c>
      <c r="K12" s="34">
        <v>67</v>
      </c>
      <c r="L12" s="34">
        <v>59</v>
      </c>
      <c r="M12" s="34">
        <v>25</v>
      </c>
      <c r="N12" s="34">
        <v>21</v>
      </c>
      <c r="O12" s="34">
        <v>32</v>
      </c>
      <c r="P12" s="34">
        <v>33</v>
      </c>
      <c r="Q12" s="34">
        <v>19</v>
      </c>
      <c r="R12" s="34">
        <v>29</v>
      </c>
      <c r="S12" s="34">
        <v>31</v>
      </c>
      <c r="T12" s="34">
        <v>11</v>
      </c>
      <c r="U12" s="34">
        <v>9.9</v>
      </c>
      <c r="V12" s="34">
        <v>8.9</v>
      </c>
      <c r="W12" s="34">
        <v>23</v>
      </c>
      <c r="X12" s="34">
        <v>34</v>
      </c>
      <c r="Y12" s="34">
        <v>36</v>
      </c>
      <c r="Z12" s="34">
        <v>28</v>
      </c>
      <c r="AA12" s="34">
        <v>24</v>
      </c>
      <c r="AB12" s="34">
        <v>21</v>
      </c>
      <c r="AC12" s="34">
        <v>47</v>
      </c>
      <c r="AD12" s="34">
        <v>28</v>
      </c>
      <c r="AE12" s="34">
        <v>26</v>
      </c>
      <c r="AF12" s="34">
        <v>34</v>
      </c>
      <c r="AG12" s="34">
        <v>100</v>
      </c>
      <c r="AH12" s="34">
        <v>40</v>
      </c>
      <c r="AI12" s="34">
        <v>56</v>
      </c>
      <c r="AJ12" s="34">
        <v>20</v>
      </c>
      <c r="AK12" s="34">
        <v>69</v>
      </c>
      <c r="AL12" s="34">
        <v>7.7</v>
      </c>
      <c r="AM12" s="34">
        <v>42</v>
      </c>
      <c r="AN12" s="34">
        <v>37</v>
      </c>
      <c r="AO12" s="34">
        <v>48</v>
      </c>
      <c r="AP12" s="34">
        <v>37</v>
      </c>
      <c r="AQ12" s="34">
        <v>36</v>
      </c>
      <c r="AR12" s="34">
        <v>48</v>
      </c>
      <c r="AS12" s="34" t="s">
        <v>29</v>
      </c>
      <c r="AT12" s="34">
        <v>20</v>
      </c>
      <c r="AU12" s="34">
        <v>25</v>
      </c>
      <c r="AV12" s="34">
        <v>32</v>
      </c>
      <c r="AW12" s="34">
        <v>33</v>
      </c>
      <c r="AX12" s="34">
        <v>19</v>
      </c>
      <c r="AY12" s="34">
        <v>26</v>
      </c>
      <c r="AZ12" s="34">
        <v>62</v>
      </c>
      <c r="BA12" s="34">
        <v>134</v>
      </c>
      <c r="BB12" s="34">
        <v>171</v>
      </c>
      <c r="BC12" s="34">
        <v>236</v>
      </c>
      <c r="BD12" s="34">
        <v>275</v>
      </c>
      <c r="BE12" s="34">
        <v>13</v>
      </c>
      <c r="BF12" s="34">
        <v>110</v>
      </c>
    </row>
    <row r="13" spans="1:58" ht="15.6" x14ac:dyDescent="0.3">
      <c r="A13" s="33" t="s">
        <v>73</v>
      </c>
      <c r="B13" s="34" t="s">
        <v>29</v>
      </c>
      <c r="C13" s="34">
        <v>30</v>
      </c>
      <c r="D13" s="34">
        <v>25</v>
      </c>
      <c r="E13" s="34">
        <v>23</v>
      </c>
      <c r="F13" s="34">
        <v>37</v>
      </c>
      <c r="G13" s="34">
        <v>20</v>
      </c>
      <c r="H13" s="34">
        <v>30</v>
      </c>
      <c r="I13" s="34">
        <v>17</v>
      </c>
      <c r="J13" s="34">
        <v>30</v>
      </c>
      <c r="K13" s="34">
        <v>12</v>
      </c>
      <c r="L13" s="34">
        <v>33</v>
      </c>
      <c r="M13" s="34">
        <v>5.7</v>
      </c>
      <c r="N13" s="34">
        <v>15</v>
      </c>
      <c r="O13" s="34">
        <v>9.5</v>
      </c>
      <c r="P13" s="34">
        <v>20</v>
      </c>
      <c r="Q13" s="34">
        <v>15</v>
      </c>
      <c r="R13" s="34">
        <v>28</v>
      </c>
      <c r="S13" s="34">
        <v>12</v>
      </c>
      <c r="T13" s="34">
        <v>9.9</v>
      </c>
      <c r="U13" s="34">
        <v>7.6</v>
      </c>
      <c r="V13" s="34">
        <v>15</v>
      </c>
      <c r="W13" s="34">
        <v>7.4</v>
      </c>
      <c r="X13" s="34">
        <v>13</v>
      </c>
      <c r="Y13" s="34">
        <v>17</v>
      </c>
      <c r="Z13" s="34">
        <v>21</v>
      </c>
      <c r="AA13" s="34">
        <v>31</v>
      </c>
      <c r="AB13" s="34">
        <v>22</v>
      </c>
      <c r="AC13" s="34">
        <v>45</v>
      </c>
      <c r="AD13" s="34">
        <v>25</v>
      </c>
      <c r="AE13" s="34">
        <v>28</v>
      </c>
      <c r="AF13" s="34">
        <v>28</v>
      </c>
      <c r="AG13" s="34">
        <v>73</v>
      </c>
      <c r="AH13" s="34">
        <v>25</v>
      </c>
      <c r="AI13" s="34">
        <v>11</v>
      </c>
      <c r="AJ13" s="34">
        <v>5.0999999999999996</v>
      </c>
      <c r="AK13" s="34">
        <v>202</v>
      </c>
      <c r="AL13" s="34">
        <v>39</v>
      </c>
      <c r="AM13" s="34">
        <v>60</v>
      </c>
      <c r="AN13" s="34">
        <v>11</v>
      </c>
      <c r="AO13" s="34">
        <v>30</v>
      </c>
      <c r="AP13" s="34">
        <v>41</v>
      </c>
      <c r="AQ13" s="34">
        <v>46</v>
      </c>
      <c r="AR13" s="34">
        <v>2</v>
      </c>
      <c r="AS13" s="34">
        <v>7.7</v>
      </c>
      <c r="AT13" s="34">
        <v>8</v>
      </c>
      <c r="AU13" s="34">
        <v>11</v>
      </c>
      <c r="AV13" s="34">
        <v>10</v>
      </c>
      <c r="AW13" s="34">
        <v>12</v>
      </c>
      <c r="AX13" s="34">
        <v>13</v>
      </c>
      <c r="AY13" s="34">
        <v>14</v>
      </c>
      <c r="AZ13" s="34">
        <v>30</v>
      </c>
      <c r="BA13" s="34">
        <v>66</v>
      </c>
      <c r="BB13" s="34">
        <v>34</v>
      </c>
      <c r="BC13" s="34">
        <v>9</v>
      </c>
      <c r="BD13" s="34">
        <v>17</v>
      </c>
      <c r="BE13" s="34">
        <v>10</v>
      </c>
      <c r="BF13" s="34">
        <v>12</v>
      </c>
    </row>
    <row r="14" spans="1:58" ht="15.6" x14ac:dyDescent="0.3">
      <c r="A14" s="33" t="s">
        <v>75</v>
      </c>
      <c r="B14" s="34">
        <v>902</v>
      </c>
      <c r="C14" s="34">
        <v>65</v>
      </c>
      <c r="D14" s="34">
        <v>77</v>
      </c>
      <c r="E14" s="34">
        <v>73</v>
      </c>
      <c r="F14" s="34">
        <v>102</v>
      </c>
      <c r="G14" s="34">
        <v>57</v>
      </c>
      <c r="H14" s="34">
        <v>60</v>
      </c>
      <c r="I14" s="34">
        <v>25</v>
      </c>
      <c r="J14" s="34">
        <v>39</v>
      </c>
      <c r="K14" s="34">
        <v>19</v>
      </c>
      <c r="L14" s="34">
        <v>23</v>
      </c>
      <c r="M14" s="34">
        <v>47</v>
      </c>
      <c r="N14" s="34">
        <v>24</v>
      </c>
      <c r="O14" s="34">
        <v>17</v>
      </c>
      <c r="P14" s="34">
        <v>18</v>
      </c>
      <c r="Q14" s="34">
        <v>25</v>
      </c>
      <c r="R14" s="34">
        <v>30</v>
      </c>
      <c r="S14" s="34">
        <v>27</v>
      </c>
      <c r="T14" s="34">
        <v>18</v>
      </c>
      <c r="U14" s="34">
        <v>14</v>
      </c>
      <c r="V14" s="34">
        <v>33</v>
      </c>
      <c r="W14" s="34">
        <v>53</v>
      </c>
      <c r="X14" s="34">
        <v>77</v>
      </c>
      <c r="Y14" s="34">
        <v>87</v>
      </c>
      <c r="Z14" s="34">
        <v>33</v>
      </c>
      <c r="AA14" s="34">
        <v>40</v>
      </c>
      <c r="AB14" s="34">
        <v>38</v>
      </c>
      <c r="AC14" s="34">
        <v>79</v>
      </c>
      <c r="AD14" s="34">
        <v>44</v>
      </c>
      <c r="AE14" s="34">
        <v>55</v>
      </c>
      <c r="AF14" s="34">
        <v>42</v>
      </c>
      <c r="AG14" s="34">
        <v>133</v>
      </c>
      <c r="AH14" s="34">
        <v>88</v>
      </c>
      <c r="AI14" s="34">
        <v>40</v>
      </c>
      <c r="AJ14" s="34">
        <v>9.1999999999999993</v>
      </c>
      <c r="AK14" s="34">
        <v>65</v>
      </c>
      <c r="AL14" s="34">
        <v>53</v>
      </c>
      <c r="AM14" s="34">
        <v>65</v>
      </c>
      <c r="AN14" s="34">
        <v>21</v>
      </c>
      <c r="AO14" s="34">
        <v>19</v>
      </c>
      <c r="AP14" s="34">
        <v>80</v>
      </c>
      <c r="AQ14" s="34">
        <v>83</v>
      </c>
      <c r="AR14" s="34">
        <v>17</v>
      </c>
      <c r="AS14" s="34">
        <v>25</v>
      </c>
      <c r="AT14" s="34">
        <v>12</v>
      </c>
      <c r="AU14" s="34">
        <v>18</v>
      </c>
      <c r="AV14" s="34">
        <v>24</v>
      </c>
      <c r="AW14" s="34">
        <v>26</v>
      </c>
      <c r="AX14" s="34">
        <v>28</v>
      </c>
      <c r="AY14" s="34">
        <v>32</v>
      </c>
      <c r="AZ14" s="34">
        <v>23</v>
      </c>
      <c r="BA14" s="34">
        <v>110</v>
      </c>
      <c r="BB14" s="34">
        <v>52</v>
      </c>
      <c r="BC14" s="34">
        <v>36</v>
      </c>
      <c r="BD14" s="34">
        <v>174</v>
      </c>
      <c r="BE14" s="34">
        <v>21</v>
      </c>
      <c r="BF14" s="34">
        <v>23</v>
      </c>
    </row>
    <row r="17" spans="1:58" ht="15.6" x14ac:dyDescent="0.3">
      <c r="A17" s="37" t="str">
        <f>CONCATENATE(A1," , ", A3)</f>
        <v>Region , Sampling_year</v>
      </c>
      <c r="B17" s="37" t="str">
        <f>CONCATENATE(B1," , ", B3)</f>
        <v>NW , 1978</v>
      </c>
      <c r="C17" s="37" t="str">
        <f t="shared" ref="C17:BF17" si="0">CONCATENATE(C1," , ", C3)</f>
        <v>NW , 2009-2011</v>
      </c>
      <c r="D17" s="37" t="str">
        <f t="shared" si="0"/>
        <v>NW , 2000</v>
      </c>
      <c r="E17" s="37" t="str">
        <f t="shared" si="0"/>
        <v>NW , 2001</v>
      </c>
      <c r="F17" s="37" t="str">
        <f t="shared" si="0"/>
        <v>NW , 2002</v>
      </c>
      <c r="G17" s="37" t="str">
        <f t="shared" si="0"/>
        <v>NW , 2008-2011</v>
      </c>
      <c r="H17" s="37" t="str">
        <f t="shared" si="0"/>
        <v>NW , 2009-2011</v>
      </c>
      <c r="I17" s="37" t="str">
        <f t="shared" si="0"/>
        <v>HILLY , 2006 - 2007</v>
      </c>
      <c r="J17" s="37" t="str">
        <f t="shared" si="0"/>
        <v>HILLY , 2009-2011</v>
      </c>
      <c r="K17" s="37" t="str">
        <f t="shared" si="0"/>
        <v>HILLY , 2012</v>
      </c>
      <c r="L17" s="37" t="str">
        <f t="shared" si="0"/>
        <v>HILLY , 2001-2002</v>
      </c>
      <c r="M17" s="37" t="str">
        <f t="shared" si="0"/>
        <v>CNE , 1988</v>
      </c>
      <c r="N17" s="37" t="str">
        <f t="shared" si="0"/>
        <v>CNE , 1991</v>
      </c>
      <c r="O17" s="37" t="str">
        <f t="shared" si="0"/>
        <v>CNE , 1992</v>
      </c>
      <c r="P17" s="37" t="str">
        <f t="shared" si="0"/>
        <v>CNE , 1994</v>
      </c>
      <c r="Q17" s="37" t="str">
        <f t="shared" si="0"/>
        <v>CNE , 1995</v>
      </c>
      <c r="R17" s="37" t="str">
        <f t="shared" si="0"/>
        <v>CNE , 1996</v>
      </c>
      <c r="S17" s="37" t="str">
        <f t="shared" si="0"/>
        <v>CNE , 1995-1997</v>
      </c>
      <c r="T17" s="37" t="str">
        <f t="shared" si="0"/>
        <v>CNE , 1997-1998</v>
      </c>
      <c r="U17" s="37" t="str">
        <f t="shared" si="0"/>
        <v>CNE , 1999-2001</v>
      </c>
      <c r="V17" s="37" t="str">
        <f t="shared" si="0"/>
        <v>CNE , 2001</v>
      </c>
      <c r="W17" s="37" t="str">
        <f t="shared" si="0"/>
        <v>CNE , 2003</v>
      </c>
      <c r="X17" s="37" t="str">
        <f t="shared" si="0"/>
        <v>CNE , 2004</v>
      </c>
      <c r="Y17" s="37" t="str">
        <f t="shared" si="0"/>
        <v>CNE , 2005</v>
      </c>
      <c r="Z17" s="37" t="str">
        <f t="shared" si="0"/>
        <v>CNE , 2009</v>
      </c>
      <c r="AA17" s="37" t="str">
        <f t="shared" si="0"/>
        <v>CNE , 2009</v>
      </c>
      <c r="AB17" s="37" t="str">
        <f t="shared" si="0"/>
        <v>CNE , 2009-2011</v>
      </c>
      <c r="AC17" s="37" t="str">
        <f t="shared" si="0"/>
        <v>CNE , 2009-2011</v>
      </c>
      <c r="AD17" s="37" t="str">
        <f t="shared" si="0"/>
        <v>CNE , 2009-2011</v>
      </c>
      <c r="AE17" s="37" t="str">
        <f t="shared" si="0"/>
        <v>CNE , 2009-2011</v>
      </c>
      <c r="AF17" s="37" t="str">
        <f t="shared" si="0"/>
        <v>CNE , 2009-2011</v>
      </c>
      <c r="AG17" s="37" t="str">
        <f t="shared" si="0"/>
        <v>CNE , 2012</v>
      </c>
      <c r="AH17" s="37" t="str">
        <f t="shared" si="0"/>
        <v>NE , 2013-2014</v>
      </c>
      <c r="AI17" s="37" t="str">
        <f t="shared" si="0"/>
        <v>NE , 2013-2014</v>
      </c>
      <c r="AJ17" s="37" t="str">
        <f t="shared" si="0"/>
        <v>NE , 2013-2014</v>
      </c>
      <c r="AK17" s="37" t="str">
        <f t="shared" si="0"/>
        <v>NE , 2019</v>
      </c>
      <c r="AL17" s="37" t="str">
        <f t="shared" si="0"/>
        <v>NE , 2005-2006</v>
      </c>
      <c r="AM17" s="37" t="str">
        <f t="shared" si="0"/>
        <v>NE , 2016-2017</v>
      </c>
      <c r="AN17" s="37" t="str">
        <f t="shared" si="0"/>
        <v>PENINSULAR , 1989</v>
      </c>
      <c r="AO17" s="37" t="str">
        <f t="shared" si="0"/>
        <v>PENINSULAR , 1990</v>
      </c>
      <c r="AP17" s="37" t="str">
        <f t="shared" si="0"/>
        <v>PENINSULAR , 2005-2006</v>
      </c>
      <c r="AQ17" s="37" t="str">
        <f t="shared" si="0"/>
        <v>PENINSULAR , 2006-2007</v>
      </c>
      <c r="AR17" s="37" t="str">
        <f t="shared" si="0"/>
        <v>PENINSULAR , 2009</v>
      </c>
      <c r="AS17" s="37" t="str">
        <f t="shared" si="0"/>
        <v>WCR , 1988</v>
      </c>
      <c r="AT17" s="37" t="str">
        <f t="shared" si="0"/>
        <v>WCR , 1992</v>
      </c>
      <c r="AU17" s="37" t="str">
        <f t="shared" si="0"/>
        <v>WCR , 1993</v>
      </c>
      <c r="AV17" s="37" t="str">
        <f t="shared" si="0"/>
        <v>WCR , 1994</v>
      </c>
      <c r="AW17" s="37" t="str">
        <f t="shared" si="0"/>
        <v>WCR , 1995</v>
      </c>
      <c r="AX17" s="37" t="str">
        <f t="shared" si="0"/>
        <v>WCR , 1996</v>
      </c>
      <c r="AY17" s="37" t="str">
        <f t="shared" si="0"/>
        <v>WCR , 1998</v>
      </c>
      <c r="AZ17" s="37" t="str">
        <f t="shared" si="0"/>
        <v>WCR , 1999-2001</v>
      </c>
      <c r="BA17" s="37" t="str">
        <f t="shared" si="0"/>
        <v>WCR , 1994-1995</v>
      </c>
      <c r="BB17" s="37" t="str">
        <f t="shared" si="0"/>
        <v>WCR , 1994-1996</v>
      </c>
      <c r="BC17" s="37" t="str">
        <f t="shared" si="0"/>
        <v>WCR , 1994-1997</v>
      </c>
      <c r="BD17" s="37" t="str">
        <f t="shared" si="0"/>
        <v>WCR , 2006</v>
      </c>
      <c r="BE17" s="37" t="str">
        <f t="shared" si="0"/>
        <v>WCR , 2006</v>
      </c>
      <c r="BF17" s="37" t="str">
        <f t="shared" si="0"/>
        <v>WCR , 2008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S34" workbookViewId="0">
      <selection activeCell="Y1" sqref="Y1:Y58"/>
    </sheetView>
  </sheetViews>
  <sheetFormatPr defaultColWidth="19.5546875" defaultRowHeight="15.6" x14ac:dyDescent="0.3"/>
  <cols>
    <col min="1" max="1" width="19.5546875" style="1"/>
    <col min="2" max="2" width="28.44140625" style="1" customWidth="1"/>
    <col min="3" max="5" width="19.5546875" style="1"/>
    <col min="6" max="6" width="20" style="1" customWidth="1"/>
    <col min="7" max="24" width="19.5546875" style="1"/>
    <col min="25" max="25" width="18.77734375" style="1" customWidth="1"/>
    <col min="26" max="26" width="19.21875" style="1" customWidth="1"/>
    <col min="27" max="27" width="30.77734375" style="1" customWidth="1"/>
    <col min="28" max="16384" width="19.5546875" style="1"/>
  </cols>
  <sheetData>
    <row r="1" spans="1:27" ht="20.399999999999999" customHeight="1" x14ac:dyDescent="0.3">
      <c r="A1" s="1" t="s">
        <v>0</v>
      </c>
      <c r="B1" s="1" t="s">
        <v>1</v>
      </c>
      <c r="C1" s="1" t="s">
        <v>32</v>
      </c>
      <c r="D1" s="1" t="s">
        <v>41</v>
      </c>
      <c r="E1" s="1" t="s">
        <v>93</v>
      </c>
      <c r="F1" s="1" t="s">
        <v>11</v>
      </c>
      <c r="G1" s="1" t="s">
        <v>13</v>
      </c>
      <c r="H1" s="1" t="s">
        <v>23</v>
      </c>
      <c r="I1" s="1" t="s">
        <v>30</v>
      </c>
      <c r="J1" s="1" t="s">
        <v>31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33</v>
      </c>
    </row>
    <row r="2" spans="1:27" ht="13.8" customHeight="1" x14ac:dyDescent="0.3">
      <c r="A2" s="1" t="s">
        <v>2</v>
      </c>
      <c r="B2" s="1" t="s">
        <v>8</v>
      </c>
      <c r="C2" s="1">
        <v>1978</v>
      </c>
      <c r="D2" s="1" t="s">
        <v>29</v>
      </c>
      <c r="E2" s="1">
        <v>23</v>
      </c>
      <c r="F2" s="1" t="s">
        <v>12</v>
      </c>
      <c r="G2" s="1" t="s">
        <v>14</v>
      </c>
      <c r="H2" s="1">
        <v>7.5</v>
      </c>
      <c r="I2" s="1">
        <v>0.3</v>
      </c>
      <c r="J2" s="1" t="s">
        <v>24</v>
      </c>
      <c r="K2" s="1">
        <v>170</v>
      </c>
      <c r="L2" s="1">
        <v>99</v>
      </c>
      <c r="M2" s="1">
        <v>145</v>
      </c>
      <c r="N2" s="1">
        <v>209</v>
      </c>
      <c r="O2" s="1">
        <v>133</v>
      </c>
      <c r="P2" s="1">
        <v>142</v>
      </c>
      <c r="Q2" s="1">
        <v>57</v>
      </c>
      <c r="R2" s="1">
        <v>71</v>
      </c>
      <c r="S2" s="1" t="s">
        <v>29</v>
      </c>
      <c r="T2" s="1" t="s">
        <v>29</v>
      </c>
      <c r="U2" s="1">
        <v>136</v>
      </c>
      <c r="V2" s="1">
        <v>131</v>
      </c>
      <c r="W2" s="1" t="s">
        <v>29</v>
      </c>
      <c r="X2" s="1" t="s">
        <v>29</v>
      </c>
      <c r="Y2" s="1">
        <v>902</v>
      </c>
      <c r="Z2" s="1">
        <v>576</v>
      </c>
      <c r="AA2" s="1" t="s">
        <v>34</v>
      </c>
    </row>
    <row r="3" spans="1:27" ht="16.2" customHeight="1" x14ac:dyDescent="0.3">
      <c r="A3" s="1" t="s">
        <v>2</v>
      </c>
      <c r="B3" s="1" t="s">
        <v>8</v>
      </c>
      <c r="C3" s="1" t="s">
        <v>9</v>
      </c>
      <c r="D3" s="1" t="s">
        <v>29</v>
      </c>
      <c r="E3" s="1">
        <v>1</v>
      </c>
      <c r="F3" s="1" t="s">
        <v>15</v>
      </c>
      <c r="G3" s="1" t="s">
        <v>16</v>
      </c>
      <c r="H3" s="1">
        <v>5.8</v>
      </c>
      <c r="I3" s="1" t="s">
        <v>29</v>
      </c>
      <c r="J3" s="1" t="s">
        <v>29</v>
      </c>
      <c r="K3" s="1">
        <v>14</v>
      </c>
      <c r="L3" s="1">
        <v>15</v>
      </c>
      <c r="M3" s="1">
        <v>51</v>
      </c>
      <c r="N3" s="1">
        <v>75</v>
      </c>
      <c r="O3" s="1">
        <v>108</v>
      </c>
      <c r="P3" s="1">
        <v>149</v>
      </c>
      <c r="Q3" s="1">
        <v>3</v>
      </c>
      <c r="R3" s="1">
        <v>11</v>
      </c>
      <c r="S3" s="1">
        <v>32</v>
      </c>
      <c r="T3" s="1">
        <v>35</v>
      </c>
      <c r="U3" s="1">
        <v>23</v>
      </c>
      <c r="V3" s="1">
        <v>27</v>
      </c>
      <c r="W3" s="1">
        <v>30</v>
      </c>
      <c r="X3" s="1">
        <v>32</v>
      </c>
      <c r="Y3" s="1">
        <v>65</v>
      </c>
      <c r="Z3" s="1">
        <v>58</v>
      </c>
      <c r="AA3" s="1" t="s">
        <v>35</v>
      </c>
    </row>
    <row r="4" spans="1:27" ht="14.4" customHeight="1" x14ac:dyDescent="0.3">
      <c r="A4" s="1" t="s">
        <v>2</v>
      </c>
      <c r="B4" s="1" t="s">
        <v>38</v>
      </c>
      <c r="C4" s="1">
        <v>2000</v>
      </c>
      <c r="D4" s="1" t="s">
        <v>29</v>
      </c>
      <c r="E4" s="1">
        <v>17</v>
      </c>
      <c r="F4" s="1" t="s">
        <v>17</v>
      </c>
      <c r="G4" s="1" t="s">
        <v>20</v>
      </c>
      <c r="H4" s="1">
        <v>6.7</v>
      </c>
      <c r="I4" s="1">
        <v>0.4</v>
      </c>
      <c r="J4" s="1" t="s">
        <v>25</v>
      </c>
      <c r="K4" s="1">
        <v>67</v>
      </c>
      <c r="L4" s="1">
        <v>53</v>
      </c>
      <c r="M4" s="1">
        <v>255</v>
      </c>
      <c r="N4" s="1">
        <v>18</v>
      </c>
      <c r="O4" s="1">
        <v>131</v>
      </c>
      <c r="P4" s="1">
        <v>110</v>
      </c>
      <c r="Q4" s="1">
        <v>7.5</v>
      </c>
      <c r="R4" s="1">
        <v>7.1</v>
      </c>
      <c r="S4" s="1">
        <v>88</v>
      </c>
      <c r="T4" s="1">
        <v>73</v>
      </c>
      <c r="U4" s="1">
        <v>99</v>
      </c>
      <c r="V4" s="1">
        <v>78</v>
      </c>
      <c r="W4" s="1">
        <v>25</v>
      </c>
      <c r="X4" s="1">
        <v>17</v>
      </c>
      <c r="Y4" s="1">
        <v>77</v>
      </c>
      <c r="Z4" s="1">
        <v>57</v>
      </c>
      <c r="AA4" s="1" t="s">
        <v>36</v>
      </c>
    </row>
    <row r="5" spans="1:27" ht="15.6" customHeight="1" x14ac:dyDescent="0.3">
      <c r="A5" s="1" t="s">
        <v>2</v>
      </c>
      <c r="B5" s="1" t="s">
        <v>38</v>
      </c>
      <c r="C5" s="1">
        <v>2001</v>
      </c>
      <c r="D5" s="1" t="s">
        <v>29</v>
      </c>
      <c r="E5" s="1">
        <v>48</v>
      </c>
      <c r="F5" s="1" t="s">
        <v>17</v>
      </c>
      <c r="G5" s="1" t="s">
        <v>20</v>
      </c>
      <c r="H5" s="1">
        <v>6.8</v>
      </c>
      <c r="I5" s="1">
        <v>0.6</v>
      </c>
      <c r="J5" s="1" t="s">
        <v>26</v>
      </c>
      <c r="K5" s="1">
        <v>109</v>
      </c>
      <c r="L5" s="1">
        <v>176</v>
      </c>
      <c r="M5" s="1">
        <v>32</v>
      </c>
      <c r="N5" s="1">
        <v>45</v>
      </c>
      <c r="O5" s="1">
        <v>162</v>
      </c>
      <c r="P5" s="1">
        <v>189</v>
      </c>
      <c r="Q5" s="1">
        <v>5.8</v>
      </c>
      <c r="R5" s="1">
        <v>6.6</v>
      </c>
      <c r="S5" s="1">
        <v>38</v>
      </c>
      <c r="T5" s="1">
        <v>27</v>
      </c>
      <c r="U5" s="1">
        <v>125</v>
      </c>
      <c r="V5" s="1">
        <v>203</v>
      </c>
      <c r="W5" s="1">
        <v>23</v>
      </c>
      <c r="X5" s="1">
        <v>20</v>
      </c>
      <c r="Y5" s="1">
        <v>73</v>
      </c>
      <c r="Z5" s="1">
        <v>75</v>
      </c>
      <c r="AA5" s="1" t="s">
        <v>36</v>
      </c>
    </row>
    <row r="6" spans="1:27" ht="13.2" customHeight="1" x14ac:dyDescent="0.3">
      <c r="A6" s="1" t="s">
        <v>2</v>
      </c>
      <c r="B6" s="1" t="s">
        <v>38</v>
      </c>
      <c r="C6" s="1">
        <v>2002</v>
      </c>
      <c r="D6" s="1" t="s">
        <v>29</v>
      </c>
      <c r="E6" s="1">
        <v>26</v>
      </c>
      <c r="F6" s="1" t="s">
        <v>17</v>
      </c>
      <c r="G6" s="1" t="s">
        <v>20</v>
      </c>
      <c r="H6" s="1">
        <v>6.8</v>
      </c>
      <c r="I6" s="1">
        <v>0.5</v>
      </c>
      <c r="J6" s="1" t="s">
        <v>27</v>
      </c>
      <c r="K6" s="1">
        <v>179</v>
      </c>
      <c r="L6" s="1">
        <v>214</v>
      </c>
      <c r="M6" s="1">
        <v>48</v>
      </c>
      <c r="N6" s="1">
        <v>52</v>
      </c>
      <c r="O6" s="1">
        <v>296</v>
      </c>
      <c r="P6" s="1">
        <v>322</v>
      </c>
      <c r="Q6" s="1">
        <v>11</v>
      </c>
      <c r="R6" s="1">
        <v>14</v>
      </c>
      <c r="S6" s="1">
        <v>52</v>
      </c>
      <c r="T6" s="1">
        <v>39</v>
      </c>
      <c r="U6" s="1">
        <v>217</v>
      </c>
      <c r="V6" s="1">
        <v>261</v>
      </c>
      <c r="W6" s="1">
        <v>37</v>
      </c>
      <c r="X6" s="1">
        <v>28</v>
      </c>
      <c r="Y6" s="1">
        <v>102</v>
      </c>
      <c r="Z6" s="1">
        <v>89</v>
      </c>
      <c r="AA6" s="1" t="s">
        <v>36</v>
      </c>
    </row>
    <row r="7" spans="1:27" ht="13.2" customHeight="1" x14ac:dyDescent="0.3">
      <c r="A7" s="1" t="s">
        <v>2</v>
      </c>
      <c r="B7" s="1" t="s">
        <v>38</v>
      </c>
      <c r="C7" s="1" t="s">
        <v>10</v>
      </c>
      <c r="D7" s="1" t="s">
        <v>29</v>
      </c>
      <c r="E7" s="1">
        <v>16</v>
      </c>
      <c r="F7" s="1" t="s">
        <v>18</v>
      </c>
      <c r="G7" s="1" t="s">
        <v>21</v>
      </c>
      <c r="H7" s="1">
        <v>5.2</v>
      </c>
      <c r="I7" s="1">
        <v>0.3</v>
      </c>
      <c r="J7" s="1" t="s">
        <v>28</v>
      </c>
      <c r="K7" s="1">
        <v>25</v>
      </c>
      <c r="L7" s="1">
        <v>20</v>
      </c>
      <c r="M7" s="1">
        <v>14</v>
      </c>
      <c r="N7" s="1">
        <v>10</v>
      </c>
      <c r="O7" s="1">
        <v>63</v>
      </c>
      <c r="P7" s="1">
        <v>48</v>
      </c>
      <c r="Q7" s="1">
        <v>2.7</v>
      </c>
      <c r="R7" s="1">
        <v>1.6</v>
      </c>
      <c r="S7" s="1">
        <v>39</v>
      </c>
      <c r="T7" s="1">
        <v>27</v>
      </c>
      <c r="U7" s="1">
        <v>30</v>
      </c>
      <c r="V7" s="1">
        <v>25</v>
      </c>
      <c r="W7" s="1">
        <v>20</v>
      </c>
      <c r="X7" s="1">
        <v>13</v>
      </c>
      <c r="Y7" s="1">
        <v>57</v>
      </c>
      <c r="Z7" s="1">
        <v>32</v>
      </c>
      <c r="AA7" s="1" t="s">
        <v>37</v>
      </c>
    </row>
    <row r="8" spans="1:27" x14ac:dyDescent="0.3">
      <c r="A8" s="1" t="s">
        <v>2</v>
      </c>
      <c r="B8" s="1" t="s">
        <v>50</v>
      </c>
      <c r="C8" s="1" t="s">
        <v>9</v>
      </c>
      <c r="D8" s="1" t="s">
        <v>29</v>
      </c>
      <c r="E8" s="1">
        <v>1</v>
      </c>
      <c r="F8" s="1" t="s">
        <v>19</v>
      </c>
      <c r="G8" s="1" t="s">
        <v>22</v>
      </c>
      <c r="H8" s="1">
        <v>5.6</v>
      </c>
      <c r="I8" s="1" t="s">
        <v>29</v>
      </c>
      <c r="J8" s="1" t="s">
        <v>29</v>
      </c>
      <c r="K8" s="1">
        <v>19</v>
      </c>
      <c r="L8" s="1">
        <v>18</v>
      </c>
      <c r="M8" s="1">
        <v>74</v>
      </c>
      <c r="N8" s="1">
        <v>74</v>
      </c>
      <c r="O8" s="1">
        <v>120</v>
      </c>
      <c r="P8" s="1">
        <v>164</v>
      </c>
      <c r="Q8" s="1">
        <v>2.8</v>
      </c>
      <c r="R8" s="1">
        <v>6</v>
      </c>
      <c r="S8" s="1">
        <v>29</v>
      </c>
      <c r="T8" s="1">
        <v>48</v>
      </c>
      <c r="U8" s="1">
        <v>31</v>
      </c>
      <c r="V8" s="1">
        <v>31</v>
      </c>
      <c r="W8" s="1">
        <v>30</v>
      </c>
      <c r="X8" s="1">
        <v>41</v>
      </c>
      <c r="Y8" s="1">
        <v>60</v>
      </c>
      <c r="Z8" s="1">
        <v>71</v>
      </c>
      <c r="AA8" s="1" t="s">
        <v>35</v>
      </c>
    </row>
    <row r="9" spans="1:27" x14ac:dyDescent="0.3">
      <c r="A9" s="1" t="s">
        <v>3</v>
      </c>
      <c r="B9" s="1" t="s">
        <v>39</v>
      </c>
      <c r="C9" s="1" t="s">
        <v>40</v>
      </c>
      <c r="D9" s="1" t="s">
        <v>42</v>
      </c>
      <c r="E9" s="1">
        <v>1</v>
      </c>
      <c r="F9" s="1" t="s">
        <v>51</v>
      </c>
      <c r="G9" s="1" t="s">
        <v>46</v>
      </c>
      <c r="H9" s="1">
        <v>5.7</v>
      </c>
      <c r="I9" s="1">
        <v>0.6</v>
      </c>
      <c r="J9" s="1" t="s">
        <v>55</v>
      </c>
      <c r="K9" s="1">
        <v>21</v>
      </c>
      <c r="L9" s="1">
        <v>12</v>
      </c>
      <c r="M9" s="1">
        <v>10</v>
      </c>
      <c r="N9" s="1">
        <v>4</v>
      </c>
      <c r="O9" s="1">
        <v>30</v>
      </c>
      <c r="P9" s="1">
        <v>8</v>
      </c>
      <c r="Q9" s="1">
        <v>5</v>
      </c>
      <c r="R9" s="1">
        <v>3</v>
      </c>
      <c r="S9" s="1">
        <v>13</v>
      </c>
      <c r="T9" s="1">
        <v>5</v>
      </c>
      <c r="U9" s="1">
        <v>26</v>
      </c>
      <c r="V9" s="1">
        <v>13</v>
      </c>
      <c r="W9" s="1">
        <v>17</v>
      </c>
      <c r="X9" s="1">
        <v>5</v>
      </c>
      <c r="Y9" s="1">
        <v>25</v>
      </c>
      <c r="Z9" s="1">
        <v>9</v>
      </c>
      <c r="AA9" s="1" t="s">
        <v>58</v>
      </c>
    </row>
    <row r="10" spans="1:27" x14ac:dyDescent="0.3">
      <c r="A10" s="1" t="s">
        <v>3</v>
      </c>
      <c r="B10" s="1" t="s">
        <v>43</v>
      </c>
      <c r="C10" s="1" t="s">
        <v>9</v>
      </c>
      <c r="D10" s="1" t="s">
        <v>42</v>
      </c>
      <c r="E10" s="1">
        <v>1</v>
      </c>
      <c r="F10" s="1" t="s">
        <v>52</v>
      </c>
      <c r="G10" s="1" t="s">
        <v>47</v>
      </c>
      <c r="H10" s="1">
        <v>5.7</v>
      </c>
      <c r="I10" s="1" t="s">
        <v>29</v>
      </c>
      <c r="J10" s="1" t="s">
        <v>29</v>
      </c>
      <c r="K10" s="1">
        <v>15</v>
      </c>
      <c r="L10" s="1">
        <v>7.9</v>
      </c>
      <c r="M10" s="1">
        <v>48</v>
      </c>
      <c r="N10" s="1">
        <v>70</v>
      </c>
      <c r="O10" s="1">
        <v>102</v>
      </c>
      <c r="P10" s="1">
        <v>106</v>
      </c>
      <c r="Q10" s="1">
        <v>11</v>
      </c>
      <c r="R10" s="1">
        <v>10</v>
      </c>
      <c r="S10" s="1">
        <v>8.4</v>
      </c>
      <c r="T10" s="1">
        <v>12</v>
      </c>
      <c r="U10" s="1">
        <v>23</v>
      </c>
      <c r="V10" s="1">
        <v>12</v>
      </c>
      <c r="W10" s="1">
        <v>30</v>
      </c>
      <c r="X10" s="1">
        <v>24</v>
      </c>
      <c r="Y10" s="1">
        <v>39</v>
      </c>
      <c r="Z10" s="1">
        <v>38</v>
      </c>
      <c r="AA10" s="1" t="s">
        <v>35</v>
      </c>
    </row>
    <row r="11" spans="1:27" x14ac:dyDescent="0.3">
      <c r="A11" s="1" t="s">
        <v>3</v>
      </c>
      <c r="B11" s="1" t="s">
        <v>44</v>
      </c>
      <c r="C11" s="1">
        <v>2012</v>
      </c>
      <c r="D11" s="1" t="s">
        <v>42</v>
      </c>
      <c r="E11" s="1">
        <v>1</v>
      </c>
      <c r="F11" s="1" t="s">
        <v>53</v>
      </c>
      <c r="G11" s="1" t="s">
        <v>48</v>
      </c>
      <c r="H11" s="1">
        <v>5.6</v>
      </c>
      <c r="I11" s="1">
        <v>0.3</v>
      </c>
      <c r="J11" s="1" t="s">
        <v>56</v>
      </c>
      <c r="K11" s="1">
        <v>50</v>
      </c>
      <c r="L11" s="1">
        <v>52</v>
      </c>
      <c r="M11" s="1">
        <v>43</v>
      </c>
      <c r="N11" s="1">
        <v>34</v>
      </c>
      <c r="O11" s="1">
        <v>124</v>
      </c>
      <c r="P11" s="1">
        <v>24</v>
      </c>
      <c r="Q11" s="1">
        <v>39</v>
      </c>
      <c r="R11" s="1">
        <v>12</v>
      </c>
      <c r="S11" s="1">
        <v>40</v>
      </c>
      <c r="T11" s="1">
        <v>15</v>
      </c>
      <c r="U11" s="1">
        <v>67</v>
      </c>
      <c r="V11" s="1">
        <v>13</v>
      </c>
      <c r="W11" s="1">
        <v>12</v>
      </c>
      <c r="X11" s="1">
        <v>20</v>
      </c>
      <c r="Y11" s="1">
        <v>19</v>
      </c>
      <c r="Z11" s="1">
        <v>2</v>
      </c>
      <c r="AA11" s="1" t="s">
        <v>59</v>
      </c>
    </row>
    <row r="12" spans="1:27" x14ac:dyDescent="0.3">
      <c r="A12" s="1" t="s">
        <v>3</v>
      </c>
      <c r="B12" s="1" t="s">
        <v>45</v>
      </c>
      <c r="C12" s="1" t="s">
        <v>90</v>
      </c>
      <c r="D12" s="1" t="s">
        <v>42</v>
      </c>
      <c r="E12" s="1">
        <v>1</v>
      </c>
      <c r="F12" s="1" t="s">
        <v>54</v>
      </c>
      <c r="G12" s="1" t="s">
        <v>49</v>
      </c>
      <c r="H12" s="1">
        <v>7</v>
      </c>
      <c r="I12" s="1">
        <v>0.1</v>
      </c>
      <c r="J12" s="1" t="s">
        <v>57</v>
      </c>
      <c r="K12" s="1">
        <v>39</v>
      </c>
      <c r="L12" s="1">
        <v>18</v>
      </c>
      <c r="M12" s="1">
        <v>23</v>
      </c>
      <c r="N12" s="1">
        <v>3.5</v>
      </c>
      <c r="O12" s="1">
        <v>145</v>
      </c>
      <c r="P12" s="1">
        <v>9.4</v>
      </c>
      <c r="Q12" s="1">
        <v>15</v>
      </c>
      <c r="R12" s="1">
        <v>9.4</v>
      </c>
      <c r="S12" s="1" t="s">
        <v>29</v>
      </c>
      <c r="T12" s="1" t="s">
        <v>29</v>
      </c>
      <c r="U12" s="1">
        <v>59</v>
      </c>
      <c r="V12" s="1">
        <v>22</v>
      </c>
      <c r="W12" s="1">
        <v>33</v>
      </c>
      <c r="X12" s="1">
        <v>13</v>
      </c>
      <c r="Y12" s="1">
        <v>23</v>
      </c>
      <c r="Z12" s="1">
        <v>6.3</v>
      </c>
      <c r="AA12" s="1" t="s">
        <v>60</v>
      </c>
    </row>
    <row r="13" spans="1:27" x14ac:dyDescent="0.3">
      <c r="A13" s="1" t="s">
        <v>5</v>
      </c>
      <c r="B13" s="1" t="s">
        <v>77</v>
      </c>
      <c r="C13" s="1">
        <v>1988</v>
      </c>
      <c r="D13" s="1" t="s">
        <v>42</v>
      </c>
      <c r="E13" s="1">
        <v>1</v>
      </c>
      <c r="F13" s="1" t="s">
        <v>95</v>
      </c>
      <c r="G13" s="1" t="s">
        <v>105</v>
      </c>
      <c r="H13" s="1">
        <v>7.1</v>
      </c>
      <c r="I13" s="1" t="s">
        <v>29</v>
      </c>
      <c r="J13" s="1" t="s">
        <v>29</v>
      </c>
      <c r="K13" s="1">
        <v>22</v>
      </c>
      <c r="L13" s="1" t="s">
        <v>29</v>
      </c>
      <c r="M13" s="1">
        <v>7.9</v>
      </c>
      <c r="N13" s="1" t="s">
        <v>29</v>
      </c>
      <c r="O13" s="1">
        <v>121</v>
      </c>
      <c r="P13" s="1" t="s">
        <v>29</v>
      </c>
      <c r="Q13" s="1">
        <v>12</v>
      </c>
      <c r="R13" s="1" t="s">
        <v>29</v>
      </c>
      <c r="S13" s="1">
        <v>38</v>
      </c>
      <c r="T13" s="1" t="s">
        <v>29</v>
      </c>
      <c r="U13" s="1">
        <v>25</v>
      </c>
      <c r="V13" s="1" t="s">
        <v>29</v>
      </c>
      <c r="W13" s="1">
        <v>5.7</v>
      </c>
      <c r="X13" s="1" t="s">
        <v>29</v>
      </c>
      <c r="Y13" s="1">
        <v>47</v>
      </c>
      <c r="Z13" s="1" t="s">
        <v>29</v>
      </c>
      <c r="AA13" s="1" t="s">
        <v>122</v>
      </c>
    </row>
    <row r="14" spans="1:27" x14ac:dyDescent="0.3">
      <c r="A14" s="1" t="s">
        <v>5</v>
      </c>
      <c r="B14" s="1" t="s">
        <v>77</v>
      </c>
      <c r="C14" s="1">
        <v>1991</v>
      </c>
      <c r="D14" s="1" t="s">
        <v>42</v>
      </c>
      <c r="E14" s="1">
        <v>1</v>
      </c>
      <c r="F14" s="1" t="s">
        <v>95</v>
      </c>
      <c r="G14" s="1" t="s">
        <v>105</v>
      </c>
      <c r="H14" s="1">
        <v>6.9</v>
      </c>
      <c r="I14" s="1" t="s">
        <v>29</v>
      </c>
      <c r="J14" s="1" t="s">
        <v>29</v>
      </c>
      <c r="K14" s="1">
        <v>48</v>
      </c>
      <c r="L14" s="1" t="s">
        <v>29</v>
      </c>
      <c r="M14" s="1">
        <v>24</v>
      </c>
      <c r="N14" s="1" t="s">
        <v>29</v>
      </c>
      <c r="O14" s="1">
        <v>137</v>
      </c>
      <c r="P14" s="1" t="s">
        <v>29</v>
      </c>
      <c r="Q14" s="1">
        <v>5.0999999999999996</v>
      </c>
      <c r="R14" s="1" t="s">
        <v>29</v>
      </c>
      <c r="S14" s="1">
        <v>42</v>
      </c>
      <c r="T14" s="1" t="s">
        <v>29</v>
      </c>
      <c r="U14" s="1">
        <v>21</v>
      </c>
      <c r="V14" s="1" t="s">
        <v>29</v>
      </c>
      <c r="W14" s="1">
        <v>15</v>
      </c>
      <c r="X14" s="1" t="s">
        <v>29</v>
      </c>
      <c r="Y14" s="1">
        <v>24</v>
      </c>
      <c r="Z14" s="1" t="s">
        <v>29</v>
      </c>
      <c r="AA14" s="1" t="s">
        <v>123</v>
      </c>
    </row>
    <row r="15" spans="1:27" x14ac:dyDescent="0.3">
      <c r="A15" s="1" t="s">
        <v>5</v>
      </c>
      <c r="B15" s="1" t="s">
        <v>77</v>
      </c>
      <c r="C15" s="1">
        <v>1992</v>
      </c>
      <c r="D15" s="1" t="s">
        <v>42</v>
      </c>
      <c r="E15" s="1">
        <v>1</v>
      </c>
      <c r="F15" s="1" t="s">
        <v>95</v>
      </c>
      <c r="G15" s="1" t="s">
        <v>105</v>
      </c>
      <c r="H15" s="1">
        <v>6.8</v>
      </c>
      <c r="I15" s="1" t="s">
        <v>29</v>
      </c>
      <c r="J15" s="1" t="s">
        <v>29</v>
      </c>
      <c r="K15" s="1">
        <v>15</v>
      </c>
      <c r="L15" s="1" t="s">
        <v>29</v>
      </c>
      <c r="M15" s="1">
        <v>27</v>
      </c>
      <c r="N15" s="1" t="s">
        <v>29</v>
      </c>
      <c r="O15" s="1">
        <v>48</v>
      </c>
      <c r="P15" s="1" t="s">
        <v>29</v>
      </c>
      <c r="Q15" s="1">
        <v>3.7</v>
      </c>
      <c r="R15" s="1" t="s">
        <v>29</v>
      </c>
      <c r="S15" s="1" t="s">
        <v>29</v>
      </c>
      <c r="T15" s="1" t="s">
        <v>29</v>
      </c>
      <c r="U15" s="1">
        <v>32</v>
      </c>
      <c r="V15" s="1" t="s">
        <v>29</v>
      </c>
      <c r="W15" s="1">
        <v>9.5</v>
      </c>
      <c r="X15" s="1" t="s">
        <v>29</v>
      </c>
      <c r="Y15" s="1">
        <v>17</v>
      </c>
      <c r="Z15" s="1" t="s">
        <v>29</v>
      </c>
      <c r="AA15" s="1" t="s">
        <v>124</v>
      </c>
    </row>
    <row r="16" spans="1:27" x14ac:dyDescent="0.3">
      <c r="A16" s="1" t="s">
        <v>5</v>
      </c>
      <c r="B16" s="1" t="s">
        <v>77</v>
      </c>
      <c r="C16" s="1">
        <v>1994</v>
      </c>
      <c r="D16" s="1" t="s">
        <v>42</v>
      </c>
      <c r="E16" s="1">
        <v>1</v>
      </c>
      <c r="F16" s="1" t="s">
        <v>95</v>
      </c>
      <c r="G16" s="1" t="s">
        <v>105</v>
      </c>
      <c r="H16" s="1">
        <v>6.7</v>
      </c>
      <c r="I16" s="1" t="s">
        <v>29</v>
      </c>
      <c r="J16" s="1" t="s">
        <v>29</v>
      </c>
      <c r="K16" s="1">
        <v>24</v>
      </c>
      <c r="L16" s="1" t="s">
        <v>29</v>
      </c>
      <c r="M16" s="1">
        <v>23</v>
      </c>
      <c r="N16" s="1" t="s">
        <v>29</v>
      </c>
      <c r="O16" s="1">
        <v>66</v>
      </c>
      <c r="P16" s="1" t="s">
        <v>29</v>
      </c>
      <c r="Q16" s="1">
        <v>4.3</v>
      </c>
      <c r="R16" s="1" t="s">
        <v>29</v>
      </c>
      <c r="S16" s="1">
        <v>23</v>
      </c>
      <c r="T16" s="1" t="s">
        <v>29</v>
      </c>
      <c r="U16" s="1">
        <v>33</v>
      </c>
      <c r="V16" s="1" t="s">
        <v>29</v>
      </c>
      <c r="W16" s="1">
        <v>20</v>
      </c>
      <c r="X16" s="1" t="s">
        <v>29</v>
      </c>
      <c r="Y16" s="1">
        <v>18</v>
      </c>
      <c r="Z16" s="1" t="s">
        <v>29</v>
      </c>
      <c r="AA16" s="1" t="s">
        <v>125</v>
      </c>
    </row>
    <row r="17" spans="1:27" x14ac:dyDescent="0.3">
      <c r="A17" s="1" t="s">
        <v>5</v>
      </c>
      <c r="B17" s="1" t="s">
        <v>77</v>
      </c>
      <c r="C17" s="1">
        <v>1995</v>
      </c>
      <c r="D17" s="1" t="s">
        <v>42</v>
      </c>
      <c r="E17" s="1">
        <v>1</v>
      </c>
      <c r="F17" s="1" t="s">
        <v>95</v>
      </c>
      <c r="G17" s="1" t="s">
        <v>105</v>
      </c>
      <c r="H17" s="1">
        <v>7</v>
      </c>
      <c r="I17" s="1" t="s">
        <v>29</v>
      </c>
      <c r="J17" s="1" t="s">
        <v>29</v>
      </c>
      <c r="K17" s="1">
        <v>22</v>
      </c>
      <c r="L17" s="1" t="s">
        <v>29</v>
      </c>
      <c r="M17" s="1">
        <v>65</v>
      </c>
      <c r="N17" s="1" t="s">
        <v>29</v>
      </c>
      <c r="O17" s="1">
        <v>66</v>
      </c>
      <c r="P17" s="1" t="s">
        <v>29</v>
      </c>
      <c r="Q17" s="1">
        <v>15</v>
      </c>
      <c r="R17" s="1" t="s">
        <v>29</v>
      </c>
      <c r="S17" s="1">
        <v>48</v>
      </c>
      <c r="T17" s="1" t="s">
        <v>29</v>
      </c>
      <c r="U17" s="1">
        <v>19</v>
      </c>
      <c r="V17" s="1" t="s">
        <v>29</v>
      </c>
      <c r="W17" s="1">
        <v>15</v>
      </c>
      <c r="X17" s="1" t="s">
        <v>29</v>
      </c>
      <c r="Y17" s="1">
        <v>25</v>
      </c>
      <c r="Z17" s="1" t="s">
        <v>29</v>
      </c>
      <c r="AA17" s="1" t="s">
        <v>126</v>
      </c>
    </row>
    <row r="18" spans="1:27" x14ac:dyDescent="0.3">
      <c r="A18" s="1" t="s">
        <v>5</v>
      </c>
      <c r="B18" s="1" t="s">
        <v>77</v>
      </c>
      <c r="C18" s="1">
        <v>1996</v>
      </c>
      <c r="D18" s="1" t="s">
        <v>42</v>
      </c>
      <c r="E18" s="1">
        <v>1</v>
      </c>
      <c r="F18" s="1" t="s">
        <v>95</v>
      </c>
      <c r="G18" s="1" t="s">
        <v>105</v>
      </c>
      <c r="H18" s="1">
        <v>7.1</v>
      </c>
      <c r="I18" s="1" t="s">
        <v>29</v>
      </c>
      <c r="J18" s="1" t="s">
        <v>29</v>
      </c>
      <c r="K18" s="1">
        <v>18</v>
      </c>
      <c r="L18" s="1" t="s">
        <v>29</v>
      </c>
      <c r="M18" s="1">
        <v>49</v>
      </c>
      <c r="N18" s="1" t="s">
        <v>29</v>
      </c>
      <c r="O18" s="1">
        <v>56</v>
      </c>
      <c r="P18" s="1" t="s">
        <v>29</v>
      </c>
      <c r="Q18" s="1">
        <v>4.5999999999999996</v>
      </c>
      <c r="R18" s="1" t="s">
        <v>29</v>
      </c>
      <c r="S18" s="1">
        <v>115</v>
      </c>
      <c r="T18" s="1" t="s">
        <v>29</v>
      </c>
      <c r="U18" s="1">
        <v>29</v>
      </c>
      <c r="V18" s="32" t="s">
        <v>29</v>
      </c>
      <c r="W18" s="1">
        <v>28</v>
      </c>
      <c r="X18" s="1" t="s">
        <v>29</v>
      </c>
      <c r="Y18" s="1">
        <v>30</v>
      </c>
      <c r="Z18" s="1" t="s">
        <v>29</v>
      </c>
      <c r="AA18" s="1" t="s">
        <v>127</v>
      </c>
    </row>
    <row r="19" spans="1:27" x14ac:dyDescent="0.3">
      <c r="A19" s="1" t="s">
        <v>5</v>
      </c>
      <c r="B19" s="1" t="s">
        <v>78</v>
      </c>
      <c r="C19" s="1" t="s">
        <v>91</v>
      </c>
      <c r="D19" s="1" t="s">
        <v>42</v>
      </c>
      <c r="E19" s="1">
        <v>1</v>
      </c>
      <c r="F19" s="1" t="s">
        <v>96</v>
      </c>
      <c r="G19" s="1" t="s">
        <v>106</v>
      </c>
      <c r="H19" s="1">
        <v>6.3</v>
      </c>
      <c r="I19" s="1" t="s">
        <v>29</v>
      </c>
      <c r="J19" s="1" t="s">
        <v>29</v>
      </c>
      <c r="K19" s="1">
        <v>29</v>
      </c>
      <c r="L19" s="1" t="s">
        <v>29</v>
      </c>
      <c r="M19" s="1">
        <v>11</v>
      </c>
      <c r="N19" s="1" t="s">
        <v>29</v>
      </c>
      <c r="O19" s="1">
        <v>37</v>
      </c>
      <c r="P19" s="1" t="s">
        <v>29</v>
      </c>
      <c r="Q19" s="1">
        <v>3.4</v>
      </c>
      <c r="R19" s="1" t="s">
        <v>29</v>
      </c>
      <c r="S19" s="1">
        <v>18</v>
      </c>
      <c r="T19" s="1" t="s">
        <v>29</v>
      </c>
      <c r="U19" s="1">
        <v>31</v>
      </c>
      <c r="V19" s="1" t="s">
        <v>29</v>
      </c>
      <c r="W19" s="1">
        <v>12</v>
      </c>
      <c r="X19" s="1" t="s">
        <v>29</v>
      </c>
      <c r="Y19" s="1">
        <v>27</v>
      </c>
      <c r="Z19" s="1" t="s">
        <v>29</v>
      </c>
      <c r="AA19" s="1" t="s">
        <v>128</v>
      </c>
    </row>
    <row r="20" spans="1:27" x14ac:dyDescent="0.3">
      <c r="A20" s="1" t="s">
        <v>5</v>
      </c>
      <c r="B20" s="1" t="s">
        <v>79</v>
      </c>
      <c r="C20" s="1" t="s">
        <v>92</v>
      </c>
      <c r="D20" s="1" t="s">
        <v>42</v>
      </c>
      <c r="E20" s="1">
        <v>1</v>
      </c>
      <c r="F20" s="1" t="s">
        <v>97</v>
      </c>
      <c r="G20" s="1" t="s">
        <v>107</v>
      </c>
      <c r="H20" s="1">
        <v>5.5</v>
      </c>
      <c r="I20" s="1" t="s">
        <v>29</v>
      </c>
      <c r="J20" s="1" t="s">
        <v>29</v>
      </c>
      <c r="K20" s="1">
        <v>11</v>
      </c>
      <c r="L20" s="1" t="s">
        <v>29</v>
      </c>
      <c r="M20" s="1">
        <v>4.9000000000000004</v>
      </c>
      <c r="N20" s="1" t="s">
        <v>29</v>
      </c>
      <c r="O20" s="1">
        <v>15</v>
      </c>
      <c r="P20" s="1" t="s">
        <v>29</v>
      </c>
      <c r="Q20" s="1">
        <v>2.2000000000000002</v>
      </c>
      <c r="R20" s="1" t="s">
        <v>29</v>
      </c>
      <c r="S20" s="1">
        <v>15</v>
      </c>
      <c r="T20" s="1" t="s">
        <v>29</v>
      </c>
      <c r="U20" s="1">
        <v>11</v>
      </c>
      <c r="V20" s="1" t="s">
        <v>29</v>
      </c>
      <c r="W20" s="1">
        <v>9.9</v>
      </c>
      <c r="X20" s="1" t="s">
        <v>29</v>
      </c>
      <c r="Y20" s="1">
        <v>18</v>
      </c>
      <c r="Z20" s="1" t="s">
        <v>29</v>
      </c>
      <c r="AA20" s="1" t="s">
        <v>128</v>
      </c>
    </row>
    <row r="21" spans="1:27" x14ac:dyDescent="0.3">
      <c r="A21" s="1" t="s">
        <v>5</v>
      </c>
      <c r="B21" s="1" t="s">
        <v>80</v>
      </c>
      <c r="C21" s="1" t="s">
        <v>94</v>
      </c>
      <c r="D21" s="1" t="s">
        <v>42</v>
      </c>
      <c r="E21" s="1">
        <v>1</v>
      </c>
      <c r="F21" s="1" t="s">
        <v>119</v>
      </c>
      <c r="G21" s="1" t="s">
        <v>120</v>
      </c>
      <c r="H21" s="1">
        <v>6.5</v>
      </c>
      <c r="I21" s="1">
        <v>0.3</v>
      </c>
      <c r="J21" s="1" t="s">
        <v>29</v>
      </c>
      <c r="K21" s="1">
        <v>8.5</v>
      </c>
      <c r="L21" s="1">
        <v>5.2</v>
      </c>
      <c r="M21" s="1">
        <v>4.4000000000000004</v>
      </c>
      <c r="N21" s="1">
        <v>2.5</v>
      </c>
      <c r="O21" s="1">
        <v>15</v>
      </c>
      <c r="P21" s="1">
        <v>5.8</v>
      </c>
      <c r="Q21" s="1">
        <v>2.4</v>
      </c>
      <c r="R21" s="1">
        <v>1.8</v>
      </c>
      <c r="S21" s="1">
        <v>3.6</v>
      </c>
      <c r="T21" s="1">
        <v>2.9</v>
      </c>
      <c r="U21" s="1">
        <v>9.9</v>
      </c>
      <c r="V21" s="1">
        <v>5.7</v>
      </c>
      <c r="W21" s="1">
        <v>7.6</v>
      </c>
      <c r="X21" s="1">
        <v>4.0999999999999996</v>
      </c>
      <c r="Y21" s="1">
        <v>14</v>
      </c>
      <c r="Z21" s="1">
        <v>4.9000000000000004</v>
      </c>
      <c r="AA21" s="1" t="s">
        <v>129</v>
      </c>
    </row>
    <row r="22" spans="1:27" x14ac:dyDescent="0.3">
      <c r="A22" s="1" t="s">
        <v>5</v>
      </c>
      <c r="B22" s="1" t="s">
        <v>81</v>
      </c>
      <c r="C22" s="1">
        <v>2001</v>
      </c>
      <c r="D22" s="1" t="s">
        <v>42</v>
      </c>
      <c r="E22" s="1">
        <v>1</v>
      </c>
      <c r="F22" s="1" t="s">
        <v>98</v>
      </c>
      <c r="G22" s="1" t="s">
        <v>108</v>
      </c>
      <c r="H22" s="1">
        <v>6.3</v>
      </c>
      <c r="I22" s="1">
        <v>0.16</v>
      </c>
      <c r="J22" s="1" t="s">
        <v>29</v>
      </c>
      <c r="K22" s="1">
        <v>6.5</v>
      </c>
      <c r="L22" s="1">
        <v>7.7</v>
      </c>
      <c r="M22" s="1">
        <v>5.2</v>
      </c>
      <c r="N22" s="1">
        <v>3.4</v>
      </c>
      <c r="O22" s="1">
        <v>41</v>
      </c>
      <c r="P22" s="1">
        <v>29</v>
      </c>
      <c r="Q22" s="1">
        <v>3.6</v>
      </c>
      <c r="R22" s="1">
        <v>2.9</v>
      </c>
      <c r="S22" s="1">
        <v>58</v>
      </c>
      <c r="T22" s="1">
        <v>28</v>
      </c>
      <c r="U22" s="1">
        <v>8.9</v>
      </c>
      <c r="V22" s="1">
        <v>10</v>
      </c>
      <c r="W22" s="1">
        <v>15</v>
      </c>
      <c r="X22" s="1">
        <v>13</v>
      </c>
      <c r="Y22" s="1">
        <v>33</v>
      </c>
      <c r="Z22" s="1">
        <v>24</v>
      </c>
      <c r="AA22" s="1" t="s">
        <v>130</v>
      </c>
    </row>
    <row r="23" spans="1:27" x14ac:dyDescent="0.3">
      <c r="A23" s="1" t="s">
        <v>5</v>
      </c>
      <c r="B23" s="1" t="s">
        <v>82</v>
      </c>
      <c r="C23" s="1">
        <v>2003</v>
      </c>
      <c r="D23" s="1" t="s">
        <v>42</v>
      </c>
      <c r="E23" s="1">
        <v>1</v>
      </c>
      <c r="F23" s="1" t="s">
        <v>118</v>
      </c>
      <c r="G23" s="1" t="s">
        <v>116</v>
      </c>
      <c r="H23" s="1">
        <v>5.3</v>
      </c>
      <c r="I23" s="1">
        <v>0.59</v>
      </c>
      <c r="J23" s="1" t="s">
        <v>29</v>
      </c>
      <c r="K23" s="1">
        <v>16</v>
      </c>
      <c r="L23" s="1">
        <v>19</v>
      </c>
      <c r="M23" s="1">
        <v>11</v>
      </c>
      <c r="N23" s="1">
        <v>15</v>
      </c>
      <c r="O23" s="1">
        <v>38</v>
      </c>
      <c r="P23" s="1">
        <v>52</v>
      </c>
      <c r="Q23" s="1">
        <v>14</v>
      </c>
      <c r="R23" s="1">
        <v>32</v>
      </c>
      <c r="S23" s="1">
        <v>30</v>
      </c>
      <c r="T23" s="1">
        <v>29</v>
      </c>
      <c r="U23" s="1">
        <v>23</v>
      </c>
      <c r="V23" s="1">
        <v>25</v>
      </c>
      <c r="W23" s="1">
        <v>7.4</v>
      </c>
      <c r="X23" s="1">
        <v>0.48</v>
      </c>
      <c r="Y23" s="1">
        <v>53</v>
      </c>
      <c r="Z23" s="1">
        <v>40</v>
      </c>
      <c r="AA23" s="1" t="s">
        <v>131</v>
      </c>
    </row>
    <row r="24" spans="1:27" x14ac:dyDescent="0.3">
      <c r="A24" s="1" t="s">
        <v>5</v>
      </c>
      <c r="B24" s="1" t="s">
        <v>82</v>
      </c>
      <c r="C24" s="1">
        <v>2004</v>
      </c>
      <c r="D24" s="1" t="s">
        <v>42</v>
      </c>
      <c r="E24" s="1">
        <v>1</v>
      </c>
      <c r="F24" s="1" t="s">
        <v>118</v>
      </c>
      <c r="G24" s="1" t="s">
        <v>116</v>
      </c>
      <c r="H24" s="1">
        <v>5.6</v>
      </c>
      <c r="I24" s="1">
        <v>0.84</v>
      </c>
      <c r="J24" s="1" t="s">
        <v>29</v>
      </c>
      <c r="K24" s="1">
        <v>28</v>
      </c>
      <c r="L24" s="1">
        <v>31</v>
      </c>
      <c r="M24" s="1">
        <v>20</v>
      </c>
      <c r="N24" s="1">
        <v>18</v>
      </c>
      <c r="O24" s="1">
        <v>100</v>
      </c>
      <c r="P24" s="1">
        <v>117</v>
      </c>
      <c r="Q24" s="1">
        <v>14</v>
      </c>
      <c r="R24" s="1">
        <v>16.399999999999999</v>
      </c>
      <c r="S24" s="1">
        <v>62</v>
      </c>
      <c r="T24" s="1">
        <v>11</v>
      </c>
      <c r="U24" s="1">
        <v>34</v>
      </c>
      <c r="V24" s="1">
        <v>31</v>
      </c>
      <c r="W24" s="1">
        <v>13</v>
      </c>
      <c r="X24" s="1">
        <v>17</v>
      </c>
      <c r="Y24" s="1">
        <v>77</v>
      </c>
      <c r="Z24" s="1">
        <v>54</v>
      </c>
      <c r="AA24" s="1" t="s">
        <v>132</v>
      </c>
    </row>
    <row r="25" spans="1:27" x14ac:dyDescent="0.3">
      <c r="A25" s="1" t="s">
        <v>5</v>
      </c>
      <c r="B25" s="1" t="s">
        <v>82</v>
      </c>
      <c r="C25" s="1">
        <v>2005</v>
      </c>
      <c r="D25" s="1" t="s">
        <v>42</v>
      </c>
      <c r="E25" s="1">
        <v>1</v>
      </c>
      <c r="F25" s="1" t="s">
        <v>118</v>
      </c>
      <c r="G25" s="1" t="s">
        <v>116</v>
      </c>
      <c r="H25" s="1">
        <v>5.0999999999999996</v>
      </c>
      <c r="I25" s="1">
        <v>0.7</v>
      </c>
      <c r="J25" s="1" t="s">
        <v>29</v>
      </c>
      <c r="K25" s="1">
        <v>19</v>
      </c>
      <c r="L25" s="1">
        <v>24</v>
      </c>
      <c r="M25" s="1">
        <v>24</v>
      </c>
      <c r="N25" s="1">
        <v>34</v>
      </c>
      <c r="O25" s="1">
        <v>102</v>
      </c>
      <c r="P25" s="1">
        <v>119</v>
      </c>
      <c r="Q25" s="1">
        <v>27</v>
      </c>
      <c r="R25" s="1">
        <v>53</v>
      </c>
      <c r="S25" s="1">
        <v>46</v>
      </c>
      <c r="T25" s="1">
        <v>57</v>
      </c>
      <c r="U25" s="1">
        <v>36</v>
      </c>
      <c r="V25" s="1">
        <v>46</v>
      </c>
      <c r="W25" s="1">
        <v>17</v>
      </c>
      <c r="X25" s="1">
        <v>22</v>
      </c>
      <c r="Y25" s="1">
        <v>87</v>
      </c>
      <c r="Z25" s="1">
        <v>107</v>
      </c>
      <c r="AA25" s="1" t="s">
        <v>133</v>
      </c>
    </row>
    <row r="26" spans="1:27" x14ac:dyDescent="0.3">
      <c r="A26" s="1" t="s">
        <v>5</v>
      </c>
      <c r="B26" s="1" t="s">
        <v>83</v>
      </c>
      <c r="C26" s="1">
        <v>2009</v>
      </c>
      <c r="D26" s="1" t="s">
        <v>42</v>
      </c>
      <c r="E26" s="1">
        <v>1</v>
      </c>
      <c r="F26" s="1" t="s">
        <v>99</v>
      </c>
      <c r="G26" s="1" t="s">
        <v>109</v>
      </c>
      <c r="H26" s="1">
        <v>5.9</v>
      </c>
      <c r="I26" s="1" t="s">
        <v>29</v>
      </c>
      <c r="J26" s="1" t="s">
        <v>29</v>
      </c>
      <c r="K26" s="1">
        <v>25</v>
      </c>
      <c r="L26" s="1" t="s">
        <v>29</v>
      </c>
      <c r="M26" s="1">
        <v>13</v>
      </c>
      <c r="N26" s="1" t="s">
        <v>29</v>
      </c>
      <c r="O26" s="1">
        <v>63</v>
      </c>
      <c r="P26" s="1" t="s">
        <v>29</v>
      </c>
      <c r="Q26" s="1">
        <v>5.9</v>
      </c>
      <c r="R26" s="1" t="s">
        <v>29</v>
      </c>
      <c r="S26" s="1">
        <v>12</v>
      </c>
      <c r="T26" s="1" t="s">
        <v>29</v>
      </c>
      <c r="U26" s="1">
        <v>28</v>
      </c>
      <c r="V26" s="1" t="s">
        <v>29</v>
      </c>
      <c r="W26" s="1">
        <v>21</v>
      </c>
      <c r="X26" s="1" t="s">
        <v>29</v>
      </c>
      <c r="Y26" s="1">
        <v>33</v>
      </c>
      <c r="Z26" s="1" t="s">
        <v>29</v>
      </c>
      <c r="AA26" s="1" t="s">
        <v>134</v>
      </c>
    </row>
    <row r="27" spans="1:27" x14ac:dyDescent="0.3">
      <c r="A27" s="1" t="s">
        <v>5</v>
      </c>
      <c r="B27" s="1" t="s">
        <v>84</v>
      </c>
      <c r="C27" s="1">
        <v>2009</v>
      </c>
      <c r="D27" s="1" t="s">
        <v>42</v>
      </c>
      <c r="E27" s="1">
        <v>1</v>
      </c>
      <c r="F27" s="1" t="s">
        <v>100</v>
      </c>
      <c r="G27" s="1" t="s">
        <v>110</v>
      </c>
      <c r="H27" s="1">
        <v>5.9</v>
      </c>
      <c r="I27" s="1" t="s">
        <v>29</v>
      </c>
      <c r="J27" s="1" t="s">
        <v>29</v>
      </c>
      <c r="K27" s="1">
        <v>17</v>
      </c>
      <c r="L27" s="1" t="s">
        <v>29</v>
      </c>
      <c r="M27" s="1">
        <v>26</v>
      </c>
      <c r="N27" s="1" t="s">
        <v>29</v>
      </c>
      <c r="O27" s="1">
        <v>99</v>
      </c>
      <c r="P27" s="1" t="s">
        <v>29</v>
      </c>
      <c r="Q27" s="1">
        <v>7.1</v>
      </c>
      <c r="R27" s="1" t="s">
        <v>29</v>
      </c>
      <c r="S27" s="1">
        <v>12</v>
      </c>
      <c r="T27" s="1" t="s">
        <v>29</v>
      </c>
      <c r="U27" s="1">
        <v>24</v>
      </c>
      <c r="V27" s="1" t="s">
        <v>29</v>
      </c>
      <c r="W27" s="1">
        <v>31</v>
      </c>
      <c r="X27" s="1" t="s">
        <v>29</v>
      </c>
      <c r="Y27" s="1">
        <v>40</v>
      </c>
      <c r="Z27" s="1" t="s">
        <v>29</v>
      </c>
      <c r="AA27" s="1" t="s">
        <v>134</v>
      </c>
    </row>
    <row r="28" spans="1:27" x14ac:dyDescent="0.3">
      <c r="A28" s="1" t="s">
        <v>5</v>
      </c>
      <c r="B28" s="1" t="s">
        <v>85</v>
      </c>
      <c r="C28" s="1" t="s">
        <v>9</v>
      </c>
      <c r="D28" s="1" t="s">
        <v>42</v>
      </c>
      <c r="E28" s="1">
        <v>1</v>
      </c>
      <c r="F28" s="1" t="s">
        <v>101</v>
      </c>
      <c r="G28" s="1" t="s">
        <v>111</v>
      </c>
      <c r="H28" s="1" t="s">
        <v>29</v>
      </c>
      <c r="I28" s="1" t="s">
        <v>29</v>
      </c>
      <c r="J28" s="1" t="s">
        <v>121</v>
      </c>
      <c r="K28" s="1">
        <v>13</v>
      </c>
      <c r="L28" s="1">
        <v>9.8000000000000007</v>
      </c>
      <c r="M28" s="1">
        <v>11</v>
      </c>
      <c r="N28" s="1">
        <v>13</v>
      </c>
      <c r="O28" s="1">
        <v>52</v>
      </c>
      <c r="P28" s="1">
        <v>55</v>
      </c>
      <c r="Q28" s="1">
        <v>5.0999999999999996</v>
      </c>
      <c r="R28" s="1">
        <v>8.1999999999999993</v>
      </c>
      <c r="S28" s="1">
        <v>14</v>
      </c>
      <c r="T28" s="1">
        <v>24</v>
      </c>
      <c r="U28" s="1">
        <v>21</v>
      </c>
      <c r="V28" s="1">
        <v>13</v>
      </c>
      <c r="W28" s="1">
        <v>22</v>
      </c>
      <c r="X28" s="1">
        <v>24</v>
      </c>
      <c r="Y28" s="1">
        <v>38</v>
      </c>
      <c r="Z28" s="1">
        <v>41</v>
      </c>
      <c r="AA28" s="1" t="s">
        <v>35</v>
      </c>
    </row>
    <row r="29" spans="1:27" x14ac:dyDescent="0.3">
      <c r="A29" s="1" t="s">
        <v>5</v>
      </c>
      <c r="B29" s="1" t="s">
        <v>86</v>
      </c>
      <c r="C29" s="1" t="s">
        <v>9</v>
      </c>
      <c r="D29" s="1" t="s">
        <v>42</v>
      </c>
      <c r="E29" s="1">
        <v>1</v>
      </c>
      <c r="F29" s="1" t="s">
        <v>102</v>
      </c>
      <c r="G29" s="1" t="s">
        <v>112</v>
      </c>
      <c r="H29" s="1">
        <v>5.4</v>
      </c>
      <c r="I29" s="1" t="s">
        <v>29</v>
      </c>
      <c r="J29" s="1" t="s">
        <v>29</v>
      </c>
      <c r="K29" s="1">
        <v>28</v>
      </c>
      <c r="L29" s="1">
        <v>13</v>
      </c>
      <c r="M29" s="1">
        <v>102</v>
      </c>
      <c r="N29" s="1">
        <v>70</v>
      </c>
      <c r="O29" s="1">
        <v>199</v>
      </c>
      <c r="P29" s="1">
        <v>159</v>
      </c>
      <c r="Q29" s="1">
        <v>5.7</v>
      </c>
      <c r="R29" s="1">
        <v>10</v>
      </c>
      <c r="S29" s="1">
        <v>48</v>
      </c>
      <c r="T29" s="1">
        <v>34</v>
      </c>
      <c r="U29" s="1">
        <v>47</v>
      </c>
      <c r="V29" s="1">
        <v>21</v>
      </c>
      <c r="W29" s="1">
        <v>45</v>
      </c>
      <c r="X29" s="1">
        <v>29</v>
      </c>
      <c r="Y29" s="1">
        <v>79</v>
      </c>
      <c r="Z29" s="1">
        <v>49</v>
      </c>
      <c r="AA29" s="1" t="s">
        <v>135</v>
      </c>
    </row>
    <row r="30" spans="1:27" x14ac:dyDescent="0.3">
      <c r="A30" s="1" t="s">
        <v>5</v>
      </c>
      <c r="B30" s="1" t="s">
        <v>87</v>
      </c>
      <c r="C30" s="1" t="s">
        <v>9</v>
      </c>
      <c r="D30" s="1" t="s">
        <v>42</v>
      </c>
      <c r="E30" s="1">
        <v>1</v>
      </c>
      <c r="F30" s="1" t="s">
        <v>103</v>
      </c>
      <c r="G30" s="1" t="s">
        <v>113</v>
      </c>
      <c r="H30" s="1">
        <v>5.8</v>
      </c>
      <c r="I30" s="1" t="s">
        <v>29</v>
      </c>
      <c r="J30" s="1" t="s">
        <v>29</v>
      </c>
      <c r="K30" s="1">
        <v>17</v>
      </c>
      <c r="L30" s="1">
        <v>21</v>
      </c>
      <c r="M30" s="1">
        <v>11</v>
      </c>
      <c r="N30" s="1">
        <v>26</v>
      </c>
      <c r="O30" s="1">
        <v>67</v>
      </c>
      <c r="P30" s="1">
        <v>146</v>
      </c>
      <c r="Q30" s="1">
        <v>2.5</v>
      </c>
      <c r="R30" s="1">
        <v>5.9</v>
      </c>
      <c r="S30" s="1">
        <v>32</v>
      </c>
      <c r="T30" s="1">
        <v>29</v>
      </c>
      <c r="U30" s="1">
        <v>28</v>
      </c>
      <c r="V30" s="1">
        <v>32</v>
      </c>
      <c r="W30" s="1">
        <v>25</v>
      </c>
      <c r="X30" s="1">
        <v>56</v>
      </c>
      <c r="Y30" s="1">
        <v>44</v>
      </c>
      <c r="Z30" s="1">
        <v>84</v>
      </c>
      <c r="AA30" s="1" t="s">
        <v>136</v>
      </c>
    </row>
    <row r="31" spans="1:27" x14ac:dyDescent="0.3">
      <c r="A31" s="1" t="s">
        <v>5</v>
      </c>
      <c r="B31" s="1" t="s">
        <v>88</v>
      </c>
      <c r="C31" s="1" t="s">
        <v>9</v>
      </c>
      <c r="D31" s="1" t="s">
        <v>42</v>
      </c>
      <c r="E31" s="1">
        <v>1</v>
      </c>
      <c r="F31" s="1" t="s">
        <v>104</v>
      </c>
      <c r="G31" s="1" t="s">
        <v>114</v>
      </c>
      <c r="H31" s="1">
        <v>5.7</v>
      </c>
      <c r="I31" s="1" t="s">
        <v>29</v>
      </c>
      <c r="J31" s="1" t="s">
        <v>29</v>
      </c>
      <c r="K31" s="1">
        <v>15</v>
      </c>
      <c r="L31" s="1">
        <v>11</v>
      </c>
      <c r="M31" s="1">
        <v>52</v>
      </c>
      <c r="N31" s="1">
        <v>50</v>
      </c>
      <c r="O31" s="1">
        <v>93</v>
      </c>
      <c r="P31" s="1">
        <v>94</v>
      </c>
      <c r="Q31" s="1">
        <v>4.5</v>
      </c>
      <c r="R31" s="1">
        <v>16</v>
      </c>
      <c r="S31" s="1">
        <v>28</v>
      </c>
      <c r="T31" s="1">
        <v>40</v>
      </c>
      <c r="U31" s="1">
        <v>26</v>
      </c>
      <c r="V31" s="1">
        <v>18</v>
      </c>
      <c r="W31" s="1">
        <v>28</v>
      </c>
      <c r="X31" s="1">
        <v>24</v>
      </c>
      <c r="Y31" s="1">
        <v>55</v>
      </c>
      <c r="Z31" s="1">
        <v>38</v>
      </c>
      <c r="AA31" s="1" t="s">
        <v>137</v>
      </c>
    </row>
    <row r="32" spans="1:27" x14ac:dyDescent="0.3">
      <c r="A32" s="1" t="s">
        <v>5</v>
      </c>
      <c r="B32" s="1" t="s">
        <v>81</v>
      </c>
      <c r="C32" s="1" t="s">
        <v>9</v>
      </c>
      <c r="D32" s="1" t="s">
        <v>42</v>
      </c>
      <c r="E32" s="1">
        <v>1</v>
      </c>
      <c r="F32" s="1" t="s">
        <v>98</v>
      </c>
      <c r="G32" s="1" t="s">
        <v>108</v>
      </c>
      <c r="H32" s="1">
        <v>6</v>
      </c>
      <c r="I32" s="1" t="s">
        <v>29</v>
      </c>
      <c r="J32" s="1" t="s">
        <v>29</v>
      </c>
      <c r="K32" s="1">
        <v>20</v>
      </c>
      <c r="L32" s="1">
        <v>14</v>
      </c>
      <c r="M32" s="1">
        <v>20</v>
      </c>
      <c r="N32" s="1">
        <v>16</v>
      </c>
      <c r="O32" s="1">
        <v>109</v>
      </c>
      <c r="P32" s="1">
        <v>83</v>
      </c>
      <c r="Q32" s="1">
        <v>14</v>
      </c>
      <c r="R32" s="1">
        <v>16</v>
      </c>
      <c r="S32" s="1">
        <v>31</v>
      </c>
      <c r="T32" s="1">
        <v>39</v>
      </c>
      <c r="U32" s="1">
        <v>34</v>
      </c>
      <c r="V32" s="1">
        <v>21</v>
      </c>
      <c r="W32" s="1">
        <v>28</v>
      </c>
      <c r="X32" s="1">
        <v>20</v>
      </c>
      <c r="Y32" s="1">
        <v>42</v>
      </c>
      <c r="Z32" s="1">
        <v>27</v>
      </c>
      <c r="AA32" s="1" t="s">
        <v>138</v>
      </c>
    </row>
    <row r="33" spans="1:27" x14ac:dyDescent="0.3">
      <c r="A33" s="1" t="s">
        <v>5</v>
      </c>
      <c r="B33" s="1" t="s">
        <v>89</v>
      </c>
      <c r="C33" s="1">
        <v>2012</v>
      </c>
      <c r="D33" s="1" t="s">
        <v>42</v>
      </c>
      <c r="E33" s="1">
        <v>45</v>
      </c>
      <c r="F33" s="1" t="s">
        <v>117</v>
      </c>
      <c r="G33" s="1" t="s">
        <v>115</v>
      </c>
      <c r="H33" s="1">
        <v>6.1</v>
      </c>
      <c r="I33" s="1" t="s">
        <v>29</v>
      </c>
      <c r="J33" s="1" t="s">
        <v>29</v>
      </c>
      <c r="K33" s="1">
        <v>84</v>
      </c>
      <c r="L33" s="1">
        <v>32</v>
      </c>
      <c r="M33" s="1">
        <v>84</v>
      </c>
      <c r="N33" s="1">
        <v>45</v>
      </c>
      <c r="O33" s="1">
        <v>125</v>
      </c>
      <c r="P33" s="1">
        <v>73</v>
      </c>
      <c r="Q33" s="1">
        <v>16</v>
      </c>
      <c r="R33" s="1">
        <v>8.4</v>
      </c>
      <c r="S33" s="1">
        <v>100</v>
      </c>
      <c r="T33" s="1">
        <v>55</v>
      </c>
      <c r="U33" s="1">
        <v>100</v>
      </c>
      <c r="V33" s="1">
        <v>62</v>
      </c>
      <c r="W33" s="1">
        <v>73</v>
      </c>
      <c r="X33" s="1">
        <v>38</v>
      </c>
      <c r="Y33" s="1">
        <v>133</v>
      </c>
      <c r="Z33" s="1">
        <v>56</v>
      </c>
      <c r="AA33" s="1" t="s">
        <v>139</v>
      </c>
    </row>
    <row r="34" spans="1:27" x14ac:dyDescent="0.3">
      <c r="A34" s="1" t="s">
        <v>4</v>
      </c>
      <c r="B34" s="1" t="s">
        <v>140</v>
      </c>
      <c r="C34" s="1" t="s">
        <v>145</v>
      </c>
      <c r="D34" s="1" t="s">
        <v>42</v>
      </c>
      <c r="E34" s="1">
        <v>1</v>
      </c>
      <c r="F34" s="1" t="s">
        <v>149</v>
      </c>
      <c r="G34" s="1" t="s">
        <v>150</v>
      </c>
      <c r="H34" s="1">
        <v>6.1</v>
      </c>
      <c r="I34" s="1">
        <v>1.4</v>
      </c>
      <c r="J34" s="1" t="s">
        <v>161</v>
      </c>
      <c r="K34" s="1">
        <v>54</v>
      </c>
      <c r="L34" s="1" t="s">
        <v>29</v>
      </c>
      <c r="M34" s="1">
        <v>17</v>
      </c>
      <c r="N34" s="1" t="s">
        <v>29</v>
      </c>
      <c r="O34" s="1">
        <v>117</v>
      </c>
      <c r="P34" s="1" t="s">
        <v>29</v>
      </c>
      <c r="Q34" s="1">
        <v>14</v>
      </c>
      <c r="R34" s="1" t="s">
        <v>29</v>
      </c>
      <c r="S34" s="1">
        <v>37</v>
      </c>
      <c r="T34" s="1" t="s">
        <v>29</v>
      </c>
      <c r="U34" s="1">
        <v>40</v>
      </c>
      <c r="V34" s="1" t="s">
        <v>29</v>
      </c>
      <c r="W34" s="1">
        <v>25</v>
      </c>
      <c r="X34" s="1" t="s">
        <v>29</v>
      </c>
      <c r="Y34" s="1">
        <v>88</v>
      </c>
      <c r="Z34" s="1" t="s">
        <v>29</v>
      </c>
      <c r="AA34" s="1" t="s">
        <v>166</v>
      </c>
    </row>
    <row r="35" spans="1:27" x14ac:dyDescent="0.3">
      <c r="A35" s="1" t="s">
        <v>4</v>
      </c>
      <c r="B35" s="1" t="s">
        <v>141</v>
      </c>
      <c r="C35" s="1" t="s">
        <v>145</v>
      </c>
      <c r="D35" s="1" t="s">
        <v>42</v>
      </c>
      <c r="E35" s="1">
        <v>1</v>
      </c>
      <c r="F35" s="1" t="s">
        <v>156</v>
      </c>
      <c r="G35" s="1" t="s">
        <v>151</v>
      </c>
      <c r="H35" s="1">
        <v>5.3</v>
      </c>
      <c r="I35" s="1">
        <v>1.1000000000000001</v>
      </c>
      <c r="J35" s="1" t="s">
        <v>162</v>
      </c>
      <c r="K35" s="1">
        <v>57</v>
      </c>
      <c r="L35" s="1" t="s">
        <v>29</v>
      </c>
      <c r="M35" s="1">
        <v>12</v>
      </c>
      <c r="N35" s="1" t="s">
        <v>29</v>
      </c>
      <c r="O35" s="1">
        <v>7.1</v>
      </c>
      <c r="P35" s="1" t="s">
        <v>29</v>
      </c>
      <c r="Q35" s="1">
        <v>3.1</v>
      </c>
      <c r="R35" s="1" t="s">
        <v>29</v>
      </c>
      <c r="S35" s="1">
        <v>18</v>
      </c>
      <c r="T35" s="1" t="s">
        <v>29</v>
      </c>
      <c r="U35" s="1">
        <v>56</v>
      </c>
      <c r="V35" s="1" t="s">
        <v>29</v>
      </c>
      <c r="W35" s="1">
        <v>11</v>
      </c>
      <c r="X35" s="1" t="s">
        <v>29</v>
      </c>
      <c r="Y35" s="1">
        <v>40</v>
      </c>
      <c r="Z35" s="1" t="s">
        <v>29</v>
      </c>
      <c r="AA35" s="1" t="s">
        <v>167</v>
      </c>
    </row>
    <row r="36" spans="1:27" x14ac:dyDescent="0.3">
      <c r="A36" s="1" t="s">
        <v>4</v>
      </c>
      <c r="B36" s="1" t="s">
        <v>142</v>
      </c>
      <c r="C36" s="1" t="s">
        <v>145</v>
      </c>
      <c r="D36" s="1" t="s">
        <v>42</v>
      </c>
      <c r="E36" s="1">
        <v>1</v>
      </c>
      <c r="F36" s="1" t="s">
        <v>157</v>
      </c>
      <c r="G36" s="1" t="s">
        <v>152</v>
      </c>
      <c r="H36" s="1">
        <v>5</v>
      </c>
      <c r="I36" s="1">
        <v>0.8</v>
      </c>
      <c r="J36" s="1" t="s">
        <v>163</v>
      </c>
      <c r="K36" s="1">
        <v>19</v>
      </c>
      <c r="L36" s="1" t="s">
        <v>29</v>
      </c>
      <c r="M36" s="1">
        <v>1.1000000000000001</v>
      </c>
      <c r="N36" s="1" t="s">
        <v>29</v>
      </c>
      <c r="O36" s="1">
        <v>1.7</v>
      </c>
      <c r="P36" s="1" t="s">
        <v>29</v>
      </c>
      <c r="Q36" s="1">
        <v>0.4</v>
      </c>
      <c r="R36" s="1" t="s">
        <v>29</v>
      </c>
      <c r="S36" s="1">
        <v>7.6</v>
      </c>
      <c r="T36" s="1" t="s">
        <v>29</v>
      </c>
      <c r="U36" s="1">
        <v>20</v>
      </c>
      <c r="V36" s="1" t="s">
        <v>29</v>
      </c>
      <c r="W36" s="1">
        <v>5.0999999999999996</v>
      </c>
      <c r="X36" s="1" t="s">
        <v>29</v>
      </c>
      <c r="Y36" s="1">
        <v>9.1999999999999993</v>
      </c>
      <c r="Z36" s="1" t="s">
        <v>29</v>
      </c>
      <c r="AA36" s="1" t="s">
        <v>168</v>
      </c>
    </row>
    <row r="37" spans="1:27" x14ac:dyDescent="0.3">
      <c r="A37" s="1" t="s">
        <v>4</v>
      </c>
      <c r="B37" s="1" t="s">
        <v>140</v>
      </c>
      <c r="C37" s="1">
        <v>2019</v>
      </c>
      <c r="D37" s="1" t="s">
        <v>42</v>
      </c>
      <c r="E37" s="1">
        <v>13</v>
      </c>
      <c r="F37" s="1" t="s">
        <v>158</v>
      </c>
      <c r="G37" s="1" t="s">
        <v>153</v>
      </c>
      <c r="H37" s="1">
        <v>6.8</v>
      </c>
      <c r="I37" s="1">
        <v>0.74</v>
      </c>
      <c r="J37" s="1" t="s">
        <v>164</v>
      </c>
      <c r="K37" s="1">
        <v>60</v>
      </c>
      <c r="L37" s="1">
        <v>26</v>
      </c>
      <c r="M37" s="1">
        <v>16</v>
      </c>
      <c r="N37" s="1">
        <v>10</v>
      </c>
      <c r="O37" s="1">
        <v>61</v>
      </c>
      <c r="P37" s="1">
        <v>71</v>
      </c>
      <c r="Q37" s="1" t="s">
        <v>29</v>
      </c>
      <c r="R37" s="1" t="s">
        <v>29</v>
      </c>
      <c r="S37" s="1" t="s">
        <v>29</v>
      </c>
      <c r="T37" s="1" t="s">
        <v>29</v>
      </c>
      <c r="U37" s="1">
        <v>69</v>
      </c>
      <c r="V37" s="1">
        <v>34</v>
      </c>
      <c r="W37" s="1">
        <v>202</v>
      </c>
      <c r="X37" s="1">
        <v>182</v>
      </c>
      <c r="Y37" s="1">
        <v>65</v>
      </c>
      <c r="Z37" s="1">
        <v>61</v>
      </c>
      <c r="AA37" s="1" t="s">
        <v>169</v>
      </c>
    </row>
    <row r="38" spans="1:27" x14ac:dyDescent="0.3">
      <c r="A38" s="1" t="s">
        <v>4</v>
      </c>
      <c r="B38" s="1" t="s">
        <v>143</v>
      </c>
      <c r="C38" s="1" t="s">
        <v>146</v>
      </c>
      <c r="D38" s="1" t="s">
        <v>147</v>
      </c>
      <c r="E38" s="1">
        <v>1</v>
      </c>
      <c r="F38" s="1" t="s">
        <v>159</v>
      </c>
      <c r="G38" s="1" t="s">
        <v>154</v>
      </c>
      <c r="H38" s="1">
        <v>5.5</v>
      </c>
      <c r="I38" s="1" t="s">
        <v>29</v>
      </c>
      <c r="J38" s="1" t="s">
        <v>165</v>
      </c>
      <c r="K38" s="1">
        <v>10</v>
      </c>
      <c r="L38" s="1">
        <v>10</v>
      </c>
      <c r="M38" s="1">
        <v>9.8000000000000007</v>
      </c>
      <c r="N38" s="1">
        <v>11</v>
      </c>
      <c r="O38" s="1">
        <v>42</v>
      </c>
      <c r="P38" s="1">
        <v>49</v>
      </c>
      <c r="Q38" s="1">
        <v>6.3</v>
      </c>
      <c r="R38" s="1">
        <v>9</v>
      </c>
      <c r="S38" s="1">
        <v>40</v>
      </c>
      <c r="T38" s="1">
        <v>76</v>
      </c>
      <c r="U38" s="1">
        <v>7.7</v>
      </c>
      <c r="V38" s="1">
        <v>9.3000000000000007</v>
      </c>
      <c r="W38" s="1">
        <v>39</v>
      </c>
      <c r="X38" s="1">
        <v>62</v>
      </c>
      <c r="Y38" s="1">
        <v>53</v>
      </c>
      <c r="Z38" s="1">
        <v>60</v>
      </c>
      <c r="AA38" s="1" t="s">
        <v>170</v>
      </c>
    </row>
    <row r="39" spans="1:27" x14ac:dyDescent="0.3">
      <c r="A39" s="1" t="s">
        <v>4</v>
      </c>
      <c r="B39" s="1" t="s">
        <v>144</v>
      </c>
      <c r="C39" s="1" t="s">
        <v>148</v>
      </c>
      <c r="D39" s="1" t="s">
        <v>147</v>
      </c>
      <c r="E39" s="1">
        <v>1</v>
      </c>
      <c r="F39" s="1" t="s">
        <v>160</v>
      </c>
      <c r="G39" s="1" t="s">
        <v>155</v>
      </c>
      <c r="H39" s="1">
        <v>5.2</v>
      </c>
      <c r="I39" s="1" t="s">
        <v>29</v>
      </c>
      <c r="J39" s="1" t="s">
        <v>29</v>
      </c>
      <c r="K39" s="1">
        <v>7</v>
      </c>
      <c r="L39" s="1">
        <v>10</v>
      </c>
      <c r="M39" s="1">
        <v>6</v>
      </c>
      <c r="N39" s="1">
        <v>4</v>
      </c>
      <c r="O39" s="1">
        <v>27</v>
      </c>
      <c r="P39" s="1">
        <v>21</v>
      </c>
      <c r="Q39" s="1">
        <v>8</v>
      </c>
      <c r="R39" s="1">
        <v>26</v>
      </c>
      <c r="S39" s="1" t="s">
        <v>29</v>
      </c>
      <c r="T39" s="1" t="s">
        <v>29</v>
      </c>
      <c r="U39" s="1">
        <v>42</v>
      </c>
      <c r="V39" s="1">
        <v>21</v>
      </c>
      <c r="W39" s="1">
        <v>60</v>
      </c>
      <c r="X39" s="1">
        <v>31</v>
      </c>
      <c r="Y39" s="1">
        <v>65</v>
      </c>
      <c r="Z39" s="1">
        <v>32</v>
      </c>
      <c r="AA39" s="1" t="s">
        <v>171</v>
      </c>
    </row>
    <row r="40" spans="1:27" x14ac:dyDescent="0.3">
      <c r="A40" s="1" t="s">
        <v>6</v>
      </c>
      <c r="B40" s="1" t="s">
        <v>172</v>
      </c>
      <c r="C40" s="1">
        <v>1989</v>
      </c>
      <c r="D40" s="1" t="s">
        <v>42</v>
      </c>
      <c r="E40" s="1">
        <v>1</v>
      </c>
      <c r="F40" s="1" t="s">
        <v>176</v>
      </c>
      <c r="G40" s="1" t="s">
        <v>177</v>
      </c>
      <c r="H40" s="1">
        <v>6.2</v>
      </c>
      <c r="I40" s="1" t="s">
        <v>29</v>
      </c>
      <c r="J40" s="1" t="s">
        <v>29</v>
      </c>
      <c r="K40" s="1">
        <v>41</v>
      </c>
      <c r="L40" s="1" t="s">
        <v>29</v>
      </c>
      <c r="M40" s="1">
        <v>14</v>
      </c>
      <c r="N40" s="1" t="s">
        <v>29</v>
      </c>
      <c r="O40" s="1">
        <v>46</v>
      </c>
      <c r="P40" s="1" t="s">
        <v>29</v>
      </c>
      <c r="Q40" s="1">
        <v>3</v>
      </c>
      <c r="R40" s="1" t="s">
        <v>29</v>
      </c>
      <c r="S40" s="1">
        <v>2</v>
      </c>
      <c r="T40" s="1" t="s">
        <v>29</v>
      </c>
      <c r="U40" s="1">
        <v>37</v>
      </c>
      <c r="V40" s="1" t="s">
        <v>29</v>
      </c>
      <c r="W40" s="1">
        <v>11</v>
      </c>
      <c r="X40" s="1" t="s">
        <v>29</v>
      </c>
      <c r="Y40" s="1">
        <v>21</v>
      </c>
      <c r="Z40" s="1" t="s">
        <v>29</v>
      </c>
      <c r="AA40" s="1" t="s">
        <v>182</v>
      </c>
    </row>
    <row r="41" spans="1:27" x14ac:dyDescent="0.3">
      <c r="A41" s="1" t="s">
        <v>6</v>
      </c>
      <c r="B41" s="1" t="s">
        <v>172</v>
      </c>
      <c r="C41" s="1">
        <v>1990</v>
      </c>
      <c r="D41" s="1" t="s">
        <v>42</v>
      </c>
      <c r="E41" s="1">
        <v>1</v>
      </c>
      <c r="F41" s="1" t="s">
        <v>176</v>
      </c>
      <c r="G41" s="1" t="s">
        <v>177</v>
      </c>
      <c r="H41" s="1">
        <v>5</v>
      </c>
      <c r="I41" s="1" t="s">
        <v>29</v>
      </c>
      <c r="J41" s="1" t="s">
        <v>29</v>
      </c>
      <c r="K41" s="1">
        <v>51</v>
      </c>
      <c r="L41" s="1" t="s">
        <v>29</v>
      </c>
      <c r="M41" s="1">
        <v>14</v>
      </c>
      <c r="N41" s="1" t="s">
        <v>29</v>
      </c>
      <c r="O41" s="1">
        <v>44</v>
      </c>
      <c r="P41" s="1" t="s">
        <v>29</v>
      </c>
      <c r="Q41" s="1">
        <v>4</v>
      </c>
      <c r="R41" s="1" t="s">
        <v>29</v>
      </c>
      <c r="S41" s="1">
        <v>3</v>
      </c>
      <c r="T41" s="1" t="s">
        <v>29</v>
      </c>
      <c r="U41" s="1">
        <v>48</v>
      </c>
      <c r="V41" s="1" t="s">
        <v>29</v>
      </c>
      <c r="W41" s="1">
        <v>30</v>
      </c>
      <c r="X41" s="1" t="s">
        <v>29</v>
      </c>
      <c r="Y41" s="1">
        <v>19</v>
      </c>
      <c r="Z41" s="1" t="s">
        <v>29</v>
      </c>
      <c r="AA41" s="1" t="s">
        <v>183</v>
      </c>
    </row>
    <row r="42" spans="1:27" x14ac:dyDescent="0.3">
      <c r="A42" s="1" t="s">
        <v>6</v>
      </c>
      <c r="B42" s="1" t="s">
        <v>173</v>
      </c>
      <c r="C42" s="1" t="s">
        <v>146</v>
      </c>
      <c r="D42" s="1" t="s">
        <v>42</v>
      </c>
      <c r="E42" s="1">
        <v>1</v>
      </c>
      <c r="F42" s="1" t="s">
        <v>178</v>
      </c>
      <c r="G42" s="1" t="s">
        <v>179</v>
      </c>
      <c r="H42" s="1">
        <v>5</v>
      </c>
      <c r="I42" s="1" t="s">
        <v>29</v>
      </c>
      <c r="J42" s="1" t="s">
        <v>29</v>
      </c>
      <c r="K42" s="1">
        <v>32</v>
      </c>
      <c r="L42" s="1" t="s">
        <v>29</v>
      </c>
      <c r="M42" s="1">
        <v>9.3000000000000007</v>
      </c>
      <c r="N42" s="1" t="s">
        <v>29</v>
      </c>
      <c r="O42" s="1">
        <v>92</v>
      </c>
      <c r="P42" s="1" t="s">
        <v>29</v>
      </c>
      <c r="Q42" s="1">
        <v>10</v>
      </c>
      <c r="R42" s="1" t="s">
        <v>29</v>
      </c>
      <c r="S42" s="1">
        <v>33</v>
      </c>
      <c r="T42" s="1" t="s">
        <v>29</v>
      </c>
      <c r="U42" s="1">
        <v>37</v>
      </c>
      <c r="V42" s="1" t="s">
        <v>29</v>
      </c>
      <c r="W42" s="1">
        <v>41</v>
      </c>
      <c r="X42" s="1" t="s">
        <v>29</v>
      </c>
      <c r="Y42" s="1">
        <v>80</v>
      </c>
      <c r="Z42" s="1" t="s">
        <v>29</v>
      </c>
      <c r="AA42" s="1" t="s">
        <v>184</v>
      </c>
    </row>
    <row r="43" spans="1:27" x14ac:dyDescent="0.3">
      <c r="A43" s="1" t="s">
        <v>6</v>
      </c>
      <c r="B43" s="1" t="s">
        <v>173</v>
      </c>
      <c r="C43" s="1" t="s">
        <v>175</v>
      </c>
      <c r="D43" s="1" t="s">
        <v>42</v>
      </c>
      <c r="E43" s="1">
        <v>1</v>
      </c>
      <c r="F43" s="1" t="s">
        <v>178</v>
      </c>
      <c r="G43" s="1" t="s">
        <v>179</v>
      </c>
      <c r="H43" s="1">
        <v>4.9000000000000004</v>
      </c>
      <c r="I43" s="1" t="s">
        <v>29</v>
      </c>
      <c r="J43" s="1" t="s">
        <v>29</v>
      </c>
      <c r="K43" s="1">
        <v>35</v>
      </c>
      <c r="L43" s="1">
        <v>20</v>
      </c>
      <c r="M43" s="1">
        <v>12</v>
      </c>
      <c r="N43" s="1">
        <v>8.3000000000000007</v>
      </c>
      <c r="O43" s="1">
        <v>101</v>
      </c>
      <c r="P43" s="1" t="s">
        <v>29</v>
      </c>
      <c r="Q43" s="1">
        <v>13</v>
      </c>
      <c r="R43" s="1" t="s">
        <v>29</v>
      </c>
      <c r="S43" s="1">
        <v>39</v>
      </c>
      <c r="T43" s="1" t="s">
        <v>29</v>
      </c>
      <c r="U43" s="1">
        <v>36</v>
      </c>
      <c r="V43" s="1" t="s">
        <v>29</v>
      </c>
      <c r="W43" s="1">
        <v>46</v>
      </c>
      <c r="X43" s="1" t="s">
        <v>29</v>
      </c>
      <c r="Y43" s="1">
        <v>83</v>
      </c>
      <c r="Z43" s="1" t="s">
        <v>29</v>
      </c>
      <c r="AA43" s="1" t="s">
        <v>185</v>
      </c>
    </row>
    <row r="44" spans="1:27" x14ac:dyDescent="0.3">
      <c r="A44" s="1" t="s">
        <v>6</v>
      </c>
      <c r="B44" s="1" t="s">
        <v>174</v>
      </c>
      <c r="C44" s="1">
        <v>2009</v>
      </c>
      <c r="D44" s="1" t="s">
        <v>42</v>
      </c>
      <c r="E44" s="1">
        <v>10</v>
      </c>
      <c r="F44" s="1" t="s">
        <v>180</v>
      </c>
      <c r="G44" s="1" t="s">
        <v>181</v>
      </c>
      <c r="H44" s="1" t="s">
        <v>29</v>
      </c>
      <c r="I44" s="1" t="s">
        <v>29</v>
      </c>
      <c r="J44" s="1" t="s">
        <v>29</v>
      </c>
      <c r="K44" s="1">
        <v>46</v>
      </c>
      <c r="L44" s="1">
        <v>18</v>
      </c>
      <c r="M44" s="1">
        <v>15</v>
      </c>
      <c r="N44" s="1">
        <v>7.4</v>
      </c>
      <c r="O44" s="1">
        <v>38</v>
      </c>
      <c r="P44" s="1">
        <v>34</v>
      </c>
      <c r="Q44" s="1">
        <v>5.5</v>
      </c>
      <c r="R44" s="1">
        <v>4.2</v>
      </c>
      <c r="S44" s="1" t="s">
        <v>29</v>
      </c>
      <c r="T44" s="1" t="s">
        <v>29</v>
      </c>
      <c r="U44" s="1">
        <v>48</v>
      </c>
      <c r="V44" s="1">
        <v>25</v>
      </c>
      <c r="W44" s="1">
        <v>2</v>
      </c>
      <c r="X44" s="1">
        <v>1.4</v>
      </c>
      <c r="Y44" s="1">
        <v>17</v>
      </c>
      <c r="Z44" s="1">
        <v>12</v>
      </c>
      <c r="AA44" s="1" t="s">
        <v>186</v>
      </c>
    </row>
    <row r="45" spans="1:27" x14ac:dyDescent="0.3">
      <c r="A45" s="1" t="s">
        <v>7</v>
      </c>
      <c r="B45" s="1" t="s">
        <v>187</v>
      </c>
      <c r="C45" s="1">
        <v>1988</v>
      </c>
      <c r="D45" s="1" t="s">
        <v>42</v>
      </c>
      <c r="E45" s="1">
        <v>25</v>
      </c>
      <c r="F45" s="1" t="s">
        <v>198</v>
      </c>
      <c r="G45" s="1" t="s">
        <v>199</v>
      </c>
      <c r="H45" s="1">
        <v>6.4</v>
      </c>
      <c r="I45" s="1">
        <v>0.38</v>
      </c>
      <c r="J45" s="1" t="s">
        <v>29</v>
      </c>
      <c r="K45" s="1">
        <v>4.2</v>
      </c>
      <c r="L45" s="1">
        <v>3.6</v>
      </c>
      <c r="M45" s="1">
        <v>4.0999999999999996</v>
      </c>
      <c r="N45" s="1">
        <v>2.9</v>
      </c>
      <c r="O45" s="1">
        <v>41</v>
      </c>
      <c r="P45" s="1">
        <v>35</v>
      </c>
      <c r="Q45" s="1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>
        <v>7.7</v>
      </c>
      <c r="X45" s="1">
        <v>4.4000000000000004</v>
      </c>
      <c r="Y45" s="1">
        <v>25</v>
      </c>
      <c r="Z45" s="1">
        <v>17</v>
      </c>
      <c r="AA45" s="1" t="s">
        <v>222</v>
      </c>
    </row>
    <row r="46" spans="1:27" x14ac:dyDescent="0.3">
      <c r="A46" s="1" t="s">
        <v>7</v>
      </c>
      <c r="B46" s="1" t="s">
        <v>187</v>
      </c>
      <c r="C46" s="1">
        <v>1992</v>
      </c>
      <c r="D46" s="1" t="s">
        <v>42</v>
      </c>
      <c r="E46" s="1">
        <v>1</v>
      </c>
      <c r="F46" s="1" t="s">
        <v>198</v>
      </c>
      <c r="G46" s="1" t="s">
        <v>199</v>
      </c>
      <c r="H46" s="1">
        <v>6</v>
      </c>
      <c r="I46" s="1" t="s">
        <v>29</v>
      </c>
      <c r="J46" s="1" t="s">
        <v>29</v>
      </c>
      <c r="K46" s="1">
        <v>15</v>
      </c>
      <c r="L46" s="1" t="s">
        <v>29</v>
      </c>
      <c r="M46" s="1">
        <v>5</v>
      </c>
      <c r="N46" s="1" t="s">
        <v>29</v>
      </c>
      <c r="O46" s="1">
        <v>16</v>
      </c>
      <c r="P46" s="1" t="s">
        <v>29</v>
      </c>
      <c r="Q46" s="1">
        <v>1</v>
      </c>
      <c r="R46" s="1" t="s">
        <v>29</v>
      </c>
      <c r="S46" s="1">
        <v>11</v>
      </c>
      <c r="T46" s="1" t="s">
        <v>29</v>
      </c>
      <c r="U46" s="1">
        <v>20</v>
      </c>
      <c r="V46" s="1" t="s">
        <v>29</v>
      </c>
      <c r="W46" s="1">
        <v>8</v>
      </c>
      <c r="X46" s="1" t="s">
        <v>29</v>
      </c>
      <c r="Y46" s="1">
        <v>12</v>
      </c>
      <c r="Z46" s="1" t="s">
        <v>29</v>
      </c>
      <c r="AA46" s="1" t="s">
        <v>223</v>
      </c>
    </row>
    <row r="47" spans="1:27" x14ac:dyDescent="0.3">
      <c r="A47" s="1" t="s">
        <v>7</v>
      </c>
      <c r="B47" s="1" t="s">
        <v>187</v>
      </c>
      <c r="C47" s="1">
        <v>1993</v>
      </c>
      <c r="D47" s="1" t="s">
        <v>42</v>
      </c>
      <c r="E47" s="1">
        <v>1</v>
      </c>
      <c r="F47" s="1" t="s">
        <v>198</v>
      </c>
      <c r="G47" s="1" t="s">
        <v>199</v>
      </c>
      <c r="H47" s="1">
        <v>6.6</v>
      </c>
      <c r="I47" s="1" t="s">
        <v>29</v>
      </c>
      <c r="J47" s="1" t="s">
        <v>29</v>
      </c>
      <c r="K47" s="1">
        <v>21</v>
      </c>
      <c r="L47" s="1" t="s">
        <v>29</v>
      </c>
      <c r="M47" s="1">
        <v>12</v>
      </c>
      <c r="N47" s="1" t="s">
        <v>29</v>
      </c>
      <c r="O47" s="1">
        <v>52</v>
      </c>
      <c r="P47" s="1" t="s">
        <v>29</v>
      </c>
      <c r="Q47" s="1">
        <v>2</v>
      </c>
      <c r="R47" s="1" t="s">
        <v>29</v>
      </c>
      <c r="S47" s="1">
        <v>12</v>
      </c>
      <c r="T47" s="1" t="s">
        <v>29</v>
      </c>
      <c r="U47" s="1">
        <v>25</v>
      </c>
      <c r="V47" s="1" t="s">
        <v>29</v>
      </c>
      <c r="W47" s="1">
        <v>11</v>
      </c>
      <c r="X47" s="1" t="s">
        <v>29</v>
      </c>
      <c r="Y47" s="1">
        <v>18</v>
      </c>
      <c r="Z47" s="1" t="s">
        <v>29</v>
      </c>
      <c r="AA47" s="1" t="s">
        <v>224</v>
      </c>
    </row>
    <row r="48" spans="1:27" x14ac:dyDescent="0.3">
      <c r="A48" s="1" t="s">
        <v>7</v>
      </c>
      <c r="B48" s="1" t="s">
        <v>187</v>
      </c>
      <c r="C48" s="1">
        <v>1994</v>
      </c>
      <c r="D48" s="1" t="s">
        <v>42</v>
      </c>
      <c r="E48" s="1">
        <v>1</v>
      </c>
      <c r="F48" s="1" t="s">
        <v>198</v>
      </c>
      <c r="G48" s="1" t="s">
        <v>199</v>
      </c>
      <c r="H48" s="1">
        <v>6.6</v>
      </c>
      <c r="I48" s="1" t="s">
        <v>29</v>
      </c>
      <c r="J48" s="1" t="s">
        <v>29</v>
      </c>
      <c r="K48" s="1">
        <v>33</v>
      </c>
      <c r="L48" s="1" t="s">
        <v>29</v>
      </c>
      <c r="M48" s="1">
        <v>14</v>
      </c>
      <c r="N48" s="1" t="s">
        <v>29</v>
      </c>
      <c r="O48" s="1">
        <v>66</v>
      </c>
      <c r="P48" s="1" t="s">
        <v>29</v>
      </c>
      <c r="Q48" s="1">
        <v>1</v>
      </c>
      <c r="R48" s="1" t="s">
        <v>29</v>
      </c>
      <c r="S48" s="1">
        <v>11</v>
      </c>
      <c r="T48" s="1" t="s">
        <v>29</v>
      </c>
      <c r="U48" s="1">
        <v>32</v>
      </c>
      <c r="V48" s="1" t="s">
        <v>29</v>
      </c>
      <c r="W48" s="1">
        <v>10</v>
      </c>
      <c r="X48" s="1" t="s">
        <v>29</v>
      </c>
      <c r="Y48" s="1">
        <v>24</v>
      </c>
      <c r="Z48" s="1" t="s">
        <v>29</v>
      </c>
      <c r="AA48" s="1" t="s">
        <v>225</v>
      </c>
    </row>
    <row r="49" spans="1:27" x14ac:dyDescent="0.3">
      <c r="A49" s="1" t="s">
        <v>7</v>
      </c>
      <c r="B49" s="1" t="s">
        <v>187</v>
      </c>
      <c r="C49" s="1">
        <v>1995</v>
      </c>
      <c r="D49" s="1" t="s">
        <v>42</v>
      </c>
      <c r="E49" s="1">
        <v>1</v>
      </c>
      <c r="F49" s="1" t="s">
        <v>198</v>
      </c>
      <c r="G49" s="1" t="s">
        <v>199</v>
      </c>
      <c r="H49" s="1">
        <v>6.6</v>
      </c>
      <c r="I49" s="1" t="s">
        <v>29</v>
      </c>
      <c r="J49" s="1" t="s">
        <v>29</v>
      </c>
      <c r="K49" s="1">
        <v>33</v>
      </c>
      <c r="L49" s="1" t="s">
        <v>29</v>
      </c>
      <c r="M49" s="1">
        <v>16</v>
      </c>
      <c r="N49" s="1" t="s">
        <v>29</v>
      </c>
      <c r="O49" s="1">
        <v>65</v>
      </c>
      <c r="P49" s="1" t="s">
        <v>29</v>
      </c>
      <c r="Q49" s="1">
        <v>1</v>
      </c>
      <c r="R49" s="1" t="s">
        <v>29</v>
      </c>
      <c r="S49" s="1">
        <v>10</v>
      </c>
      <c r="T49" s="1" t="s">
        <v>29</v>
      </c>
      <c r="U49" s="1">
        <v>33</v>
      </c>
      <c r="V49" s="1" t="s">
        <v>29</v>
      </c>
      <c r="W49" s="1">
        <v>12</v>
      </c>
      <c r="X49" s="1" t="s">
        <v>29</v>
      </c>
      <c r="Y49" s="1">
        <v>26</v>
      </c>
      <c r="Z49" s="1" t="s">
        <v>29</v>
      </c>
      <c r="AA49" s="1" t="s">
        <v>226</v>
      </c>
    </row>
    <row r="50" spans="1:27" x14ac:dyDescent="0.3">
      <c r="A50" s="1" t="s">
        <v>7</v>
      </c>
      <c r="B50" s="1" t="s">
        <v>187</v>
      </c>
      <c r="C50" s="1">
        <v>1996</v>
      </c>
      <c r="D50" s="1" t="s">
        <v>42</v>
      </c>
      <c r="E50" s="1">
        <v>1</v>
      </c>
      <c r="F50" s="1" t="s">
        <v>198</v>
      </c>
      <c r="G50" s="1" t="s">
        <v>199</v>
      </c>
      <c r="H50" s="1">
        <v>5.9</v>
      </c>
      <c r="I50" s="1" t="s">
        <v>29</v>
      </c>
      <c r="J50" s="1" t="s">
        <v>29</v>
      </c>
      <c r="K50" s="1">
        <v>28</v>
      </c>
      <c r="L50" s="1" t="s">
        <v>29</v>
      </c>
      <c r="M50" s="1">
        <v>17</v>
      </c>
      <c r="N50" s="1" t="s">
        <v>29</v>
      </c>
      <c r="O50" s="1">
        <v>57</v>
      </c>
      <c r="P50" s="1" t="s">
        <v>29</v>
      </c>
      <c r="Q50" s="1">
        <v>2</v>
      </c>
      <c r="R50" s="1" t="s">
        <v>29</v>
      </c>
      <c r="S50" s="1">
        <v>11</v>
      </c>
      <c r="T50" s="1" t="s">
        <v>29</v>
      </c>
      <c r="U50" s="1">
        <v>19</v>
      </c>
      <c r="V50" s="1" t="s">
        <v>29</v>
      </c>
      <c r="W50" s="1">
        <v>13</v>
      </c>
      <c r="X50" s="1" t="s">
        <v>29</v>
      </c>
      <c r="Y50" s="1">
        <v>28</v>
      </c>
      <c r="Z50" s="1" t="s">
        <v>29</v>
      </c>
      <c r="AA50" s="1" t="s">
        <v>227</v>
      </c>
    </row>
    <row r="51" spans="1:27" x14ac:dyDescent="0.3">
      <c r="A51" s="1" t="s">
        <v>7</v>
      </c>
      <c r="B51" s="1" t="s">
        <v>187</v>
      </c>
      <c r="C51" s="1">
        <v>1998</v>
      </c>
      <c r="D51" s="1" t="s">
        <v>42</v>
      </c>
      <c r="E51" s="1">
        <v>1</v>
      </c>
      <c r="F51" s="1" t="s">
        <v>198</v>
      </c>
      <c r="G51" s="1" t="s">
        <v>199</v>
      </c>
      <c r="H51" s="1">
        <v>5.7</v>
      </c>
      <c r="I51" s="1" t="s">
        <v>29</v>
      </c>
      <c r="J51" s="1" t="s">
        <v>29</v>
      </c>
      <c r="K51" s="1">
        <v>13</v>
      </c>
      <c r="L51" s="1" t="s">
        <v>29</v>
      </c>
      <c r="M51" s="1">
        <v>5</v>
      </c>
      <c r="N51" s="1" t="s">
        <v>29</v>
      </c>
      <c r="O51" s="1">
        <v>58</v>
      </c>
      <c r="P51" s="1" t="s">
        <v>29</v>
      </c>
      <c r="Q51" s="1">
        <v>1</v>
      </c>
      <c r="R51" s="1" t="s">
        <v>29</v>
      </c>
      <c r="S51" s="1">
        <v>6</v>
      </c>
      <c r="T51" s="1" t="s">
        <v>29</v>
      </c>
      <c r="U51" s="1">
        <v>26</v>
      </c>
      <c r="V51" s="1" t="s">
        <v>29</v>
      </c>
      <c r="W51" s="1">
        <v>14</v>
      </c>
      <c r="X51" s="1" t="s">
        <v>29</v>
      </c>
      <c r="Y51" s="1">
        <v>32</v>
      </c>
      <c r="Z51" s="1" t="s">
        <v>29</v>
      </c>
      <c r="AA51" s="1" t="s">
        <v>228</v>
      </c>
    </row>
    <row r="52" spans="1:27" x14ac:dyDescent="0.3">
      <c r="A52" s="1" t="s">
        <v>7</v>
      </c>
      <c r="B52" s="1" t="s">
        <v>188</v>
      </c>
      <c r="C52" s="1" t="s">
        <v>94</v>
      </c>
      <c r="D52" s="1" t="s">
        <v>42</v>
      </c>
      <c r="E52" s="1">
        <v>28</v>
      </c>
      <c r="F52" s="1" t="s">
        <v>200</v>
      </c>
      <c r="G52" s="1" t="s">
        <v>201</v>
      </c>
      <c r="H52" s="1">
        <v>6.4</v>
      </c>
      <c r="I52" s="1">
        <v>0.4</v>
      </c>
      <c r="J52" s="1" t="s">
        <v>214</v>
      </c>
      <c r="K52" s="1">
        <v>27</v>
      </c>
      <c r="L52" s="1">
        <v>23</v>
      </c>
      <c r="M52" s="1">
        <v>14</v>
      </c>
      <c r="N52" s="1">
        <v>23</v>
      </c>
      <c r="O52" s="1">
        <v>76</v>
      </c>
      <c r="P52" s="1">
        <v>86</v>
      </c>
      <c r="Q52" s="1">
        <v>17</v>
      </c>
      <c r="R52" s="1">
        <v>22</v>
      </c>
      <c r="S52" s="1">
        <v>25</v>
      </c>
      <c r="T52" s="1">
        <v>22</v>
      </c>
      <c r="U52" s="1">
        <v>62</v>
      </c>
      <c r="V52" s="1">
        <v>98</v>
      </c>
      <c r="W52" s="1">
        <v>30</v>
      </c>
      <c r="X52" s="1">
        <v>69</v>
      </c>
      <c r="Y52" s="1">
        <v>23</v>
      </c>
      <c r="Z52" s="1">
        <v>17</v>
      </c>
      <c r="AA52" s="1" t="s">
        <v>229</v>
      </c>
    </row>
    <row r="53" spans="1:27" x14ac:dyDescent="0.3">
      <c r="A53" s="1" t="s">
        <v>7</v>
      </c>
      <c r="B53" s="1" t="s">
        <v>189</v>
      </c>
      <c r="C53" s="1" t="s">
        <v>195</v>
      </c>
      <c r="D53" s="1" t="s">
        <v>42</v>
      </c>
      <c r="E53" s="1">
        <v>1</v>
      </c>
      <c r="F53" s="1" t="s">
        <v>202</v>
      </c>
      <c r="G53" s="1" t="s">
        <v>203</v>
      </c>
      <c r="H53" s="1">
        <v>5.3</v>
      </c>
      <c r="I53" s="1" t="s">
        <v>29</v>
      </c>
      <c r="J53" s="1" t="s">
        <v>218</v>
      </c>
      <c r="K53" s="1">
        <v>147</v>
      </c>
      <c r="L53" s="1" t="s">
        <v>29</v>
      </c>
      <c r="M53" s="1">
        <v>64</v>
      </c>
      <c r="N53" s="1" t="s">
        <v>29</v>
      </c>
      <c r="O53" s="1">
        <v>130</v>
      </c>
      <c r="P53" s="1" t="s">
        <v>29</v>
      </c>
      <c r="Q53" s="1">
        <v>6</v>
      </c>
      <c r="R53" s="1" t="s">
        <v>29</v>
      </c>
      <c r="S53" s="1">
        <v>14</v>
      </c>
      <c r="T53" s="1" t="s">
        <v>29</v>
      </c>
      <c r="U53" s="1">
        <v>134</v>
      </c>
      <c r="V53" s="1" t="s">
        <v>29</v>
      </c>
      <c r="W53" s="1">
        <v>66</v>
      </c>
      <c r="X53" s="1" t="s">
        <v>29</v>
      </c>
      <c r="Y53" s="1">
        <v>110</v>
      </c>
      <c r="Z53" s="1" t="s">
        <v>29</v>
      </c>
      <c r="AA53" s="1" t="s">
        <v>230</v>
      </c>
    </row>
    <row r="54" spans="1:27" x14ac:dyDescent="0.3">
      <c r="A54" s="1" t="s">
        <v>7</v>
      </c>
      <c r="B54" s="1" t="s">
        <v>190</v>
      </c>
      <c r="C54" s="1" t="s">
        <v>196</v>
      </c>
      <c r="D54" s="1" t="s">
        <v>42</v>
      </c>
      <c r="E54" s="1">
        <v>1</v>
      </c>
      <c r="F54" s="1" t="s">
        <v>204</v>
      </c>
      <c r="G54" s="1" t="s">
        <v>205</v>
      </c>
      <c r="H54" s="1">
        <v>6.4</v>
      </c>
      <c r="I54" s="1" t="s">
        <v>29</v>
      </c>
      <c r="J54" s="1" t="s">
        <v>219</v>
      </c>
      <c r="K54" s="1">
        <v>179</v>
      </c>
      <c r="L54" s="1" t="s">
        <v>29</v>
      </c>
      <c r="M54" s="1">
        <v>59</v>
      </c>
      <c r="N54" s="1" t="s">
        <v>29</v>
      </c>
      <c r="O54" s="1">
        <v>155</v>
      </c>
      <c r="P54" s="1" t="s">
        <v>29</v>
      </c>
      <c r="Q54" s="1">
        <v>6</v>
      </c>
      <c r="R54" s="1" t="s">
        <v>29</v>
      </c>
      <c r="S54" s="1">
        <v>12</v>
      </c>
      <c r="T54" s="1" t="s">
        <v>29</v>
      </c>
      <c r="U54" s="1">
        <v>171</v>
      </c>
      <c r="V54" s="1" t="s">
        <v>29</v>
      </c>
      <c r="W54" s="1">
        <v>34</v>
      </c>
      <c r="X54" s="1" t="s">
        <v>29</v>
      </c>
      <c r="Y54" s="1">
        <v>52</v>
      </c>
      <c r="Z54" s="1" t="s">
        <v>29</v>
      </c>
      <c r="AA54" s="1" t="s">
        <v>231</v>
      </c>
    </row>
    <row r="55" spans="1:27" x14ac:dyDescent="0.3">
      <c r="A55" s="1" t="s">
        <v>7</v>
      </c>
      <c r="B55" s="1" t="s">
        <v>191</v>
      </c>
      <c r="C55" s="1" t="s">
        <v>197</v>
      </c>
      <c r="D55" s="1" t="s">
        <v>42</v>
      </c>
      <c r="E55" s="1">
        <v>1</v>
      </c>
      <c r="F55" s="1" t="s">
        <v>206</v>
      </c>
      <c r="G55" s="1" t="s">
        <v>207</v>
      </c>
      <c r="H55" s="1">
        <v>6.7</v>
      </c>
      <c r="I55" s="1" t="s">
        <v>29</v>
      </c>
      <c r="J55" s="1" t="s">
        <v>216</v>
      </c>
      <c r="K55" s="1">
        <v>220</v>
      </c>
      <c r="L55" s="1" t="s">
        <v>29</v>
      </c>
      <c r="M55" s="1">
        <v>48</v>
      </c>
      <c r="N55" s="1" t="s">
        <v>29</v>
      </c>
      <c r="O55" s="1">
        <v>133</v>
      </c>
      <c r="P55" s="1" t="s">
        <v>29</v>
      </c>
      <c r="Q55" s="1">
        <v>5</v>
      </c>
      <c r="R55" s="1" t="s">
        <v>29</v>
      </c>
      <c r="S55" s="1">
        <v>8</v>
      </c>
      <c r="T55" s="1" t="s">
        <v>29</v>
      </c>
      <c r="U55" s="1">
        <v>236</v>
      </c>
      <c r="V55" s="1" t="s">
        <v>29</v>
      </c>
      <c r="W55" s="1">
        <v>9</v>
      </c>
      <c r="X55" s="1" t="s">
        <v>29</v>
      </c>
      <c r="Y55" s="1">
        <v>36</v>
      </c>
      <c r="Z55" s="1" t="s">
        <v>29</v>
      </c>
      <c r="AA55" s="1" t="s">
        <v>232</v>
      </c>
    </row>
    <row r="56" spans="1:27" x14ac:dyDescent="0.3">
      <c r="A56" s="1" t="s">
        <v>7</v>
      </c>
      <c r="B56" s="1" t="s">
        <v>192</v>
      </c>
      <c r="C56" s="1">
        <v>2006</v>
      </c>
      <c r="D56" s="1" t="s">
        <v>42</v>
      </c>
      <c r="E56" s="1">
        <v>1</v>
      </c>
      <c r="F56" s="1" t="s">
        <v>208</v>
      </c>
      <c r="G56" s="1" t="s">
        <v>209</v>
      </c>
      <c r="H56" s="1">
        <v>5.7</v>
      </c>
      <c r="I56" s="1" t="s">
        <v>29</v>
      </c>
      <c r="J56" s="1" t="s">
        <v>215</v>
      </c>
      <c r="K56" s="1">
        <v>221</v>
      </c>
      <c r="L56" s="1" t="s">
        <v>29</v>
      </c>
      <c r="M56" s="1">
        <v>129</v>
      </c>
      <c r="N56" s="1" t="s">
        <v>29</v>
      </c>
      <c r="O56" s="1">
        <v>331</v>
      </c>
      <c r="P56" s="1" t="s">
        <v>29</v>
      </c>
      <c r="Q56" s="1">
        <v>9.9</v>
      </c>
      <c r="R56" s="1" t="s">
        <v>29</v>
      </c>
      <c r="S56" s="1">
        <v>51</v>
      </c>
      <c r="T56" s="1" t="s">
        <v>29</v>
      </c>
      <c r="U56" s="1">
        <v>275</v>
      </c>
      <c r="V56" s="1" t="s">
        <v>29</v>
      </c>
      <c r="W56" s="1">
        <v>17</v>
      </c>
      <c r="X56" s="1" t="s">
        <v>29</v>
      </c>
      <c r="Y56" s="1">
        <v>174</v>
      </c>
      <c r="Z56" s="1" t="s">
        <v>29</v>
      </c>
      <c r="AA56" s="1" t="s">
        <v>233</v>
      </c>
    </row>
    <row r="57" spans="1:27" x14ac:dyDescent="0.3">
      <c r="A57" s="1" t="s">
        <v>7</v>
      </c>
      <c r="B57" s="1" t="s">
        <v>193</v>
      </c>
      <c r="C57" s="1">
        <v>2006</v>
      </c>
      <c r="D57" s="1" t="s">
        <v>42</v>
      </c>
      <c r="E57" s="1">
        <v>1</v>
      </c>
      <c r="F57" s="1" t="s">
        <v>210</v>
      </c>
      <c r="G57" s="1" t="s">
        <v>211</v>
      </c>
      <c r="H57" s="1">
        <v>6.3</v>
      </c>
      <c r="I57" s="1">
        <v>0.3</v>
      </c>
      <c r="J57" s="1" t="s">
        <v>217</v>
      </c>
      <c r="K57" s="1">
        <v>12</v>
      </c>
      <c r="L57" s="1">
        <v>2.2000000000000002</v>
      </c>
      <c r="M57" s="1">
        <v>3.3</v>
      </c>
      <c r="N57" s="1">
        <v>1.2</v>
      </c>
      <c r="O57" s="1">
        <v>29</v>
      </c>
      <c r="P57" s="1">
        <v>5.9</v>
      </c>
      <c r="Q57" s="1">
        <v>2.2999999999999998</v>
      </c>
      <c r="R57" s="1">
        <v>1</v>
      </c>
      <c r="S57" s="1">
        <v>7</v>
      </c>
      <c r="T57" s="1">
        <v>2.2000000000000002</v>
      </c>
      <c r="U57" s="1">
        <v>13</v>
      </c>
      <c r="V57" s="1">
        <v>2.6</v>
      </c>
      <c r="W57" s="1">
        <v>10</v>
      </c>
      <c r="X57" s="1">
        <v>1.7</v>
      </c>
      <c r="Y57" s="1">
        <v>21</v>
      </c>
      <c r="Z57" s="1">
        <v>5.4</v>
      </c>
      <c r="AA57" s="1" t="s">
        <v>234</v>
      </c>
    </row>
    <row r="58" spans="1:27" x14ac:dyDescent="0.3">
      <c r="A58" s="1" t="s">
        <v>7</v>
      </c>
      <c r="B58" s="1" t="s">
        <v>194</v>
      </c>
      <c r="C58" s="1">
        <v>2008</v>
      </c>
      <c r="D58" s="1" t="s">
        <v>42</v>
      </c>
      <c r="E58" s="1">
        <v>1</v>
      </c>
      <c r="F58" s="1" t="s">
        <v>212</v>
      </c>
      <c r="G58" s="1" t="s">
        <v>213</v>
      </c>
      <c r="H58" s="1">
        <v>6.3</v>
      </c>
      <c r="I58" s="1">
        <v>0.28000000000000003</v>
      </c>
      <c r="J58" s="1" t="s">
        <v>220</v>
      </c>
      <c r="K58" s="1">
        <v>87</v>
      </c>
      <c r="L58" s="1">
        <v>13</v>
      </c>
      <c r="M58" s="1">
        <v>15</v>
      </c>
      <c r="N58" s="1">
        <v>2.5</v>
      </c>
      <c r="O58" s="1">
        <v>43</v>
      </c>
      <c r="P58" s="1">
        <v>7.9</v>
      </c>
      <c r="Q58" s="1">
        <v>4.8</v>
      </c>
      <c r="R58" s="1">
        <v>0.67</v>
      </c>
      <c r="S58" s="1">
        <v>13</v>
      </c>
      <c r="T58" s="1">
        <v>2.2000000000000002</v>
      </c>
      <c r="U58" s="1">
        <v>110</v>
      </c>
      <c r="V58" s="1">
        <v>19</v>
      </c>
      <c r="W58" s="1">
        <v>12</v>
      </c>
      <c r="X58" s="1">
        <v>1.2</v>
      </c>
      <c r="Y58" s="1">
        <v>23</v>
      </c>
      <c r="Z58" s="1">
        <v>4</v>
      </c>
      <c r="AA58" s="1" t="s">
        <v>235</v>
      </c>
    </row>
    <row r="59" spans="1:27" x14ac:dyDescent="0.3">
      <c r="R59" s="1" t="s">
        <v>221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zoomScale="44" zoomScaleNormal="77" workbookViewId="0">
      <selection activeCell="F33" sqref="F33"/>
    </sheetView>
  </sheetViews>
  <sheetFormatPr defaultColWidth="19.5546875" defaultRowHeight="15.6" x14ac:dyDescent="0.3"/>
  <cols>
    <col min="1" max="1" width="19.5546875" style="14"/>
    <col min="2" max="2" width="28.44140625" style="2" customWidth="1"/>
    <col min="3" max="5" width="19.5546875" style="2"/>
    <col min="6" max="6" width="20" style="2" customWidth="1"/>
    <col min="7" max="7" width="19.5546875" style="2"/>
    <col min="8" max="10" width="19.5546875" style="3"/>
    <col min="11" max="12" width="19.5546875" style="4"/>
    <col min="13" max="14" width="19.5546875" style="5"/>
    <col min="15" max="16" width="19.5546875" style="6"/>
    <col min="17" max="18" width="19.5546875" style="7"/>
    <col min="19" max="20" width="19.5546875" style="8"/>
    <col min="21" max="22" width="19.5546875" style="9"/>
    <col min="23" max="24" width="19.5546875" style="16"/>
    <col min="25" max="26" width="18.77734375" style="10" customWidth="1"/>
    <col min="27" max="27" width="30.77734375" style="2" customWidth="1"/>
    <col min="28" max="16384" width="19.5546875" style="2"/>
  </cols>
  <sheetData>
    <row r="1" spans="1:27" s="15" customFormat="1" ht="20.399999999999999" customHeight="1" x14ac:dyDescent="0.3">
      <c r="A1" s="17" t="s">
        <v>0</v>
      </c>
      <c r="B1" s="18" t="s">
        <v>1</v>
      </c>
      <c r="C1" s="19" t="s">
        <v>32</v>
      </c>
      <c r="D1" s="19" t="s">
        <v>41</v>
      </c>
      <c r="E1" s="19" t="s">
        <v>93</v>
      </c>
      <c r="F1" s="19" t="s">
        <v>11</v>
      </c>
      <c r="G1" s="19" t="s">
        <v>13</v>
      </c>
      <c r="H1" s="19" t="s">
        <v>23</v>
      </c>
      <c r="I1" s="19" t="s">
        <v>30</v>
      </c>
      <c r="J1" s="19" t="s">
        <v>31</v>
      </c>
      <c r="K1" s="19" t="s">
        <v>61</v>
      </c>
      <c r="L1" s="19" t="s">
        <v>62</v>
      </c>
      <c r="M1" s="19" t="s">
        <v>63</v>
      </c>
      <c r="N1" s="19" t="s">
        <v>64</v>
      </c>
      <c r="O1" s="19" t="s">
        <v>65</v>
      </c>
      <c r="P1" s="19" t="s">
        <v>66</v>
      </c>
      <c r="Q1" s="19" t="s">
        <v>67</v>
      </c>
      <c r="R1" s="19" t="s">
        <v>68</v>
      </c>
      <c r="S1" s="19" t="s">
        <v>69</v>
      </c>
      <c r="T1" s="19" t="s">
        <v>70</v>
      </c>
      <c r="U1" s="19" t="s">
        <v>71</v>
      </c>
      <c r="V1" s="19" t="s">
        <v>72</v>
      </c>
      <c r="W1" s="19" t="s">
        <v>73</v>
      </c>
      <c r="X1" s="19" t="s">
        <v>74</v>
      </c>
      <c r="Y1" s="19" t="s">
        <v>75</v>
      </c>
      <c r="Z1" s="19" t="s">
        <v>76</v>
      </c>
      <c r="AA1" s="18" t="s">
        <v>33</v>
      </c>
    </row>
    <row r="2" spans="1:27" ht="13.8" customHeight="1" x14ac:dyDescent="0.3">
      <c r="A2" s="20" t="s">
        <v>2</v>
      </c>
      <c r="B2" s="12" t="s">
        <v>8</v>
      </c>
      <c r="C2" s="12">
        <v>1978</v>
      </c>
      <c r="D2" s="12" t="s">
        <v>29</v>
      </c>
      <c r="E2" s="12">
        <v>23</v>
      </c>
      <c r="F2" s="12" t="s">
        <v>12</v>
      </c>
      <c r="G2" s="12" t="s">
        <v>14</v>
      </c>
      <c r="H2" s="21">
        <v>7.5</v>
      </c>
      <c r="I2" s="21">
        <v>0.3</v>
      </c>
      <c r="J2" s="21" t="s">
        <v>24</v>
      </c>
      <c r="K2" s="22">
        <v>170</v>
      </c>
      <c r="L2" s="22">
        <v>99</v>
      </c>
      <c r="M2" s="23">
        <v>145</v>
      </c>
      <c r="N2" s="23">
        <v>209</v>
      </c>
      <c r="O2" s="24">
        <v>133</v>
      </c>
      <c r="P2" s="24">
        <v>142</v>
      </c>
      <c r="Q2" s="25">
        <v>57</v>
      </c>
      <c r="R2" s="25">
        <v>71</v>
      </c>
      <c r="S2" s="26" t="s">
        <v>29</v>
      </c>
      <c r="T2" s="26" t="s">
        <v>29</v>
      </c>
      <c r="U2" s="27">
        <v>136</v>
      </c>
      <c r="V2" s="27">
        <v>131</v>
      </c>
      <c r="W2" s="28" t="s">
        <v>29</v>
      </c>
      <c r="X2" s="28" t="s">
        <v>29</v>
      </c>
      <c r="Y2" s="29">
        <v>902</v>
      </c>
      <c r="Z2" s="29">
        <v>576</v>
      </c>
      <c r="AA2" s="12" t="s">
        <v>34</v>
      </c>
    </row>
    <row r="3" spans="1:27" ht="16.2" customHeight="1" x14ac:dyDescent="0.3">
      <c r="A3" s="20" t="s">
        <v>2</v>
      </c>
      <c r="B3" s="12" t="s">
        <v>8</v>
      </c>
      <c r="C3" s="12" t="s">
        <v>9</v>
      </c>
      <c r="D3" s="12" t="s">
        <v>29</v>
      </c>
      <c r="E3" s="12">
        <v>1</v>
      </c>
      <c r="F3" s="12" t="s">
        <v>15</v>
      </c>
      <c r="G3" s="12" t="s">
        <v>16</v>
      </c>
      <c r="H3" s="21">
        <v>5.8</v>
      </c>
      <c r="I3" s="21" t="s">
        <v>29</v>
      </c>
      <c r="J3" s="21" t="s">
        <v>29</v>
      </c>
      <c r="K3" s="22">
        <v>14</v>
      </c>
      <c r="L3" s="22">
        <v>15</v>
      </c>
      <c r="M3" s="23">
        <v>51</v>
      </c>
      <c r="N3" s="23">
        <v>75</v>
      </c>
      <c r="O3" s="24">
        <v>108</v>
      </c>
      <c r="P3" s="24">
        <v>149</v>
      </c>
      <c r="Q3" s="25">
        <v>3</v>
      </c>
      <c r="R3" s="25">
        <v>11</v>
      </c>
      <c r="S3" s="26">
        <v>32</v>
      </c>
      <c r="T3" s="26">
        <v>35</v>
      </c>
      <c r="U3" s="27">
        <v>23</v>
      </c>
      <c r="V3" s="27">
        <v>27</v>
      </c>
      <c r="W3" s="28">
        <v>30</v>
      </c>
      <c r="X3" s="28">
        <v>32</v>
      </c>
      <c r="Y3" s="29">
        <v>65</v>
      </c>
      <c r="Z3" s="29">
        <v>58</v>
      </c>
      <c r="AA3" s="12" t="s">
        <v>35</v>
      </c>
    </row>
    <row r="4" spans="1:27" ht="14.4" customHeight="1" x14ac:dyDescent="0.3">
      <c r="A4" s="20" t="s">
        <v>2</v>
      </c>
      <c r="B4" s="12" t="s">
        <v>38</v>
      </c>
      <c r="C4" s="12">
        <v>2000</v>
      </c>
      <c r="D4" s="12" t="s">
        <v>29</v>
      </c>
      <c r="E4" s="12">
        <v>17</v>
      </c>
      <c r="F4" s="12" t="s">
        <v>17</v>
      </c>
      <c r="G4" s="12" t="s">
        <v>20</v>
      </c>
      <c r="H4" s="21">
        <v>6.7</v>
      </c>
      <c r="I4" s="21">
        <v>0.4</v>
      </c>
      <c r="J4" s="21" t="s">
        <v>25</v>
      </c>
      <c r="K4" s="22">
        <v>67</v>
      </c>
      <c r="L4" s="22">
        <v>53</v>
      </c>
      <c r="M4" s="23">
        <v>255</v>
      </c>
      <c r="N4" s="23">
        <v>18</v>
      </c>
      <c r="O4" s="24">
        <v>131</v>
      </c>
      <c r="P4" s="24">
        <v>110</v>
      </c>
      <c r="Q4" s="25">
        <v>7.5</v>
      </c>
      <c r="R4" s="25">
        <v>7.1</v>
      </c>
      <c r="S4" s="26">
        <v>88</v>
      </c>
      <c r="T4" s="26">
        <v>73</v>
      </c>
      <c r="U4" s="27">
        <v>99</v>
      </c>
      <c r="V4" s="27">
        <v>78</v>
      </c>
      <c r="W4" s="28">
        <v>25</v>
      </c>
      <c r="X4" s="28">
        <v>17</v>
      </c>
      <c r="Y4" s="29">
        <v>77</v>
      </c>
      <c r="Z4" s="29">
        <v>57</v>
      </c>
      <c r="AA4" s="12" t="s">
        <v>36</v>
      </c>
    </row>
    <row r="5" spans="1:27" ht="15.6" customHeight="1" x14ac:dyDescent="0.3">
      <c r="A5" s="20" t="s">
        <v>2</v>
      </c>
      <c r="B5" s="12" t="s">
        <v>38</v>
      </c>
      <c r="C5" s="12">
        <v>2001</v>
      </c>
      <c r="D5" s="12" t="s">
        <v>29</v>
      </c>
      <c r="E5" s="12">
        <v>48</v>
      </c>
      <c r="F5" s="12" t="s">
        <v>17</v>
      </c>
      <c r="G5" s="12" t="s">
        <v>20</v>
      </c>
      <c r="H5" s="21">
        <v>6.8</v>
      </c>
      <c r="I5" s="21">
        <v>0.6</v>
      </c>
      <c r="J5" s="21" t="s">
        <v>26</v>
      </c>
      <c r="K5" s="22">
        <v>109</v>
      </c>
      <c r="L5" s="22">
        <v>176</v>
      </c>
      <c r="M5" s="23">
        <v>32</v>
      </c>
      <c r="N5" s="23">
        <v>45</v>
      </c>
      <c r="O5" s="24">
        <v>162</v>
      </c>
      <c r="P5" s="24">
        <v>189</v>
      </c>
      <c r="Q5" s="25">
        <v>5.8</v>
      </c>
      <c r="R5" s="25">
        <v>6.6</v>
      </c>
      <c r="S5" s="26">
        <v>38</v>
      </c>
      <c r="T5" s="26">
        <v>27</v>
      </c>
      <c r="U5" s="27">
        <v>125</v>
      </c>
      <c r="V5" s="27">
        <v>203</v>
      </c>
      <c r="W5" s="28">
        <v>23</v>
      </c>
      <c r="X5" s="28">
        <v>20</v>
      </c>
      <c r="Y5" s="29">
        <v>73</v>
      </c>
      <c r="Z5" s="29">
        <v>75</v>
      </c>
      <c r="AA5" s="12" t="s">
        <v>36</v>
      </c>
    </row>
    <row r="6" spans="1:27" ht="13.2" customHeight="1" x14ac:dyDescent="0.3">
      <c r="A6" s="20" t="s">
        <v>2</v>
      </c>
      <c r="B6" s="12" t="s">
        <v>38</v>
      </c>
      <c r="C6" s="12">
        <v>2002</v>
      </c>
      <c r="D6" s="12" t="s">
        <v>29</v>
      </c>
      <c r="E6" s="12">
        <v>26</v>
      </c>
      <c r="F6" s="12" t="s">
        <v>17</v>
      </c>
      <c r="G6" s="12" t="s">
        <v>20</v>
      </c>
      <c r="H6" s="21">
        <v>6.8</v>
      </c>
      <c r="I6" s="21">
        <v>0.5</v>
      </c>
      <c r="J6" s="21" t="s">
        <v>27</v>
      </c>
      <c r="K6" s="22">
        <v>179</v>
      </c>
      <c r="L6" s="22">
        <v>214</v>
      </c>
      <c r="M6" s="23">
        <v>48</v>
      </c>
      <c r="N6" s="23">
        <v>52</v>
      </c>
      <c r="O6" s="24">
        <v>296</v>
      </c>
      <c r="P6" s="24">
        <v>322</v>
      </c>
      <c r="Q6" s="25">
        <v>11</v>
      </c>
      <c r="R6" s="25">
        <v>14</v>
      </c>
      <c r="S6" s="26">
        <v>52</v>
      </c>
      <c r="T6" s="26">
        <v>39</v>
      </c>
      <c r="U6" s="27">
        <v>217</v>
      </c>
      <c r="V6" s="27">
        <v>261</v>
      </c>
      <c r="W6" s="28">
        <v>37</v>
      </c>
      <c r="X6" s="28">
        <v>28</v>
      </c>
      <c r="Y6" s="29">
        <v>102</v>
      </c>
      <c r="Z6" s="29">
        <v>89</v>
      </c>
      <c r="AA6" s="12" t="s">
        <v>36</v>
      </c>
    </row>
    <row r="7" spans="1:27" ht="13.2" customHeight="1" x14ac:dyDescent="0.3">
      <c r="A7" s="20" t="s">
        <v>2</v>
      </c>
      <c r="B7" s="12" t="s">
        <v>38</v>
      </c>
      <c r="C7" s="12" t="s">
        <v>10</v>
      </c>
      <c r="D7" s="12" t="s">
        <v>29</v>
      </c>
      <c r="E7" s="12">
        <v>16</v>
      </c>
      <c r="F7" s="12" t="s">
        <v>18</v>
      </c>
      <c r="G7" s="12" t="s">
        <v>21</v>
      </c>
      <c r="H7" s="21">
        <v>5.2</v>
      </c>
      <c r="I7" s="21">
        <v>0.3</v>
      </c>
      <c r="J7" s="21" t="s">
        <v>28</v>
      </c>
      <c r="K7" s="22">
        <v>25</v>
      </c>
      <c r="L7" s="22">
        <v>20</v>
      </c>
      <c r="M7" s="23">
        <v>14</v>
      </c>
      <c r="N7" s="23">
        <v>10</v>
      </c>
      <c r="O7" s="24">
        <v>63</v>
      </c>
      <c r="P7" s="24">
        <v>48</v>
      </c>
      <c r="Q7" s="25">
        <v>2.7</v>
      </c>
      <c r="R7" s="25">
        <v>1.6</v>
      </c>
      <c r="S7" s="26">
        <v>39</v>
      </c>
      <c r="T7" s="26">
        <v>27</v>
      </c>
      <c r="U7" s="27">
        <v>30</v>
      </c>
      <c r="V7" s="27">
        <v>25</v>
      </c>
      <c r="W7" s="28">
        <v>20</v>
      </c>
      <c r="X7" s="28">
        <v>13</v>
      </c>
      <c r="Y7" s="29">
        <v>57</v>
      </c>
      <c r="Z7" s="29">
        <v>32</v>
      </c>
      <c r="AA7" s="12" t="s">
        <v>37</v>
      </c>
    </row>
    <row r="8" spans="1:27" x14ac:dyDescent="0.3">
      <c r="A8" s="20" t="s">
        <v>2</v>
      </c>
      <c r="B8" s="12" t="s">
        <v>50</v>
      </c>
      <c r="C8" s="12" t="s">
        <v>9</v>
      </c>
      <c r="D8" s="12" t="s">
        <v>29</v>
      </c>
      <c r="E8" s="12">
        <v>1</v>
      </c>
      <c r="F8" s="12" t="s">
        <v>19</v>
      </c>
      <c r="G8" s="12" t="s">
        <v>22</v>
      </c>
      <c r="H8" s="21">
        <v>5.6</v>
      </c>
      <c r="I8" s="21" t="s">
        <v>29</v>
      </c>
      <c r="J8" s="21" t="s">
        <v>29</v>
      </c>
      <c r="K8" s="22">
        <v>19</v>
      </c>
      <c r="L8" s="22">
        <v>18</v>
      </c>
      <c r="M8" s="23">
        <v>74</v>
      </c>
      <c r="N8" s="23">
        <v>74</v>
      </c>
      <c r="O8" s="24">
        <v>120</v>
      </c>
      <c r="P8" s="24">
        <v>164</v>
      </c>
      <c r="Q8" s="25">
        <v>2.8</v>
      </c>
      <c r="R8" s="25">
        <v>6</v>
      </c>
      <c r="S8" s="26">
        <v>29</v>
      </c>
      <c r="T8" s="26">
        <v>48</v>
      </c>
      <c r="U8" s="27">
        <v>31</v>
      </c>
      <c r="V8" s="27">
        <v>31</v>
      </c>
      <c r="W8" s="28">
        <v>30</v>
      </c>
      <c r="X8" s="28">
        <v>41</v>
      </c>
      <c r="Y8" s="29">
        <v>60</v>
      </c>
      <c r="Z8" s="29">
        <v>71</v>
      </c>
      <c r="AA8" s="12" t="s">
        <v>35</v>
      </c>
    </row>
    <row r="9" spans="1:27" x14ac:dyDescent="0.3">
      <c r="A9" s="20" t="s">
        <v>3</v>
      </c>
      <c r="B9" s="12" t="s">
        <v>39</v>
      </c>
      <c r="C9" s="12" t="s">
        <v>40</v>
      </c>
      <c r="D9" s="12" t="s">
        <v>42</v>
      </c>
      <c r="E9" s="12">
        <v>1</v>
      </c>
      <c r="F9" s="11" t="s">
        <v>51</v>
      </c>
      <c r="G9" s="11" t="s">
        <v>46</v>
      </c>
      <c r="H9" s="21">
        <v>5.7</v>
      </c>
      <c r="I9" s="21">
        <v>0.6</v>
      </c>
      <c r="J9" s="21" t="s">
        <v>55</v>
      </c>
      <c r="K9" s="22">
        <v>21</v>
      </c>
      <c r="L9" s="22">
        <v>12</v>
      </c>
      <c r="M9" s="23">
        <v>10</v>
      </c>
      <c r="N9" s="23">
        <v>4</v>
      </c>
      <c r="O9" s="24">
        <v>30</v>
      </c>
      <c r="P9" s="24">
        <v>8</v>
      </c>
      <c r="Q9" s="25">
        <v>5</v>
      </c>
      <c r="R9" s="25">
        <v>3</v>
      </c>
      <c r="S9" s="26">
        <v>13</v>
      </c>
      <c r="T9" s="26">
        <v>5</v>
      </c>
      <c r="U9" s="27">
        <v>26</v>
      </c>
      <c r="V9" s="27">
        <v>13</v>
      </c>
      <c r="W9" s="28">
        <v>17</v>
      </c>
      <c r="X9" s="28">
        <v>5</v>
      </c>
      <c r="Y9" s="29">
        <v>25</v>
      </c>
      <c r="Z9" s="29">
        <v>9</v>
      </c>
      <c r="AA9" s="11" t="s">
        <v>58</v>
      </c>
    </row>
    <row r="10" spans="1:27" x14ac:dyDescent="0.3">
      <c r="A10" s="20" t="s">
        <v>3</v>
      </c>
      <c r="B10" s="12" t="s">
        <v>43</v>
      </c>
      <c r="C10" s="12" t="s">
        <v>9</v>
      </c>
      <c r="D10" s="12" t="s">
        <v>42</v>
      </c>
      <c r="E10" s="12">
        <v>1</v>
      </c>
      <c r="F10" s="11" t="s">
        <v>52</v>
      </c>
      <c r="G10" s="11" t="s">
        <v>47</v>
      </c>
      <c r="H10" s="21">
        <v>5.7</v>
      </c>
      <c r="I10" s="21" t="s">
        <v>29</v>
      </c>
      <c r="J10" s="21" t="s">
        <v>29</v>
      </c>
      <c r="K10" s="22">
        <v>15</v>
      </c>
      <c r="L10" s="22">
        <v>7.9</v>
      </c>
      <c r="M10" s="23">
        <v>48</v>
      </c>
      <c r="N10" s="23">
        <v>70</v>
      </c>
      <c r="O10" s="24">
        <v>102</v>
      </c>
      <c r="P10" s="24">
        <v>106</v>
      </c>
      <c r="Q10" s="25">
        <v>11</v>
      </c>
      <c r="R10" s="25">
        <v>10</v>
      </c>
      <c r="S10" s="26">
        <v>8.4</v>
      </c>
      <c r="T10" s="26">
        <v>12</v>
      </c>
      <c r="U10" s="27">
        <v>23</v>
      </c>
      <c r="V10" s="27">
        <v>12</v>
      </c>
      <c r="W10" s="28">
        <v>30</v>
      </c>
      <c r="X10" s="28">
        <v>24</v>
      </c>
      <c r="Y10" s="29">
        <v>39</v>
      </c>
      <c r="Z10" s="29">
        <v>38</v>
      </c>
      <c r="AA10" s="11" t="s">
        <v>35</v>
      </c>
    </row>
    <row r="11" spans="1:27" x14ac:dyDescent="0.3">
      <c r="A11" s="20" t="s">
        <v>3</v>
      </c>
      <c r="B11" s="12" t="s">
        <v>44</v>
      </c>
      <c r="C11" s="12">
        <v>2012</v>
      </c>
      <c r="D11" s="12" t="s">
        <v>42</v>
      </c>
      <c r="E11" s="12">
        <v>1</v>
      </c>
      <c r="F11" s="11" t="s">
        <v>53</v>
      </c>
      <c r="G11" s="11" t="s">
        <v>48</v>
      </c>
      <c r="H11" s="21">
        <v>5.6</v>
      </c>
      <c r="I11" s="21">
        <v>0.3</v>
      </c>
      <c r="J11" s="13" t="s">
        <v>56</v>
      </c>
      <c r="K11" s="22">
        <v>50</v>
      </c>
      <c r="L11" s="22">
        <v>52</v>
      </c>
      <c r="M11" s="23">
        <v>43</v>
      </c>
      <c r="N11" s="23">
        <v>34</v>
      </c>
      <c r="O11" s="24">
        <v>124</v>
      </c>
      <c r="P11" s="24">
        <v>24</v>
      </c>
      <c r="Q11" s="25">
        <v>39</v>
      </c>
      <c r="R11" s="25">
        <v>12</v>
      </c>
      <c r="S11" s="26">
        <v>40</v>
      </c>
      <c r="T11" s="26">
        <v>15</v>
      </c>
      <c r="U11" s="27">
        <v>67</v>
      </c>
      <c r="V11" s="27">
        <v>13</v>
      </c>
      <c r="W11" s="28">
        <v>12</v>
      </c>
      <c r="X11" s="28">
        <v>20</v>
      </c>
      <c r="Y11" s="29">
        <v>19</v>
      </c>
      <c r="Z11" s="29">
        <v>2</v>
      </c>
      <c r="AA11" s="11" t="s">
        <v>59</v>
      </c>
    </row>
    <row r="12" spans="1:27" x14ac:dyDescent="0.3">
      <c r="A12" s="20" t="s">
        <v>3</v>
      </c>
      <c r="B12" s="12" t="s">
        <v>45</v>
      </c>
      <c r="C12" s="12" t="s">
        <v>90</v>
      </c>
      <c r="D12" s="12" t="s">
        <v>42</v>
      </c>
      <c r="E12" s="12">
        <v>1</v>
      </c>
      <c r="F12" s="11" t="s">
        <v>54</v>
      </c>
      <c r="G12" s="11" t="s">
        <v>49</v>
      </c>
      <c r="H12" s="21">
        <v>7</v>
      </c>
      <c r="I12" s="21">
        <v>0.1</v>
      </c>
      <c r="J12" s="13" t="s">
        <v>57</v>
      </c>
      <c r="K12" s="22">
        <v>39</v>
      </c>
      <c r="L12" s="22">
        <v>18</v>
      </c>
      <c r="M12" s="23">
        <v>23</v>
      </c>
      <c r="N12" s="23">
        <v>3.5</v>
      </c>
      <c r="O12" s="24">
        <v>145</v>
      </c>
      <c r="P12" s="24">
        <v>9.4</v>
      </c>
      <c r="Q12" s="25">
        <v>15</v>
      </c>
      <c r="R12" s="25">
        <v>9.4</v>
      </c>
      <c r="S12" s="26" t="s">
        <v>29</v>
      </c>
      <c r="T12" s="26" t="s">
        <v>29</v>
      </c>
      <c r="U12" s="27">
        <v>59</v>
      </c>
      <c r="V12" s="27">
        <v>22</v>
      </c>
      <c r="W12" s="28">
        <v>33</v>
      </c>
      <c r="X12" s="28">
        <v>13</v>
      </c>
      <c r="Y12" s="29">
        <v>23</v>
      </c>
      <c r="Z12" s="29">
        <v>6.3</v>
      </c>
      <c r="AA12" s="11" t="s">
        <v>60</v>
      </c>
    </row>
    <row r="13" spans="1:27" x14ac:dyDescent="0.3">
      <c r="A13" s="20" t="s">
        <v>5</v>
      </c>
      <c r="B13" s="11" t="s">
        <v>77</v>
      </c>
      <c r="C13" s="12">
        <v>1988</v>
      </c>
      <c r="D13" s="12" t="s">
        <v>42</v>
      </c>
      <c r="E13" s="12">
        <v>1</v>
      </c>
      <c r="F13" s="11" t="s">
        <v>95</v>
      </c>
      <c r="G13" s="11" t="s">
        <v>105</v>
      </c>
      <c r="H13" s="21">
        <v>7.1</v>
      </c>
      <c r="I13" s="21" t="s">
        <v>29</v>
      </c>
      <c r="J13" s="21" t="s">
        <v>29</v>
      </c>
      <c r="K13" s="22">
        <v>22</v>
      </c>
      <c r="L13" s="22" t="s">
        <v>29</v>
      </c>
      <c r="M13" s="23">
        <v>7.9</v>
      </c>
      <c r="N13" s="23" t="s">
        <v>29</v>
      </c>
      <c r="O13" s="24">
        <v>121</v>
      </c>
      <c r="P13" s="24" t="s">
        <v>29</v>
      </c>
      <c r="Q13" s="25">
        <v>12</v>
      </c>
      <c r="R13" s="25" t="s">
        <v>29</v>
      </c>
      <c r="S13" s="26">
        <v>38</v>
      </c>
      <c r="T13" s="26" t="s">
        <v>29</v>
      </c>
      <c r="U13" s="27">
        <v>25</v>
      </c>
      <c r="V13" s="27" t="s">
        <v>29</v>
      </c>
      <c r="W13" s="28">
        <v>5.7</v>
      </c>
      <c r="X13" s="28" t="s">
        <v>29</v>
      </c>
      <c r="Y13" s="29">
        <v>47</v>
      </c>
      <c r="Z13" s="29" t="s">
        <v>29</v>
      </c>
      <c r="AA13" s="11" t="s">
        <v>122</v>
      </c>
    </row>
    <row r="14" spans="1:27" x14ac:dyDescent="0.3">
      <c r="A14" s="20" t="s">
        <v>5</v>
      </c>
      <c r="B14" s="11" t="s">
        <v>77</v>
      </c>
      <c r="C14" s="12">
        <v>1991</v>
      </c>
      <c r="D14" s="12" t="s">
        <v>42</v>
      </c>
      <c r="E14" s="12">
        <v>1</v>
      </c>
      <c r="F14" s="11" t="s">
        <v>95</v>
      </c>
      <c r="G14" s="11" t="s">
        <v>105</v>
      </c>
      <c r="H14" s="21">
        <v>6.9</v>
      </c>
      <c r="I14" s="21" t="s">
        <v>29</v>
      </c>
      <c r="J14" s="21" t="s">
        <v>29</v>
      </c>
      <c r="K14" s="22">
        <v>48</v>
      </c>
      <c r="L14" s="22" t="s">
        <v>29</v>
      </c>
      <c r="M14" s="23">
        <v>24</v>
      </c>
      <c r="N14" s="23" t="s">
        <v>29</v>
      </c>
      <c r="O14" s="24">
        <v>137</v>
      </c>
      <c r="P14" s="24" t="s">
        <v>29</v>
      </c>
      <c r="Q14" s="25">
        <v>5.0999999999999996</v>
      </c>
      <c r="R14" s="25" t="s">
        <v>29</v>
      </c>
      <c r="S14" s="26">
        <v>42</v>
      </c>
      <c r="T14" s="26" t="s">
        <v>29</v>
      </c>
      <c r="U14" s="27">
        <v>21</v>
      </c>
      <c r="V14" s="27" t="s">
        <v>29</v>
      </c>
      <c r="W14" s="28">
        <v>15</v>
      </c>
      <c r="X14" s="28" t="s">
        <v>29</v>
      </c>
      <c r="Y14" s="29">
        <v>24</v>
      </c>
      <c r="Z14" s="29" t="s">
        <v>29</v>
      </c>
      <c r="AA14" s="11" t="s">
        <v>123</v>
      </c>
    </row>
    <row r="15" spans="1:27" x14ac:dyDescent="0.3">
      <c r="A15" s="20" t="s">
        <v>5</v>
      </c>
      <c r="B15" s="11" t="s">
        <v>77</v>
      </c>
      <c r="C15" s="12">
        <v>1992</v>
      </c>
      <c r="D15" s="12" t="s">
        <v>42</v>
      </c>
      <c r="E15" s="12">
        <v>1</v>
      </c>
      <c r="F15" s="11" t="s">
        <v>95</v>
      </c>
      <c r="G15" s="11" t="s">
        <v>105</v>
      </c>
      <c r="H15" s="21">
        <v>6.8</v>
      </c>
      <c r="I15" s="21" t="s">
        <v>29</v>
      </c>
      <c r="J15" s="21" t="s">
        <v>29</v>
      </c>
      <c r="K15" s="22">
        <v>15</v>
      </c>
      <c r="L15" s="22" t="s">
        <v>29</v>
      </c>
      <c r="M15" s="23">
        <v>27</v>
      </c>
      <c r="N15" s="23" t="s">
        <v>29</v>
      </c>
      <c r="O15" s="24">
        <v>48</v>
      </c>
      <c r="P15" s="24" t="s">
        <v>29</v>
      </c>
      <c r="Q15" s="25">
        <v>3.7</v>
      </c>
      <c r="R15" s="25" t="s">
        <v>29</v>
      </c>
      <c r="S15" s="26" t="s">
        <v>29</v>
      </c>
      <c r="T15" s="26" t="s">
        <v>29</v>
      </c>
      <c r="U15" s="27">
        <v>32</v>
      </c>
      <c r="V15" s="27" t="s">
        <v>29</v>
      </c>
      <c r="W15" s="28">
        <v>9.5</v>
      </c>
      <c r="X15" s="28" t="s">
        <v>29</v>
      </c>
      <c r="Y15" s="29">
        <v>17</v>
      </c>
      <c r="Z15" s="29" t="s">
        <v>29</v>
      </c>
      <c r="AA15" s="11" t="s">
        <v>124</v>
      </c>
    </row>
    <row r="16" spans="1:27" x14ac:dyDescent="0.3">
      <c r="A16" s="20" t="s">
        <v>5</v>
      </c>
      <c r="B16" s="11" t="s">
        <v>77</v>
      </c>
      <c r="C16" s="12">
        <v>1994</v>
      </c>
      <c r="D16" s="12" t="s">
        <v>42</v>
      </c>
      <c r="E16" s="12">
        <v>1</v>
      </c>
      <c r="F16" s="11" t="s">
        <v>95</v>
      </c>
      <c r="G16" s="11" t="s">
        <v>105</v>
      </c>
      <c r="H16" s="21">
        <v>6.7</v>
      </c>
      <c r="I16" s="21" t="s">
        <v>29</v>
      </c>
      <c r="J16" s="21" t="s">
        <v>29</v>
      </c>
      <c r="K16" s="22">
        <v>24</v>
      </c>
      <c r="L16" s="22" t="s">
        <v>29</v>
      </c>
      <c r="M16" s="23">
        <v>23</v>
      </c>
      <c r="N16" s="23" t="s">
        <v>29</v>
      </c>
      <c r="O16" s="24">
        <v>66</v>
      </c>
      <c r="P16" s="24" t="s">
        <v>29</v>
      </c>
      <c r="Q16" s="25">
        <v>4.3</v>
      </c>
      <c r="R16" s="25" t="s">
        <v>29</v>
      </c>
      <c r="S16" s="26">
        <v>23</v>
      </c>
      <c r="T16" s="26" t="s">
        <v>29</v>
      </c>
      <c r="U16" s="27">
        <v>33</v>
      </c>
      <c r="V16" s="27" t="s">
        <v>29</v>
      </c>
      <c r="W16" s="28">
        <v>20</v>
      </c>
      <c r="X16" s="28" t="s">
        <v>29</v>
      </c>
      <c r="Y16" s="29">
        <v>18</v>
      </c>
      <c r="Z16" s="29" t="s">
        <v>29</v>
      </c>
      <c r="AA16" s="11" t="s">
        <v>125</v>
      </c>
    </row>
    <row r="17" spans="1:27" x14ac:dyDescent="0.3">
      <c r="A17" s="20" t="s">
        <v>5</v>
      </c>
      <c r="B17" s="11" t="s">
        <v>77</v>
      </c>
      <c r="C17" s="12">
        <v>1995</v>
      </c>
      <c r="D17" s="12" t="s">
        <v>42</v>
      </c>
      <c r="E17" s="12">
        <v>1</v>
      </c>
      <c r="F17" s="11" t="s">
        <v>95</v>
      </c>
      <c r="G17" s="11" t="s">
        <v>105</v>
      </c>
      <c r="H17" s="21">
        <v>7</v>
      </c>
      <c r="I17" s="21" t="s">
        <v>29</v>
      </c>
      <c r="J17" s="21" t="s">
        <v>29</v>
      </c>
      <c r="K17" s="22">
        <v>22</v>
      </c>
      <c r="L17" s="22" t="s">
        <v>29</v>
      </c>
      <c r="M17" s="23">
        <v>65</v>
      </c>
      <c r="N17" s="23" t="s">
        <v>29</v>
      </c>
      <c r="O17" s="24">
        <v>66</v>
      </c>
      <c r="P17" s="24" t="s">
        <v>29</v>
      </c>
      <c r="Q17" s="25">
        <v>15</v>
      </c>
      <c r="R17" s="25" t="s">
        <v>29</v>
      </c>
      <c r="S17" s="26">
        <v>48</v>
      </c>
      <c r="T17" s="26" t="s">
        <v>29</v>
      </c>
      <c r="U17" s="27">
        <v>19</v>
      </c>
      <c r="V17" s="27" t="s">
        <v>29</v>
      </c>
      <c r="W17" s="28">
        <v>15</v>
      </c>
      <c r="X17" s="28" t="s">
        <v>29</v>
      </c>
      <c r="Y17" s="29">
        <v>25</v>
      </c>
      <c r="Z17" s="29" t="s">
        <v>29</v>
      </c>
      <c r="AA17" s="11" t="s">
        <v>126</v>
      </c>
    </row>
    <row r="18" spans="1:27" x14ac:dyDescent="0.3">
      <c r="A18" s="20" t="s">
        <v>5</v>
      </c>
      <c r="B18" s="11" t="s">
        <v>77</v>
      </c>
      <c r="C18" s="12">
        <v>1996</v>
      </c>
      <c r="D18" s="12" t="s">
        <v>42</v>
      </c>
      <c r="E18" s="12">
        <v>1</v>
      </c>
      <c r="F18" s="11" t="s">
        <v>95</v>
      </c>
      <c r="G18" s="11" t="s">
        <v>105</v>
      </c>
      <c r="H18" s="21">
        <v>7.1</v>
      </c>
      <c r="I18" s="21" t="s">
        <v>29</v>
      </c>
      <c r="J18" s="21" t="s">
        <v>29</v>
      </c>
      <c r="K18" s="22">
        <v>18</v>
      </c>
      <c r="L18" s="22" t="s">
        <v>29</v>
      </c>
      <c r="M18" s="23">
        <v>49</v>
      </c>
      <c r="N18" s="23" t="s">
        <v>29</v>
      </c>
      <c r="O18" s="24">
        <v>56</v>
      </c>
      <c r="P18" s="24" t="s">
        <v>29</v>
      </c>
      <c r="Q18" s="25">
        <v>4.5999999999999996</v>
      </c>
      <c r="R18" s="25" t="s">
        <v>29</v>
      </c>
      <c r="S18" s="26">
        <v>115</v>
      </c>
      <c r="T18" s="26" t="s">
        <v>29</v>
      </c>
      <c r="U18" s="27">
        <v>29</v>
      </c>
      <c r="V18" s="30" t="s">
        <v>29</v>
      </c>
      <c r="W18" s="28">
        <v>28</v>
      </c>
      <c r="X18" s="28" t="s">
        <v>29</v>
      </c>
      <c r="Y18" s="29">
        <v>30</v>
      </c>
      <c r="Z18" s="29" t="s">
        <v>29</v>
      </c>
      <c r="AA18" s="11" t="s">
        <v>127</v>
      </c>
    </row>
    <row r="19" spans="1:27" x14ac:dyDescent="0.3">
      <c r="A19" s="20" t="s">
        <v>5</v>
      </c>
      <c r="B19" s="11" t="s">
        <v>78</v>
      </c>
      <c r="C19" s="12" t="s">
        <v>91</v>
      </c>
      <c r="D19" s="12" t="s">
        <v>42</v>
      </c>
      <c r="E19" s="12">
        <v>1</v>
      </c>
      <c r="F19" s="11" t="s">
        <v>96</v>
      </c>
      <c r="G19" s="11" t="s">
        <v>106</v>
      </c>
      <c r="H19" s="21">
        <v>6.3</v>
      </c>
      <c r="I19" s="21" t="s">
        <v>29</v>
      </c>
      <c r="J19" s="21" t="s">
        <v>29</v>
      </c>
      <c r="K19" s="22">
        <v>29</v>
      </c>
      <c r="L19" s="22" t="s">
        <v>29</v>
      </c>
      <c r="M19" s="23">
        <v>11</v>
      </c>
      <c r="N19" s="23" t="s">
        <v>29</v>
      </c>
      <c r="O19" s="24">
        <v>37</v>
      </c>
      <c r="P19" s="24" t="s">
        <v>29</v>
      </c>
      <c r="Q19" s="25">
        <v>3.4</v>
      </c>
      <c r="R19" s="25" t="s">
        <v>29</v>
      </c>
      <c r="S19" s="26">
        <v>18</v>
      </c>
      <c r="T19" s="26" t="s">
        <v>29</v>
      </c>
      <c r="U19" s="27">
        <v>31</v>
      </c>
      <c r="V19" s="27" t="s">
        <v>29</v>
      </c>
      <c r="W19" s="28">
        <v>12</v>
      </c>
      <c r="X19" s="28" t="s">
        <v>29</v>
      </c>
      <c r="Y19" s="29">
        <v>27</v>
      </c>
      <c r="Z19" s="29" t="s">
        <v>29</v>
      </c>
      <c r="AA19" s="11" t="s">
        <v>128</v>
      </c>
    </row>
    <row r="20" spans="1:27" x14ac:dyDescent="0.3">
      <c r="A20" s="20" t="s">
        <v>5</v>
      </c>
      <c r="B20" s="11" t="s">
        <v>79</v>
      </c>
      <c r="C20" s="12" t="s">
        <v>92</v>
      </c>
      <c r="D20" s="12" t="s">
        <v>42</v>
      </c>
      <c r="E20" s="12">
        <v>1</v>
      </c>
      <c r="F20" s="11" t="s">
        <v>97</v>
      </c>
      <c r="G20" s="11" t="s">
        <v>107</v>
      </c>
      <c r="H20" s="21">
        <v>5.5</v>
      </c>
      <c r="I20" s="21" t="s">
        <v>29</v>
      </c>
      <c r="J20" s="21" t="s">
        <v>29</v>
      </c>
      <c r="K20" s="22">
        <v>11</v>
      </c>
      <c r="L20" s="22" t="s">
        <v>29</v>
      </c>
      <c r="M20" s="23">
        <v>4.9000000000000004</v>
      </c>
      <c r="N20" s="23" t="s">
        <v>29</v>
      </c>
      <c r="O20" s="24">
        <v>15</v>
      </c>
      <c r="P20" s="24" t="s">
        <v>29</v>
      </c>
      <c r="Q20" s="25">
        <v>2.2000000000000002</v>
      </c>
      <c r="R20" s="25" t="s">
        <v>29</v>
      </c>
      <c r="S20" s="26">
        <v>15</v>
      </c>
      <c r="T20" s="26" t="s">
        <v>29</v>
      </c>
      <c r="U20" s="27">
        <v>11</v>
      </c>
      <c r="V20" s="27" t="s">
        <v>29</v>
      </c>
      <c r="W20" s="28">
        <v>9.9</v>
      </c>
      <c r="X20" s="28" t="s">
        <v>29</v>
      </c>
      <c r="Y20" s="29">
        <v>18</v>
      </c>
      <c r="Z20" s="29" t="s">
        <v>29</v>
      </c>
      <c r="AA20" s="11" t="s">
        <v>128</v>
      </c>
    </row>
    <row r="21" spans="1:27" x14ac:dyDescent="0.3">
      <c r="A21" s="20" t="s">
        <v>5</v>
      </c>
      <c r="B21" s="11" t="s">
        <v>80</v>
      </c>
      <c r="C21" s="12" t="s">
        <v>94</v>
      </c>
      <c r="D21" s="12" t="s">
        <v>42</v>
      </c>
      <c r="E21" s="12">
        <v>1</v>
      </c>
      <c r="F21" s="11" t="s">
        <v>119</v>
      </c>
      <c r="G21" s="11" t="s">
        <v>120</v>
      </c>
      <c r="H21" s="21">
        <v>6.5</v>
      </c>
      <c r="I21" s="21">
        <v>0.3</v>
      </c>
      <c r="J21" s="21" t="s">
        <v>29</v>
      </c>
      <c r="K21" s="22">
        <v>8.5</v>
      </c>
      <c r="L21" s="22">
        <v>5.2</v>
      </c>
      <c r="M21" s="23">
        <v>4.4000000000000004</v>
      </c>
      <c r="N21" s="23">
        <v>2.5</v>
      </c>
      <c r="O21" s="24">
        <v>15</v>
      </c>
      <c r="P21" s="24">
        <v>5.8</v>
      </c>
      <c r="Q21" s="25">
        <v>2.4</v>
      </c>
      <c r="R21" s="25">
        <v>1.8</v>
      </c>
      <c r="S21" s="26">
        <v>3.6</v>
      </c>
      <c r="T21" s="26">
        <v>2.9</v>
      </c>
      <c r="U21" s="27">
        <v>9.9</v>
      </c>
      <c r="V21" s="27">
        <v>5.7</v>
      </c>
      <c r="W21" s="28">
        <v>7.6</v>
      </c>
      <c r="X21" s="28">
        <v>4.0999999999999996</v>
      </c>
      <c r="Y21" s="29">
        <v>14</v>
      </c>
      <c r="Z21" s="29">
        <v>4.9000000000000004</v>
      </c>
      <c r="AA21" s="11" t="s">
        <v>129</v>
      </c>
    </row>
    <row r="22" spans="1:27" x14ac:dyDescent="0.3">
      <c r="A22" s="20" t="s">
        <v>5</v>
      </c>
      <c r="B22" s="11" t="s">
        <v>81</v>
      </c>
      <c r="C22" s="12">
        <v>2001</v>
      </c>
      <c r="D22" s="12" t="s">
        <v>42</v>
      </c>
      <c r="E22" s="12">
        <v>1</v>
      </c>
      <c r="F22" s="11" t="s">
        <v>98</v>
      </c>
      <c r="G22" s="11" t="s">
        <v>108</v>
      </c>
      <c r="H22" s="21">
        <v>6.3</v>
      </c>
      <c r="I22" s="21">
        <v>0.16</v>
      </c>
      <c r="J22" s="21" t="s">
        <v>29</v>
      </c>
      <c r="K22" s="22">
        <v>6.5</v>
      </c>
      <c r="L22" s="22">
        <v>7.7</v>
      </c>
      <c r="M22" s="23">
        <v>5.2</v>
      </c>
      <c r="N22" s="23">
        <v>3.4</v>
      </c>
      <c r="O22" s="24">
        <v>41</v>
      </c>
      <c r="P22" s="24">
        <v>29</v>
      </c>
      <c r="Q22" s="25">
        <v>3.6</v>
      </c>
      <c r="R22" s="25">
        <v>2.9</v>
      </c>
      <c r="S22" s="26">
        <v>58</v>
      </c>
      <c r="T22" s="26">
        <v>28</v>
      </c>
      <c r="U22" s="27">
        <v>8.9</v>
      </c>
      <c r="V22" s="27">
        <v>10</v>
      </c>
      <c r="W22" s="28">
        <v>15</v>
      </c>
      <c r="X22" s="28">
        <v>13</v>
      </c>
      <c r="Y22" s="29">
        <v>33</v>
      </c>
      <c r="Z22" s="29">
        <v>24</v>
      </c>
      <c r="AA22" s="11" t="s">
        <v>130</v>
      </c>
    </row>
    <row r="23" spans="1:27" x14ac:dyDescent="0.3">
      <c r="A23" s="20" t="s">
        <v>5</v>
      </c>
      <c r="B23" s="11" t="s">
        <v>82</v>
      </c>
      <c r="C23" s="12">
        <v>2003</v>
      </c>
      <c r="D23" s="12" t="s">
        <v>42</v>
      </c>
      <c r="E23" s="12">
        <v>1</v>
      </c>
      <c r="F23" s="11" t="s">
        <v>118</v>
      </c>
      <c r="G23" s="11" t="s">
        <v>116</v>
      </c>
      <c r="H23" s="21">
        <v>5.3</v>
      </c>
      <c r="I23" s="21">
        <v>0.59</v>
      </c>
      <c r="J23" s="21" t="s">
        <v>29</v>
      </c>
      <c r="K23" s="22">
        <v>16</v>
      </c>
      <c r="L23" s="22">
        <v>19</v>
      </c>
      <c r="M23" s="23">
        <v>11</v>
      </c>
      <c r="N23" s="23">
        <v>15</v>
      </c>
      <c r="O23" s="24">
        <v>38</v>
      </c>
      <c r="P23" s="24">
        <v>52</v>
      </c>
      <c r="Q23" s="25">
        <v>14</v>
      </c>
      <c r="R23" s="25">
        <v>32</v>
      </c>
      <c r="S23" s="26">
        <v>30</v>
      </c>
      <c r="T23" s="26">
        <v>29</v>
      </c>
      <c r="U23" s="27">
        <v>23</v>
      </c>
      <c r="V23" s="27">
        <v>25</v>
      </c>
      <c r="W23" s="28">
        <v>7.4</v>
      </c>
      <c r="X23" s="28">
        <v>0.48</v>
      </c>
      <c r="Y23" s="29">
        <v>53</v>
      </c>
      <c r="Z23" s="29">
        <v>40</v>
      </c>
      <c r="AA23" s="11" t="s">
        <v>131</v>
      </c>
    </row>
    <row r="24" spans="1:27" x14ac:dyDescent="0.3">
      <c r="A24" s="20" t="s">
        <v>5</v>
      </c>
      <c r="B24" s="11" t="s">
        <v>82</v>
      </c>
      <c r="C24" s="12">
        <v>2004</v>
      </c>
      <c r="D24" s="12" t="s">
        <v>42</v>
      </c>
      <c r="E24" s="12">
        <v>1</v>
      </c>
      <c r="F24" s="12" t="s">
        <v>118</v>
      </c>
      <c r="G24" s="11" t="s">
        <v>116</v>
      </c>
      <c r="H24" s="21">
        <v>5.6</v>
      </c>
      <c r="I24" s="21">
        <v>0.84</v>
      </c>
      <c r="J24" s="21" t="s">
        <v>29</v>
      </c>
      <c r="K24" s="22">
        <v>28</v>
      </c>
      <c r="L24" s="22">
        <v>31</v>
      </c>
      <c r="M24" s="23">
        <v>20</v>
      </c>
      <c r="N24" s="23">
        <v>18</v>
      </c>
      <c r="O24" s="24">
        <v>100</v>
      </c>
      <c r="P24" s="24">
        <v>117</v>
      </c>
      <c r="Q24" s="25">
        <v>14</v>
      </c>
      <c r="R24" s="25">
        <v>16.399999999999999</v>
      </c>
      <c r="S24" s="26">
        <v>62</v>
      </c>
      <c r="T24" s="26">
        <v>11</v>
      </c>
      <c r="U24" s="27">
        <v>34</v>
      </c>
      <c r="V24" s="27">
        <v>31</v>
      </c>
      <c r="W24" s="28">
        <v>13</v>
      </c>
      <c r="X24" s="28">
        <v>17</v>
      </c>
      <c r="Y24" s="29">
        <v>77</v>
      </c>
      <c r="Z24" s="29">
        <v>54</v>
      </c>
      <c r="AA24" s="11" t="s">
        <v>132</v>
      </c>
    </row>
    <row r="25" spans="1:27" x14ac:dyDescent="0.3">
      <c r="A25" s="20" t="s">
        <v>5</v>
      </c>
      <c r="B25" s="11" t="s">
        <v>82</v>
      </c>
      <c r="C25" s="12">
        <v>2005</v>
      </c>
      <c r="D25" s="12" t="s">
        <v>42</v>
      </c>
      <c r="E25" s="12">
        <v>1</v>
      </c>
      <c r="F25" s="12" t="s">
        <v>118</v>
      </c>
      <c r="G25" s="11" t="s">
        <v>116</v>
      </c>
      <c r="H25" s="21">
        <v>5.0999999999999996</v>
      </c>
      <c r="I25" s="21">
        <v>0.7</v>
      </c>
      <c r="J25" s="21" t="s">
        <v>29</v>
      </c>
      <c r="K25" s="22">
        <v>19</v>
      </c>
      <c r="L25" s="22">
        <v>24</v>
      </c>
      <c r="M25" s="23">
        <v>24</v>
      </c>
      <c r="N25" s="23">
        <v>34</v>
      </c>
      <c r="O25" s="24">
        <v>102</v>
      </c>
      <c r="P25" s="24">
        <v>119</v>
      </c>
      <c r="Q25" s="25">
        <v>27</v>
      </c>
      <c r="R25" s="25">
        <v>53</v>
      </c>
      <c r="S25" s="26">
        <v>46</v>
      </c>
      <c r="T25" s="26">
        <v>57</v>
      </c>
      <c r="U25" s="27">
        <v>36</v>
      </c>
      <c r="V25" s="27">
        <v>46</v>
      </c>
      <c r="W25" s="28">
        <v>17</v>
      </c>
      <c r="X25" s="28">
        <v>22</v>
      </c>
      <c r="Y25" s="29">
        <v>87</v>
      </c>
      <c r="Z25" s="29">
        <v>107</v>
      </c>
      <c r="AA25" s="11" t="s">
        <v>133</v>
      </c>
    </row>
    <row r="26" spans="1:27" x14ac:dyDescent="0.3">
      <c r="A26" s="20" t="s">
        <v>5</v>
      </c>
      <c r="B26" s="11" t="s">
        <v>83</v>
      </c>
      <c r="C26" s="12">
        <v>2009</v>
      </c>
      <c r="D26" s="12" t="s">
        <v>42</v>
      </c>
      <c r="E26" s="12">
        <v>1</v>
      </c>
      <c r="F26" s="11" t="s">
        <v>99</v>
      </c>
      <c r="G26" s="11" t="s">
        <v>109</v>
      </c>
      <c r="H26" s="21">
        <v>5.9</v>
      </c>
      <c r="I26" s="21" t="s">
        <v>29</v>
      </c>
      <c r="J26" s="21" t="s">
        <v>29</v>
      </c>
      <c r="K26" s="22">
        <v>25</v>
      </c>
      <c r="L26" s="22" t="s">
        <v>29</v>
      </c>
      <c r="M26" s="23">
        <v>13</v>
      </c>
      <c r="N26" s="23" t="s">
        <v>29</v>
      </c>
      <c r="O26" s="24">
        <v>63</v>
      </c>
      <c r="P26" s="24" t="s">
        <v>29</v>
      </c>
      <c r="Q26" s="25">
        <v>5.9</v>
      </c>
      <c r="R26" s="25" t="s">
        <v>29</v>
      </c>
      <c r="S26" s="26">
        <v>12</v>
      </c>
      <c r="T26" s="26" t="s">
        <v>29</v>
      </c>
      <c r="U26" s="27">
        <v>28</v>
      </c>
      <c r="V26" s="27" t="s">
        <v>29</v>
      </c>
      <c r="W26" s="28">
        <v>21</v>
      </c>
      <c r="X26" s="28" t="s">
        <v>29</v>
      </c>
      <c r="Y26" s="29">
        <v>33</v>
      </c>
      <c r="Z26" s="29" t="s">
        <v>29</v>
      </c>
      <c r="AA26" s="11" t="s">
        <v>134</v>
      </c>
    </row>
    <row r="27" spans="1:27" x14ac:dyDescent="0.3">
      <c r="A27" s="20" t="s">
        <v>5</v>
      </c>
      <c r="B27" s="11" t="s">
        <v>84</v>
      </c>
      <c r="C27" s="12">
        <v>2009</v>
      </c>
      <c r="D27" s="12" t="s">
        <v>42</v>
      </c>
      <c r="E27" s="12">
        <v>1</v>
      </c>
      <c r="F27" s="12" t="s">
        <v>100</v>
      </c>
      <c r="G27" s="11" t="s">
        <v>110</v>
      </c>
      <c r="H27" s="21">
        <v>5.9</v>
      </c>
      <c r="I27" s="21" t="s">
        <v>29</v>
      </c>
      <c r="J27" s="21" t="s">
        <v>29</v>
      </c>
      <c r="K27" s="22">
        <v>17</v>
      </c>
      <c r="L27" s="22" t="s">
        <v>29</v>
      </c>
      <c r="M27" s="23">
        <v>26</v>
      </c>
      <c r="N27" s="23" t="s">
        <v>29</v>
      </c>
      <c r="O27" s="24">
        <v>99</v>
      </c>
      <c r="P27" s="24" t="s">
        <v>29</v>
      </c>
      <c r="Q27" s="25">
        <v>7.1</v>
      </c>
      <c r="R27" s="25" t="s">
        <v>29</v>
      </c>
      <c r="S27" s="26">
        <v>12</v>
      </c>
      <c r="T27" s="26" t="s">
        <v>29</v>
      </c>
      <c r="U27" s="27">
        <v>24</v>
      </c>
      <c r="V27" s="27" t="s">
        <v>29</v>
      </c>
      <c r="W27" s="28">
        <v>31</v>
      </c>
      <c r="X27" s="28" t="s">
        <v>29</v>
      </c>
      <c r="Y27" s="29">
        <v>40</v>
      </c>
      <c r="Z27" s="29" t="s">
        <v>29</v>
      </c>
      <c r="AA27" s="11" t="s">
        <v>134</v>
      </c>
    </row>
    <row r="28" spans="1:27" x14ac:dyDescent="0.3">
      <c r="A28" s="20" t="s">
        <v>5</v>
      </c>
      <c r="B28" s="11" t="s">
        <v>85</v>
      </c>
      <c r="C28" s="12" t="s">
        <v>9</v>
      </c>
      <c r="D28" s="12" t="s">
        <v>42</v>
      </c>
      <c r="E28" s="12">
        <v>1</v>
      </c>
      <c r="F28" s="11" t="s">
        <v>101</v>
      </c>
      <c r="G28" s="11" t="s">
        <v>111</v>
      </c>
      <c r="H28" s="21" t="s">
        <v>29</v>
      </c>
      <c r="I28" s="21" t="s">
        <v>29</v>
      </c>
      <c r="J28" s="21" t="s">
        <v>121</v>
      </c>
      <c r="K28" s="22">
        <v>13</v>
      </c>
      <c r="L28" s="22">
        <v>9.8000000000000007</v>
      </c>
      <c r="M28" s="23">
        <v>11</v>
      </c>
      <c r="N28" s="23">
        <v>13</v>
      </c>
      <c r="O28" s="24">
        <v>52</v>
      </c>
      <c r="P28" s="24">
        <v>55</v>
      </c>
      <c r="Q28" s="25">
        <v>5.0999999999999996</v>
      </c>
      <c r="R28" s="25">
        <v>8.1999999999999993</v>
      </c>
      <c r="S28" s="26">
        <v>14</v>
      </c>
      <c r="T28" s="26">
        <v>24</v>
      </c>
      <c r="U28" s="27">
        <v>21</v>
      </c>
      <c r="V28" s="27">
        <v>13</v>
      </c>
      <c r="W28" s="28">
        <v>22</v>
      </c>
      <c r="X28" s="28">
        <v>24</v>
      </c>
      <c r="Y28" s="29">
        <v>38</v>
      </c>
      <c r="Z28" s="29">
        <v>41</v>
      </c>
      <c r="AA28" s="11" t="s">
        <v>35</v>
      </c>
    </row>
    <row r="29" spans="1:27" x14ac:dyDescent="0.3">
      <c r="A29" s="20" t="s">
        <v>5</v>
      </c>
      <c r="B29" s="11" t="s">
        <v>86</v>
      </c>
      <c r="C29" s="12" t="s">
        <v>9</v>
      </c>
      <c r="D29" s="12" t="s">
        <v>42</v>
      </c>
      <c r="E29" s="12">
        <v>1</v>
      </c>
      <c r="F29" s="11" t="s">
        <v>102</v>
      </c>
      <c r="G29" s="11" t="s">
        <v>112</v>
      </c>
      <c r="H29" s="21">
        <v>5.4</v>
      </c>
      <c r="I29" s="21" t="s">
        <v>29</v>
      </c>
      <c r="J29" s="21" t="s">
        <v>29</v>
      </c>
      <c r="K29" s="22">
        <v>28</v>
      </c>
      <c r="L29" s="22">
        <v>13</v>
      </c>
      <c r="M29" s="23">
        <v>102</v>
      </c>
      <c r="N29" s="23">
        <v>70</v>
      </c>
      <c r="O29" s="24">
        <v>199</v>
      </c>
      <c r="P29" s="24">
        <v>159</v>
      </c>
      <c r="Q29" s="25">
        <v>5.7</v>
      </c>
      <c r="R29" s="25">
        <v>10</v>
      </c>
      <c r="S29" s="26">
        <v>48</v>
      </c>
      <c r="T29" s="26">
        <v>34</v>
      </c>
      <c r="U29" s="27">
        <v>47</v>
      </c>
      <c r="V29" s="27">
        <v>21</v>
      </c>
      <c r="W29" s="28">
        <v>45</v>
      </c>
      <c r="X29" s="28">
        <v>29</v>
      </c>
      <c r="Y29" s="29">
        <v>79</v>
      </c>
      <c r="Z29" s="29">
        <v>49</v>
      </c>
      <c r="AA29" s="11" t="s">
        <v>135</v>
      </c>
    </row>
    <row r="30" spans="1:27" x14ac:dyDescent="0.3">
      <c r="A30" s="20" t="s">
        <v>5</v>
      </c>
      <c r="B30" s="11" t="s">
        <v>87</v>
      </c>
      <c r="C30" s="12" t="s">
        <v>9</v>
      </c>
      <c r="D30" s="12" t="s">
        <v>42</v>
      </c>
      <c r="E30" s="12">
        <v>1</v>
      </c>
      <c r="F30" s="11" t="s">
        <v>103</v>
      </c>
      <c r="G30" s="11" t="s">
        <v>113</v>
      </c>
      <c r="H30" s="21">
        <v>5.8</v>
      </c>
      <c r="I30" s="21" t="s">
        <v>29</v>
      </c>
      <c r="J30" s="21" t="s">
        <v>29</v>
      </c>
      <c r="K30" s="22">
        <v>17</v>
      </c>
      <c r="L30" s="22">
        <v>21</v>
      </c>
      <c r="M30" s="23">
        <v>11</v>
      </c>
      <c r="N30" s="23">
        <v>26</v>
      </c>
      <c r="O30" s="24">
        <v>67</v>
      </c>
      <c r="P30" s="24">
        <v>146</v>
      </c>
      <c r="Q30" s="25">
        <v>2.5</v>
      </c>
      <c r="R30" s="25">
        <v>5.9</v>
      </c>
      <c r="S30" s="26">
        <v>32</v>
      </c>
      <c r="T30" s="26">
        <v>29</v>
      </c>
      <c r="U30" s="27">
        <v>28</v>
      </c>
      <c r="V30" s="27">
        <v>32</v>
      </c>
      <c r="W30" s="28">
        <v>25</v>
      </c>
      <c r="X30" s="28">
        <v>56</v>
      </c>
      <c r="Y30" s="29">
        <v>44</v>
      </c>
      <c r="Z30" s="29">
        <v>84</v>
      </c>
      <c r="AA30" s="11" t="s">
        <v>136</v>
      </c>
    </row>
    <row r="31" spans="1:27" x14ac:dyDescent="0.3">
      <c r="A31" s="20" t="s">
        <v>5</v>
      </c>
      <c r="B31" s="11" t="s">
        <v>88</v>
      </c>
      <c r="C31" s="12" t="s">
        <v>9</v>
      </c>
      <c r="D31" s="12" t="s">
        <v>42</v>
      </c>
      <c r="E31" s="12">
        <v>1</v>
      </c>
      <c r="F31" s="11" t="s">
        <v>104</v>
      </c>
      <c r="G31" s="11" t="s">
        <v>114</v>
      </c>
      <c r="H31" s="21">
        <v>5.7</v>
      </c>
      <c r="I31" s="21" t="s">
        <v>29</v>
      </c>
      <c r="J31" s="21" t="s">
        <v>29</v>
      </c>
      <c r="K31" s="22">
        <v>15</v>
      </c>
      <c r="L31" s="22">
        <v>11</v>
      </c>
      <c r="M31" s="23">
        <v>52</v>
      </c>
      <c r="N31" s="23">
        <v>50</v>
      </c>
      <c r="O31" s="24">
        <v>93</v>
      </c>
      <c r="P31" s="24">
        <v>94</v>
      </c>
      <c r="Q31" s="25">
        <v>4.5</v>
      </c>
      <c r="R31" s="25">
        <v>16</v>
      </c>
      <c r="S31" s="26">
        <v>28</v>
      </c>
      <c r="T31" s="26">
        <v>40</v>
      </c>
      <c r="U31" s="27">
        <v>26</v>
      </c>
      <c r="V31" s="27">
        <v>18</v>
      </c>
      <c r="W31" s="28">
        <v>28</v>
      </c>
      <c r="X31" s="28">
        <v>24</v>
      </c>
      <c r="Y31" s="29">
        <v>55</v>
      </c>
      <c r="Z31" s="29">
        <v>38</v>
      </c>
      <c r="AA31" s="11" t="s">
        <v>137</v>
      </c>
    </row>
    <row r="32" spans="1:27" x14ac:dyDescent="0.3">
      <c r="A32" s="20" t="s">
        <v>5</v>
      </c>
      <c r="B32" s="11" t="s">
        <v>81</v>
      </c>
      <c r="C32" s="12" t="s">
        <v>9</v>
      </c>
      <c r="D32" s="12" t="s">
        <v>42</v>
      </c>
      <c r="E32" s="12">
        <v>1</v>
      </c>
      <c r="F32" s="11" t="s">
        <v>98</v>
      </c>
      <c r="G32" s="11" t="s">
        <v>108</v>
      </c>
      <c r="H32" s="21">
        <v>6</v>
      </c>
      <c r="I32" s="21" t="s">
        <v>29</v>
      </c>
      <c r="J32" s="21" t="s">
        <v>29</v>
      </c>
      <c r="K32" s="22">
        <v>20</v>
      </c>
      <c r="L32" s="22">
        <v>14</v>
      </c>
      <c r="M32" s="23">
        <v>20</v>
      </c>
      <c r="N32" s="23">
        <v>16</v>
      </c>
      <c r="O32" s="24">
        <v>109</v>
      </c>
      <c r="P32" s="24">
        <v>83</v>
      </c>
      <c r="Q32" s="25">
        <v>14</v>
      </c>
      <c r="R32" s="25">
        <v>16</v>
      </c>
      <c r="S32" s="26">
        <v>31</v>
      </c>
      <c r="T32" s="26">
        <v>39</v>
      </c>
      <c r="U32" s="27">
        <v>34</v>
      </c>
      <c r="V32" s="27">
        <v>21</v>
      </c>
      <c r="W32" s="28">
        <v>28</v>
      </c>
      <c r="X32" s="28">
        <v>20</v>
      </c>
      <c r="Y32" s="29">
        <v>42</v>
      </c>
      <c r="Z32" s="29">
        <v>27</v>
      </c>
      <c r="AA32" s="11" t="s">
        <v>138</v>
      </c>
    </row>
    <row r="33" spans="1:27" x14ac:dyDescent="0.3">
      <c r="A33" s="20" t="s">
        <v>5</v>
      </c>
      <c r="B33" s="11" t="s">
        <v>89</v>
      </c>
      <c r="C33" s="12">
        <v>2012</v>
      </c>
      <c r="D33" s="12" t="s">
        <v>42</v>
      </c>
      <c r="E33" s="12">
        <v>45</v>
      </c>
      <c r="F33" s="11" t="s">
        <v>117</v>
      </c>
      <c r="G33" s="11" t="s">
        <v>115</v>
      </c>
      <c r="H33" s="21">
        <v>6.1</v>
      </c>
      <c r="I33" s="21" t="s">
        <v>29</v>
      </c>
      <c r="J33" s="21" t="s">
        <v>29</v>
      </c>
      <c r="K33" s="22">
        <v>84</v>
      </c>
      <c r="L33" s="22">
        <v>32</v>
      </c>
      <c r="M33" s="23">
        <v>84</v>
      </c>
      <c r="N33" s="23">
        <v>45</v>
      </c>
      <c r="O33" s="24">
        <v>125</v>
      </c>
      <c r="P33" s="24">
        <v>73</v>
      </c>
      <c r="Q33" s="25">
        <v>16</v>
      </c>
      <c r="R33" s="25">
        <v>8.4</v>
      </c>
      <c r="S33" s="26">
        <v>100</v>
      </c>
      <c r="T33" s="26">
        <v>55</v>
      </c>
      <c r="U33" s="27">
        <v>100</v>
      </c>
      <c r="V33" s="27">
        <v>62</v>
      </c>
      <c r="W33" s="28">
        <v>73</v>
      </c>
      <c r="X33" s="28">
        <v>38</v>
      </c>
      <c r="Y33" s="29">
        <v>133</v>
      </c>
      <c r="Z33" s="29">
        <v>56</v>
      </c>
      <c r="AA33" s="11" t="s">
        <v>139</v>
      </c>
    </row>
    <row r="34" spans="1:27" x14ac:dyDescent="0.3">
      <c r="A34" s="20" t="s">
        <v>4</v>
      </c>
      <c r="B34" s="11" t="s">
        <v>140</v>
      </c>
      <c r="C34" s="11" t="s">
        <v>145</v>
      </c>
      <c r="D34" s="12" t="s">
        <v>42</v>
      </c>
      <c r="E34" s="12">
        <v>1</v>
      </c>
      <c r="F34" s="11" t="s">
        <v>149</v>
      </c>
      <c r="G34" s="11" t="s">
        <v>150</v>
      </c>
      <c r="H34" s="21">
        <v>6.1</v>
      </c>
      <c r="I34" s="21">
        <v>1.4</v>
      </c>
      <c r="J34" s="21" t="s">
        <v>161</v>
      </c>
      <c r="K34" s="22">
        <v>54</v>
      </c>
      <c r="L34" s="22" t="s">
        <v>29</v>
      </c>
      <c r="M34" s="23">
        <v>17</v>
      </c>
      <c r="N34" s="23" t="s">
        <v>29</v>
      </c>
      <c r="O34" s="24">
        <v>117</v>
      </c>
      <c r="P34" s="24" t="s">
        <v>29</v>
      </c>
      <c r="Q34" s="25">
        <v>14</v>
      </c>
      <c r="R34" s="25" t="s">
        <v>29</v>
      </c>
      <c r="S34" s="26">
        <v>37</v>
      </c>
      <c r="T34" s="26" t="s">
        <v>29</v>
      </c>
      <c r="U34" s="27">
        <v>40</v>
      </c>
      <c r="V34" s="27" t="s">
        <v>29</v>
      </c>
      <c r="W34" s="28">
        <v>25</v>
      </c>
      <c r="X34" s="28" t="s">
        <v>29</v>
      </c>
      <c r="Y34" s="29">
        <v>88</v>
      </c>
      <c r="Z34" s="29" t="s">
        <v>29</v>
      </c>
      <c r="AA34" s="11" t="s">
        <v>166</v>
      </c>
    </row>
    <row r="35" spans="1:27" x14ac:dyDescent="0.3">
      <c r="A35" s="20" t="s">
        <v>4</v>
      </c>
      <c r="B35" s="11" t="s">
        <v>141</v>
      </c>
      <c r="C35" s="11" t="s">
        <v>145</v>
      </c>
      <c r="D35" s="12" t="s">
        <v>42</v>
      </c>
      <c r="E35" s="12">
        <v>1</v>
      </c>
      <c r="F35" s="11" t="s">
        <v>156</v>
      </c>
      <c r="G35" s="11" t="s">
        <v>151</v>
      </c>
      <c r="H35" s="21">
        <v>5.3</v>
      </c>
      <c r="I35" s="21">
        <v>1.1000000000000001</v>
      </c>
      <c r="J35" s="21" t="s">
        <v>162</v>
      </c>
      <c r="K35" s="22">
        <v>57</v>
      </c>
      <c r="L35" s="22" t="s">
        <v>29</v>
      </c>
      <c r="M35" s="23">
        <v>12</v>
      </c>
      <c r="N35" s="23" t="s">
        <v>29</v>
      </c>
      <c r="O35" s="24">
        <v>7.1</v>
      </c>
      <c r="P35" s="24" t="s">
        <v>29</v>
      </c>
      <c r="Q35" s="25">
        <v>3.1</v>
      </c>
      <c r="R35" s="25" t="s">
        <v>29</v>
      </c>
      <c r="S35" s="26">
        <v>18</v>
      </c>
      <c r="T35" s="26" t="s">
        <v>29</v>
      </c>
      <c r="U35" s="27">
        <v>56</v>
      </c>
      <c r="V35" s="27" t="s">
        <v>29</v>
      </c>
      <c r="W35" s="28">
        <v>11</v>
      </c>
      <c r="X35" s="28" t="s">
        <v>29</v>
      </c>
      <c r="Y35" s="29">
        <v>40</v>
      </c>
      <c r="Z35" s="29" t="s">
        <v>29</v>
      </c>
      <c r="AA35" s="11" t="s">
        <v>167</v>
      </c>
    </row>
    <row r="36" spans="1:27" x14ac:dyDescent="0.3">
      <c r="A36" s="20" t="s">
        <v>4</v>
      </c>
      <c r="B36" s="11" t="s">
        <v>142</v>
      </c>
      <c r="C36" s="11" t="s">
        <v>145</v>
      </c>
      <c r="D36" s="12" t="s">
        <v>42</v>
      </c>
      <c r="E36" s="12">
        <v>1</v>
      </c>
      <c r="F36" s="11" t="s">
        <v>157</v>
      </c>
      <c r="G36" s="11" t="s">
        <v>152</v>
      </c>
      <c r="H36" s="21">
        <v>5</v>
      </c>
      <c r="I36" s="21">
        <v>0.8</v>
      </c>
      <c r="J36" s="21" t="s">
        <v>163</v>
      </c>
      <c r="K36" s="22">
        <v>19</v>
      </c>
      <c r="L36" s="22" t="s">
        <v>29</v>
      </c>
      <c r="M36" s="23">
        <v>1.1000000000000001</v>
      </c>
      <c r="N36" s="23" t="s">
        <v>29</v>
      </c>
      <c r="O36" s="24">
        <v>1.7</v>
      </c>
      <c r="P36" s="24" t="s">
        <v>29</v>
      </c>
      <c r="Q36" s="25">
        <v>0.4</v>
      </c>
      <c r="R36" s="25" t="s">
        <v>29</v>
      </c>
      <c r="S36" s="26">
        <v>7.6</v>
      </c>
      <c r="T36" s="26" t="s">
        <v>29</v>
      </c>
      <c r="U36" s="27">
        <v>20</v>
      </c>
      <c r="V36" s="27" t="s">
        <v>29</v>
      </c>
      <c r="W36" s="28">
        <v>5.0999999999999996</v>
      </c>
      <c r="X36" s="28" t="s">
        <v>29</v>
      </c>
      <c r="Y36" s="29">
        <v>9.1999999999999993</v>
      </c>
      <c r="Z36" s="29" t="s">
        <v>29</v>
      </c>
      <c r="AA36" s="11" t="s">
        <v>168</v>
      </c>
    </row>
    <row r="37" spans="1:27" x14ac:dyDescent="0.3">
      <c r="A37" s="20" t="s">
        <v>4</v>
      </c>
      <c r="B37" s="11" t="s">
        <v>140</v>
      </c>
      <c r="C37" s="11">
        <v>2019</v>
      </c>
      <c r="D37" s="12" t="s">
        <v>42</v>
      </c>
      <c r="E37" s="12">
        <v>13</v>
      </c>
      <c r="F37" s="11" t="s">
        <v>158</v>
      </c>
      <c r="G37" s="11" t="s">
        <v>153</v>
      </c>
      <c r="H37" s="21">
        <v>6.8</v>
      </c>
      <c r="I37" s="21">
        <v>0.74</v>
      </c>
      <c r="J37" s="21" t="s">
        <v>164</v>
      </c>
      <c r="K37" s="22">
        <v>60</v>
      </c>
      <c r="L37" s="22">
        <v>26</v>
      </c>
      <c r="M37" s="23">
        <v>16</v>
      </c>
      <c r="N37" s="23">
        <v>10</v>
      </c>
      <c r="O37" s="24">
        <v>61</v>
      </c>
      <c r="P37" s="24">
        <v>71</v>
      </c>
      <c r="Q37" s="25" t="s">
        <v>29</v>
      </c>
      <c r="R37" s="25" t="s">
        <v>29</v>
      </c>
      <c r="S37" s="26" t="s">
        <v>29</v>
      </c>
      <c r="T37" s="26" t="s">
        <v>29</v>
      </c>
      <c r="U37" s="27">
        <v>69</v>
      </c>
      <c r="V37" s="27">
        <v>34</v>
      </c>
      <c r="W37" s="28">
        <v>202</v>
      </c>
      <c r="X37" s="28">
        <v>182</v>
      </c>
      <c r="Y37" s="29">
        <v>65</v>
      </c>
      <c r="Z37" s="29">
        <v>61</v>
      </c>
      <c r="AA37" s="11" t="s">
        <v>169</v>
      </c>
    </row>
    <row r="38" spans="1:27" x14ac:dyDescent="0.3">
      <c r="A38" s="20" t="s">
        <v>4</v>
      </c>
      <c r="B38" s="11" t="s">
        <v>143</v>
      </c>
      <c r="C38" s="11" t="s">
        <v>146</v>
      </c>
      <c r="D38" s="12" t="s">
        <v>147</v>
      </c>
      <c r="E38" s="12">
        <v>1</v>
      </c>
      <c r="F38" s="11" t="s">
        <v>159</v>
      </c>
      <c r="G38" s="11" t="s">
        <v>154</v>
      </c>
      <c r="H38" s="21">
        <v>5.5</v>
      </c>
      <c r="I38" s="21" t="s">
        <v>29</v>
      </c>
      <c r="J38" s="21" t="s">
        <v>165</v>
      </c>
      <c r="K38" s="22">
        <v>10</v>
      </c>
      <c r="L38" s="22">
        <v>10</v>
      </c>
      <c r="M38" s="23">
        <v>9.8000000000000007</v>
      </c>
      <c r="N38" s="23">
        <v>11</v>
      </c>
      <c r="O38" s="24">
        <v>42</v>
      </c>
      <c r="P38" s="24">
        <v>49</v>
      </c>
      <c r="Q38" s="25">
        <v>6.3</v>
      </c>
      <c r="R38" s="25">
        <v>9</v>
      </c>
      <c r="S38" s="26">
        <v>40</v>
      </c>
      <c r="T38" s="26">
        <v>76</v>
      </c>
      <c r="U38" s="27">
        <v>7.7</v>
      </c>
      <c r="V38" s="27">
        <v>9.3000000000000007</v>
      </c>
      <c r="W38" s="28">
        <v>39</v>
      </c>
      <c r="X38" s="28">
        <v>62</v>
      </c>
      <c r="Y38" s="29">
        <v>53</v>
      </c>
      <c r="Z38" s="29">
        <v>60</v>
      </c>
      <c r="AA38" s="11" t="s">
        <v>170</v>
      </c>
    </row>
    <row r="39" spans="1:27" x14ac:dyDescent="0.3">
      <c r="A39" s="20" t="s">
        <v>4</v>
      </c>
      <c r="B39" s="11" t="s">
        <v>144</v>
      </c>
      <c r="C39" s="12" t="s">
        <v>148</v>
      </c>
      <c r="D39" s="12" t="s">
        <v>147</v>
      </c>
      <c r="E39" s="12">
        <v>1</v>
      </c>
      <c r="F39" s="11" t="s">
        <v>160</v>
      </c>
      <c r="G39" s="11" t="s">
        <v>155</v>
      </c>
      <c r="H39" s="21">
        <v>5.2</v>
      </c>
      <c r="I39" s="21" t="s">
        <v>29</v>
      </c>
      <c r="J39" s="21" t="s">
        <v>29</v>
      </c>
      <c r="K39" s="22">
        <v>7</v>
      </c>
      <c r="L39" s="22">
        <v>10</v>
      </c>
      <c r="M39" s="23">
        <v>6</v>
      </c>
      <c r="N39" s="23">
        <v>4</v>
      </c>
      <c r="O39" s="24">
        <v>27</v>
      </c>
      <c r="P39" s="24">
        <v>21</v>
      </c>
      <c r="Q39" s="25">
        <v>8</v>
      </c>
      <c r="R39" s="25">
        <v>26</v>
      </c>
      <c r="S39" s="26" t="s">
        <v>29</v>
      </c>
      <c r="T39" s="26" t="s">
        <v>29</v>
      </c>
      <c r="U39" s="27">
        <v>42</v>
      </c>
      <c r="V39" s="27">
        <v>21</v>
      </c>
      <c r="W39" s="28">
        <v>60</v>
      </c>
      <c r="X39" s="28">
        <v>31</v>
      </c>
      <c r="Y39" s="29">
        <v>65</v>
      </c>
      <c r="Z39" s="29">
        <v>32</v>
      </c>
      <c r="AA39" s="11" t="s">
        <v>171</v>
      </c>
    </row>
    <row r="40" spans="1:27" x14ac:dyDescent="0.3">
      <c r="A40" s="20" t="s">
        <v>6</v>
      </c>
      <c r="B40" s="11" t="s">
        <v>172</v>
      </c>
      <c r="C40" s="12">
        <v>1989</v>
      </c>
      <c r="D40" s="12" t="s">
        <v>42</v>
      </c>
      <c r="E40" s="12">
        <v>1</v>
      </c>
      <c r="F40" s="11" t="s">
        <v>176</v>
      </c>
      <c r="G40" s="11" t="s">
        <v>177</v>
      </c>
      <c r="H40" s="21">
        <v>6.2</v>
      </c>
      <c r="I40" s="21" t="s">
        <v>29</v>
      </c>
      <c r="J40" s="21" t="s">
        <v>29</v>
      </c>
      <c r="K40" s="22">
        <v>41</v>
      </c>
      <c r="L40" s="22" t="s">
        <v>29</v>
      </c>
      <c r="M40" s="23">
        <v>14</v>
      </c>
      <c r="N40" s="23" t="s">
        <v>29</v>
      </c>
      <c r="O40" s="24">
        <v>46</v>
      </c>
      <c r="P40" s="24" t="s">
        <v>29</v>
      </c>
      <c r="Q40" s="25">
        <v>3</v>
      </c>
      <c r="R40" s="25" t="s">
        <v>29</v>
      </c>
      <c r="S40" s="26">
        <v>2</v>
      </c>
      <c r="T40" s="26" t="s">
        <v>29</v>
      </c>
      <c r="U40" s="27">
        <v>37</v>
      </c>
      <c r="V40" s="27" t="s">
        <v>29</v>
      </c>
      <c r="W40" s="28">
        <v>11</v>
      </c>
      <c r="X40" s="28" t="s">
        <v>29</v>
      </c>
      <c r="Y40" s="29">
        <v>21</v>
      </c>
      <c r="Z40" s="29" t="s">
        <v>29</v>
      </c>
      <c r="AA40" s="11" t="s">
        <v>182</v>
      </c>
    </row>
    <row r="41" spans="1:27" x14ac:dyDescent="0.3">
      <c r="A41" s="20" t="s">
        <v>6</v>
      </c>
      <c r="B41" s="11" t="s">
        <v>172</v>
      </c>
      <c r="C41" s="12">
        <v>1990</v>
      </c>
      <c r="D41" s="12" t="s">
        <v>42</v>
      </c>
      <c r="E41" s="12">
        <v>1</v>
      </c>
      <c r="F41" s="11" t="s">
        <v>176</v>
      </c>
      <c r="G41" s="11" t="s">
        <v>177</v>
      </c>
      <c r="H41" s="21">
        <v>5</v>
      </c>
      <c r="I41" s="21" t="s">
        <v>29</v>
      </c>
      <c r="J41" s="21" t="s">
        <v>29</v>
      </c>
      <c r="K41" s="22">
        <v>51</v>
      </c>
      <c r="L41" s="22" t="s">
        <v>29</v>
      </c>
      <c r="M41" s="23">
        <v>14</v>
      </c>
      <c r="N41" s="23" t="s">
        <v>29</v>
      </c>
      <c r="O41" s="24">
        <v>44</v>
      </c>
      <c r="P41" s="24" t="s">
        <v>29</v>
      </c>
      <c r="Q41" s="25">
        <v>4</v>
      </c>
      <c r="R41" s="25" t="s">
        <v>29</v>
      </c>
      <c r="S41" s="26">
        <v>3</v>
      </c>
      <c r="T41" s="26" t="s">
        <v>29</v>
      </c>
      <c r="U41" s="27">
        <v>48</v>
      </c>
      <c r="V41" s="27" t="s">
        <v>29</v>
      </c>
      <c r="W41" s="28">
        <v>30</v>
      </c>
      <c r="X41" s="28" t="s">
        <v>29</v>
      </c>
      <c r="Y41" s="29">
        <v>19</v>
      </c>
      <c r="Z41" s="29" t="s">
        <v>29</v>
      </c>
      <c r="AA41" s="11" t="s">
        <v>183</v>
      </c>
    </row>
    <row r="42" spans="1:27" x14ac:dyDescent="0.3">
      <c r="A42" s="20" t="s">
        <v>6</v>
      </c>
      <c r="B42" s="11" t="s">
        <v>173</v>
      </c>
      <c r="C42" s="2" t="s">
        <v>146</v>
      </c>
      <c r="D42" s="12" t="s">
        <v>42</v>
      </c>
      <c r="E42" s="12">
        <v>1</v>
      </c>
      <c r="F42" s="11" t="s">
        <v>178</v>
      </c>
      <c r="G42" s="11" t="s">
        <v>179</v>
      </c>
      <c r="H42" s="3">
        <v>5</v>
      </c>
      <c r="I42" s="3" t="s">
        <v>29</v>
      </c>
      <c r="J42" s="3" t="s">
        <v>29</v>
      </c>
      <c r="K42" s="4">
        <v>32</v>
      </c>
      <c r="L42" s="4" t="s">
        <v>29</v>
      </c>
      <c r="M42" s="5">
        <v>9.3000000000000007</v>
      </c>
      <c r="N42" s="5" t="s">
        <v>29</v>
      </c>
      <c r="O42" s="6">
        <v>92</v>
      </c>
      <c r="P42" s="6" t="s">
        <v>29</v>
      </c>
      <c r="Q42" s="7">
        <v>10</v>
      </c>
      <c r="R42" s="7" t="s">
        <v>29</v>
      </c>
      <c r="S42" s="8">
        <v>33</v>
      </c>
      <c r="T42" s="8" t="s">
        <v>29</v>
      </c>
      <c r="U42" s="9">
        <v>37</v>
      </c>
      <c r="V42" s="9" t="s">
        <v>29</v>
      </c>
      <c r="W42" s="16">
        <v>41</v>
      </c>
      <c r="X42" s="16" t="s">
        <v>29</v>
      </c>
      <c r="Y42" s="10">
        <v>80</v>
      </c>
      <c r="Z42" s="10" t="s">
        <v>29</v>
      </c>
      <c r="AA42" s="11" t="s">
        <v>184</v>
      </c>
    </row>
    <row r="43" spans="1:27" x14ac:dyDescent="0.3">
      <c r="A43" s="20" t="s">
        <v>6</v>
      </c>
      <c r="B43" s="11" t="s">
        <v>173</v>
      </c>
      <c r="C43" s="2" t="s">
        <v>175</v>
      </c>
      <c r="D43" s="12" t="s">
        <v>42</v>
      </c>
      <c r="E43" s="12">
        <v>1</v>
      </c>
      <c r="F43" s="11" t="s">
        <v>178</v>
      </c>
      <c r="G43" s="11" t="s">
        <v>179</v>
      </c>
      <c r="H43" s="3">
        <v>4.9000000000000004</v>
      </c>
      <c r="I43" s="3" t="s">
        <v>29</v>
      </c>
      <c r="J43" s="3" t="s">
        <v>29</v>
      </c>
      <c r="K43" s="4">
        <v>35</v>
      </c>
      <c r="L43" s="4">
        <v>20</v>
      </c>
      <c r="M43" s="5">
        <v>12</v>
      </c>
      <c r="N43" s="5">
        <v>8.3000000000000007</v>
      </c>
      <c r="O43" s="6">
        <v>101</v>
      </c>
      <c r="P43" s="6" t="s">
        <v>29</v>
      </c>
      <c r="Q43" s="7">
        <v>13</v>
      </c>
      <c r="R43" s="7" t="s">
        <v>29</v>
      </c>
      <c r="S43" s="8">
        <v>39</v>
      </c>
      <c r="T43" s="8" t="s">
        <v>29</v>
      </c>
      <c r="U43" s="9">
        <v>36</v>
      </c>
      <c r="V43" s="9" t="s">
        <v>29</v>
      </c>
      <c r="W43" s="16">
        <v>46</v>
      </c>
      <c r="X43" s="16" t="s">
        <v>29</v>
      </c>
      <c r="Y43" s="10">
        <v>83</v>
      </c>
      <c r="Z43" s="10" t="s">
        <v>29</v>
      </c>
      <c r="AA43" s="11" t="s">
        <v>185</v>
      </c>
    </row>
    <row r="44" spans="1:27" x14ac:dyDescent="0.3">
      <c r="A44" s="20" t="s">
        <v>6</v>
      </c>
      <c r="B44" s="11" t="s">
        <v>174</v>
      </c>
      <c r="C44" s="2">
        <v>2009</v>
      </c>
      <c r="D44" s="12" t="s">
        <v>42</v>
      </c>
      <c r="E44" s="12">
        <v>10</v>
      </c>
      <c r="F44" s="11" t="s">
        <v>180</v>
      </c>
      <c r="G44" s="11" t="s">
        <v>181</v>
      </c>
      <c r="H44" s="3" t="s">
        <v>29</v>
      </c>
      <c r="I44" s="3" t="s">
        <v>29</v>
      </c>
      <c r="J44" s="3" t="s">
        <v>29</v>
      </c>
      <c r="K44" s="4">
        <v>46</v>
      </c>
      <c r="L44" s="4">
        <v>18</v>
      </c>
      <c r="M44" s="5">
        <v>15</v>
      </c>
      <c r="N44" s="5">
        <v>7.4</v>
      </c>
      <c r="O44" s="6">
        <v>38</v>
      </c>
      <c r="P44" s="6">
        <v>34</v>
      </c>
      <c r="Q44" s="7">
        <v>5.5</v>
      </c>
      <c r="R44" s="7">
        <v>4.2</v>
      </c>
      <c r="S44" s="8" t="s">
        <v>29</v>
      </c>
      <c r="T44" s="8" t="s">
        <v>29</v>
      </c>
      <c r="U44" s="9">
        <v>48</v>
      </c>
      <c r="V44" s="9">
        <v>25</v>
      </c>
      <c r="W44" s="16">
        <v>2</v>
      </c>
      <c r="X44" s="16">
        <v>1.4</v>
      </c>
      <c r="Y44" s="10">
        <v>17</v>
      </c>
      <c r="Z44" s="10">
        <v>12</v>
      </c>
      <c r="AA44" s="11" t="s">
        <v>186</v>
      </c>
    </row>
    <row r="45" spans="1:27" x14ac:dyDescent="0.3">
      <c r="A45" s="20" t="s">
        <v>7</v>
      </c>
      <c r="B45" s="11" t="s">
        <v>187</v>
      </c>
      <c r="C45" s="2">
        <v>1988</v>
      </c>
      <c r="D45" s="12" t="s">
        <v>42</v>
      </c>
      <c r="E45" s="2">
        <v>25</v>
      </c>
      <c r="F45" s="1" t="s">
        <v>198</v>
      </c>
      <c r="G45" s="1" t="s">
        <v>199</v>
      </c>
      <c r="H45" s="3">
        <v>6.4</v>
      </c>
      <c r="I45" s="3">
        <v>0.38</v>
      </c>
      <c r="J45" s="3" t="s">
        <v>29</v>
      </c>
      <c r="K45" s="4">
        <v>4.2</v>
      </c>
      <c r="L45" s="4">
        <v>3.6</v>
      </c>
      <c r="M45" s="5">
        <v>4.0999999999999996</v>
      </c>
      <c r="N45" s="5">
        <v>2.9</v>
      </c>
      <c r="O45" s="6">
        <v>41</v>
      </c>
      <c r="P45" s="6">
        <v>35</v>
      </c>
      <c r="Q45" s="7" t="s">
        <v>29</v>
      </c>
      <c r="R45" s="7" t="s">
        <v>29</v>
      </c>
      <c r="S45" s="8" t="s">
        <v>29</v>
      </c>
      <c r="T45" s="8" t="s">
        <v>29</v>
      </c>
      <c r="U45" s="9" t="s">
        <v>29</v>
      </c>
      <c r="V45" s="9" t="s">
        <v>29</v>
      </c>
      <c r="W45" s="16">
        <v>7.7</v>
      </c>
      <c r="X45" s="16">
        <v>4.4000000000000004</v>
      </c>
      <c r="Y45" s="10">
        <v>25</v>
      </c>
      <c r="Z45" s="10">
        <v>17</v>
      </c>
      <c r="AA45" s="1" t="s">
        <v>222</v>
      </c>
    </row>
    <row r="46" spans="1:27" x14ac:dyDescent="0.3">
      <c r="A46" s="20" t="s">
        <v>7</v>
      </c>
      <c r="B46" s="11" t="s">
        <v>187</v>
      </c>
      <c r="C46" s="2">
        <v>1992</v>
      </c>
      <c r="D46" s="12" t="s">
        <v>42</v>
      </c>
      <c r="E46" s="2">
        <v>1</v>
      </c>
      <c r="F46" s="1" t="s">
        <v>198</v>
      </c>
      <c r="G46" s="1" t="s">
        <v>199</v>
      </c>
      <c r="H46" s="3">
        <v>6</v>
      </c>
      <c r="I46" s="3" t="s">
        <v>29</v>
      </c>
      <c r="J46" s="3" t="s">
        <v>29</v>
      </c>
      <c r="K46" s="4">
        <v>15</v>
      </c>
      <c r="L46" s="4" t="s">
        <v>29</v>
      </c>
      <c r="M46" s="5">
        <v>5</v>
      </c>
      <c r="N46" s="5" t="s">
        <v>29</v>
      </c>
      <c r="O46" s="6">
        <v>16</v>
      </c>
      <c r="P46" s="6" t="s">
        <v>29</v>
      </c>
      <c r="Q46" s="7">
        <v>1</v>
      </c>
      <c r="R46" s="7" t="s">
        <v>29</v>
      </c>
      <c r="S46" s="8">
        <v>11</v>
      </c>
      <c r="T46" s="8" t="s">
        <v>29</v>
      </c>
      <c r="U46" s="9">
        <v>20</v>
      </c>
      <c r="V46" s="9" t="s">
        <v>29</v>
      </c>
      <c r="W46" s="16">
        <v>8</v>
      </c>
      <c r="X46" s="16" t="s">
        <v>29</v>
      </c>
      <c r="Y46" s="10">
        <v>12</v>
      </c>
      <c r="Z46" s="10" t="s">
        <v>29</v>
      </c>
      <c r="AA46" s="1" t="s">
        <v>223</v>
      </c>
    </row>
    <row r="47" spans="1:27" x14ac:dyDescent="0.3">
      <c r="A47" s="20" t="s">
        <v>7</v>
      </c>
      <c r="B47" s="11" t="s">
        <v>187</v>
      </c>
      <c r="C47" s="2">
        <v>1993</v>
      </c>
      <c r="D47" s="12" t="s">
        <v>42</v>
      </c>
      <c r="E47" s="2">
        <v>1</v>
      </c>
      <c r="F47" s="1" t="s">
        <v>198</v>
      </c>
      <c r="G47" s="1" t="s">
        <v>199</v>
      </c>
      <c r="H47" s="3">
        <v>6.6</v>
      </c>
      <c r="I47" s="3" t="s">
        <v>29</v>
      </c>
      <c r="J47" s="3" t="s">
        <v>29</v>
      </c>
      <c r="K47" s="4">
        <v>21</v>
      </c>
      <c r="L47" s="4" t="s">
        <v>29</v>
      </c>
      <c r="M47" s="5">
        <v>12</v>
      </c>
      <c r="N47" s="5" t="s">
        <v>29</v>
      </c>
      <c r="O47" s="6">
        <v>52</v>
      </c>
      <c r="P47" s="6" t="s">
        <v>29</v>
      </c>
      <c r="Q47" s="7">
        <v>2</v>
      </c>
      <c r="R47" s="7" t="s">
        <v>29</v>
      </c>
      <c r="S47" s="8">
        <v>12</v>
      </c>
      <c r="T47" s="8" t="s">
        <v>29</v>
      </c>
      <c r="U47" s="9">
        <v>25</v>
      </c>
      <c r="V47" s="9" t="s">
        <v>29</v>
      </c>
      <c r="W47" s="16">
        <v>11</v>
      </c>
      <c r="X47" s="16" t="s">
        <v>29</v>
      </c>
      <c r="Y47" s="10">
        <v>18</v>
      </c>
      <c r="Z47" s="10" t="s">
        <v>29</v>
      </c>
      <c r="AA47" s="1" t="s">
        <v>224</v>
      </c>
    </row>
    <row r="48" spans="1:27" x14ac:dyDescent="0.3">
      <c r="A48" s="20" t="s">
        <v>7</v>
      </c>
      <c r="B48" s="11" t="s">
        <v>187</v>
      </c>
      <c r="C48" s="2">
        <v>1994</v>
      </c>
      <c r="D48" s="12" t="s">
        <v>42</v>
      </c>
      <c r="E48" s="2">
        <v>1</v>
      </c>
      <c r="F48" s="1" t="s">
        <v>198</v>
      </c>
      <c r="G48" s="1" t="s">
        <v>199</v>
      </c>
      <c r="H48" s="3">
        <v>6.6</v>
      </c>
      <c r="I48" s="3" t="s">
        <v>29</v>
      </c>
      <c r="J48" s="3" t="s">
        <v>29</v>
      </c>
      <c r="K48" s="4">
        <v>33</v>
      </c>
      <c r="L48" s="4" t="s">
        <v>29</v>
      </c>
      <c r="M48" s="5">
        <v>14</v>
      </c>
      <c r="N48" s="5" t="s">
        <v>29</v>
      </c>
      <c r="O48" s="6">
        <v>66</v>
      </c>
      <c r="P48" s="6" t="s">
        <v>29</v>
      </c>
      <c r="Q48" s="7">
        <v>1</v>
      </c>
      <c r="R48" s="7" t="s">
        <v>29</v>
      </c>
      <c r="S48" s="8">
        <v>11</v>
      </c>
      <c r="T48" s="8" t="s">
        <v>29</v>
      </c>
      <c r="U48" s="9">
        <v>32</v>
      </c>
      <c r="V48" s="9" t="s">
        <v>29</v>
      </c>
      <c r="W48" s="16">
        <v>10</v>
      </c>
      <c r="X48" s="16" t="s">
        <v>29</v>
      </c>
      <c r="Y48" s="10">
        <v>24</v>
      </c>
      <c r="Z48" s="10" t="s">
        <v>29</v>
      </c>
      <c r="AA48" s="1" t="s">
        <v>225</v>
      </c>
    </row>
    <row r="49" spans="1:27" x14ac:dyDescent="0.3">
      <c r="A49" s="20" t="s">
        <v>7</v>
      </c>
      <c r="B49" s="11" t="s">
        <v>187</v>
      </c>
      <c r="C49" s="2">
        <v>1995</v>
      </c>
      <c r="D49" s="12" t="s">
        <v>42</v>
      </c>
      <c r="E49" s="2">
        <v>1</v>
      </c>
      <c r="F49" s="1" t="s">
        <v>198</v>
      </c>
      <c r="G49" s="1" t="s">
        <v>199</v>
      </c>
      <c r="H49" s="3">
        <v>6.6</v>
      </c>
      <c r="I49" s="3" t="s">
        <v>29</v>
      </c>
      <c r="J49" s="3" t="s">
        <v>29</v>
      </c>
      <c r="K49" s="4">
        <v>33</v>
      </c>
      <c r="L49" s="4" t="s">
        <v>29</v>
      </c>
      <c r="M49" s="5">
        <v>16</v>
      </c>
      <c r="N49" s="5" t="s">
        <v>29</v>
      </c>
      <c r="O49" s="6">
        <v>65</v>
      </c>
      <c r="P49" s="6" t="s">
        <v>29</v>
      </c>
      <c r="Q49" s="7">
        <v>1</v>
      </c>
      <c r="R49" s="7" t="s">
        <v>29</v>
      </c>
      <c r="S49" s="8">
        <v>10</v>
      </c>
      <c r="T49" s="8" t="s">
        <v>29</v>
      </c>
      <c r="U49" s="9">
        <v>33</v>
      </c>
      <c r="V49" s="9" t="s">
        <v>29</v>
      </c>
      <c r="W49" s="16">
        <v>12</v>
      </c>
      <c r="X49" s="16" t="s">
        <v>29</v>
      </c>
      <c r="Y49" s="10">
        <v>26</v>
      </c>
      <c r="Z49" s="10" t="s">
        <v>29</v>
      </c>
      <c r="AA49" s="1" t="s">
        <v>226</v>
      </c>
    </row>
    <row r="50" spans="1:27" x14ac:dyDescent="0.3">
      <c r="A50" s="20" t="s">
        <v>7</v>
      </c>
      <c r="B50" s="11" t="s">
        <v>187</v>
      </c>
      <c r="C50" s="2">
        <v>1996</v>
      </c>
      <c r="D50" s="12" t="s">
        <v>42</v>
      </c>
      <c r="E50" s="2">
        <v>1</v>
      </c>
      <c r="F50" s="1" t="s">
        <v>198</v>
      </c>
      <c r="G50" s="1" t="s">
        <v>199</v>
      </c>
      <c r="H50" s="3">
        <v>5.9</v>
      </c>
      <c r="I50" s="3" t="s">
        <v>29</v>
      </c>
      <c r="J50" s="3" t="s">
        <v>29</v>
      </c>
      <c r="K50" s="4">
        <v>28</v>
      </c>
      <c r="L50" s="4" t="s">
        <v>29</v>
      </c>
      <c r="M50" s="5">
        <v>17</v>
      </c>
      <c r="N50" s="5" t="s">
        <v>29</v>
      </c>
      <c r="O50" s="6">
        <v>57</v>
      </c>
      <c r="P50" s="6" t="s">
        <v>29</v>
      </c>
      <c r="Q50" s="7">
        <v>2</v>
      </c>
      <c r="R50" s="7" t="s">
        <v>29</v>
      </c>
      <c r="S50" s="8">
        <v>11</v>
      </c>
      <c r="T50" s="8" t="s">
        <v>29</v>
      </c>
      <c r="U50" s="9">
        <v>19</v>
      </c>
      <c r="V50" s="9" t="s">
        <v>29</v>
      </c>
      <c r="W50" s="16">
        <v>13</v>
      </c>
      <c r="X50" s="16" t="s">
        <v>29</v>
      </c>
      <c r="Y50" s="10">
        <v>28</v>
      </c>
      <c r="Z50" s="10" t="s">
        <v>29</v>
      </c>
      <c r="AA50" s="1" t="s">
        <v>227</v>
      </c>
    </row>
    <row r="51" spans="1:27" x14ac:dyDescent="0.3">
      <c r="A51" s="20" t="s">
        <v>7</v>
      </c>
      <c r="B51" s="11" t="s">
        <v>187</v>
      </c>
      <c r="C51" s="2">
        <v>1998</v>
      </c>
      <c r="D51" s="12" t="s">
        <v>42</v>
      </c>
      <c r="E51" s="2">
        <v>1</v>
      </c>
      <c r="F51" s="1" t="s">
        <v>198</v>
      </c>
      <c r="G51" s="1" t="s">
        <v>199</v>
      </c>
      <c r="H51" s="3">
        <v>5.7</v>
      </c>
      <c r="I51" s="3" t="s">
        <v>29</v>
      </c>
      <c r="J51" s="3" t="s">
        <v>29</v>
      </c>
      <c r="K51" s="4">
        <v>13</v>
      </c>
      <c r="L51" s="4" t="s">
        <v>29</v>
      </c>
      <c r="M51" s="5">
        <v>5</v>
      </c>
      <c r="N51" s="5" t="s">
        <v>29</v>
      </c>
      <c r="O51" s="6">
        <v>58</v>
      </c>
      <c r="P51" s="6" t="s">
        <v>29</v>
      </c>
      <c r="Q51" s="7">
        <v>1</v>
      </c>
      <c r="R51" s="7" t="s">
        <v>29</v>
      </c>
      <c r="S51" s="8">
        <v>6</v>
      </c>
      <c r="T51" s="8" t="s">
        <v>29</v>
      </c>
      <c r="U51" s="9">
        <v>26</v>
      </c>
      <c r="V51" s="9" t="s">
        <v>29</v>
      </c>
      <c r="W51" s="16">
        <v>14</v>
      </c>
      <c r="X51" s="16" t="s">
        <v>29</v>
      </c>
      <c r="Y51" s="10">
        <v>32</v>
      </c>
      <c r="Z51" s="10" t="s">
        <v>29</v>
      </c>
      <c r="AA51" s="1" t="s">
        <v>228</v>
      </c>
    </row>
    <row r="52" spans="1:27" x14ac:dyDescent="0.3">
      <c r="A52" s="20" t="s">
        <v>7</v>
      </c>
      <c r="B52" s="11" t="s">
        <v>188</v>
      </c>
      <c r="C52" s="2" t="s">
        <v>94</v>
      </c>
      <c r="D52" s="12" t="s">
        <v>42</v>
      </c>
      <c r="E52" s="2">
        <v>28</v>
      </c>
      <c r="F52" s="1" t="s">
        <v>200</v>
      </c>
      <c r="G52" s="1" t="s">
        <v>201</v>
      </c>
      <c r="H52" s="3">
        <v>6.4</v>
      </c>
      <c r="I52" s="3">
        <v>0.4</v>
      </c>
      <c r="J52" s="3" t="s">
        <v>214</v>
      </c>
      <c r="K52" s="4">
        <v>27</v>
      </c>
      <c r="L52" s="4">
        <v>23</v>
      </c>
      <c r="M52" s="5">
        <v>14</v>
      </c>
      <c r="N52" s="5">
        <v>23</v>
      </c>
      <c r="O52" s="6">
        <v>76</v>
      </c>
      <c r="P52" s="6">
        <v>86</v>
      </c>
      <c r="Q52" s="7">
        <v>17</v>
      </c>
      <c r="R52" s="7">
        <v>22</v>
      </c>
      <c r="S52" s="8">
        <v>25</v>
      </c>
      <c r="T52" s="8">
        <v>22</v>
      </c>
      <c r="U52" s="9">
        <v>62</v>
      </c>
      <c r="V52" s="9">
        <v>98</v>
      </c>
      <c r="W52" s="16">
        <v>30</v>
      </c>
      <c r="X52" s="16">
        <v>69</v>
      </c>
      <c r="Y52" s="10">
        <v>23</v>
      </c>
      <c r="Z52" s="10">
        <v>17</v>
      </c>
      <c r="AA52" s="1" t="s">
        <v>229</v>
      </c>
    </row>
    <row r="53" spans="1:27" x14ac:dyDescent="0.3">
      <c r="A53" s="20" t="s">
        <v>7</v>
      </c>
      <c r="B53" s="11" t="s">
        <v>189</v>
      </c>
      <c r="C53" s="2" t="s">
        <v>195</v>
      </c>
      <c r="D53" s="12" t="s">
        <v>42</v>
      </c>
      <c r="E53" s="2">
        <v>1</v>
      </c>
      <c r="F53" s="1" t="s">
        <v>202</v>
      </c>
      <c r="G53" s="1" t="s">
        <v>203</v>
      </c>
      <c r="H53" s="3">
        <v>5.3</v>
      </c>
      <c r="I53" s="3" t="s">
        <v>29</v>
      </c>
      <c r="J53" s="3" t="s">
        <v>218</v>
      </c>
      <c r="K53" s="4">
        <v>147</v>
      </c>
      <c r="L53" s="4" t="s">
        <v>29</v>
      </c>
      <c r="M53" s="5">
        <v>64</v>
      </c>
      <c r="N53" s="5" t="s">
        <v>29</v>
      </c>
      <c r="O53" s="6">
        <v>130</v>
      </c>
      <c r="P53" s="6" t="s">
        <v>29</v>
      </c>
      <c r="Q53" s="7">
        <v>6</v>
      </c>
      <c r="R53" s="7" t="s">
        <v>29</v>
      </c>
      <c r="S53" s="8">
        <v>14</v>
      </c>
      <c r="T53" s="8" t="s">
        <v>29</v>
      </c>
      <c r="U53" s="9">
        <v>134</v>
      </c>
      <c r="V53" s="9" t="s">
        <v>29</v>
      </c>
      <c r="W53" s="16">
        <v>66</v>
      </c>
      <c r="X53" s="16" t="s">
        <v>29</v>
      </c>
      <c r="Y53" s="10">
        <v>110</v>
      </c>
      <c r="Z53" s="10" t="s">
        <v>29</v>
      </c>
      <c r="AA53" s="1" t="s">
        <v>230</v>
      </c>
    </row>
    <row r="54" spans="1:27" x14ac:dyDescent="0.3">
      <c r="A54" s="20" t="s">
        <v>7</v>
      </c>
      <c r="B54" s="11" t="s">
        <v>190</v>
      </c>
      <c r="C54" s="2" t="s">
        <v>196</v>
      </c>
      <c r="D54" s="12" t="s">
        <v>42</v>
      </c>
      <c r="E54" s="2">
        <v>1</v>
      </c>
      <c r="F54" s="1" t="s">
        <v>204</v>
      </c>
      <c r="G54" s="1" t="s">
        <v>205</v>
      </c>
      <c r="H54" s="3">
        <v>6.4</v>
      </c>
      <c r="I54" s="3" t="s">
        <v>29</v>
      </c>
      <c r="J54" s="3" t="s">
        <v>219</v>
      </c>
      <c r="K54" s="4">
        <v>179</v>
      </c>
      <c r="L54" s="4" t="s">
        <v>29</v>
      </c>
      <c r="M54" s="5">
        <v>59</v>
      </c>
      <c r="N54" s="5" t="s">
        <v>29</v>
      </c>
      <c r="O54" s="6">
        <v>155</v>
      </c>
      <c r="P54" s="6" t="s">
        <v>29</v>
      </c>
      <c r="Q54" s="7">
        <v>6</v>
      </c>
      <c r="R54" s="7" t="s">
        <v>29</v>
      </c>
      <c r="S54" s="8">
        <v>12</v>
      </c>
      <c r="T54" s="8" t="s">
        <v>29</v>
      </c>
      <c r="U54" s="9">
        <v>171</v>
      </c>
      <c r="V54" s="9" t="s">
        <v>29</v>
      </c>
      <c r="W54" s="16">
        <v>34</v>
      </c>
      <c r="X54" s="16" t="s">
        <v>29</v>
      </c>
      <c r="Y54" s="10">
        <v>52</v>
      </c>
      <c r="Z54" s="10" t="s">
        <v>29</v>
      </c>
      <c r="AA54" s="1" t="s">
        <v>231</v>
      </c>
    </row>
    <row r="55" spans="1:27" x14ac:dyDescent="0.3">
      <c r="A55" s="20" t="s">
        <v>7</v>
      </c>
      <c r="B55" s="11" t="s">
        <v>191</v>
      </c>
      <c r="C55" s="2" t="s">
        <v>197</v>
      </c>
      <c r="D55" s="12" t="s">
        <v>42</v>
      </c>
      <c r="E55" s="2">
        <v>1</v>
      </c>
      <c r="F55" s="1" t="s">
        <v>206</v>
      </c>
      <c r="G55" s="1" t="s">
        <v>207</v>
      </c>
      <c r="H55" s="3">
        <v>6.7</v>
      </c>
      <c r="I55" s="3" t="s">
        <v>29</v>
      </c>
      <c r="J55" s="31" t="s">
        <v>216</v>
      </c>
      <c r="K55" s="4">
        <v>220</v>
      </c>
      <c r="L55" s="4" t="s">
        <v>29</v>
      </c>
      <c r="M55" s="5">
        <v>48</v>
      </c>
      <c r="N55" s="5" t="s">
        <v>29</v>
      </c>
      <c r="O55" s="6">
        <v>133</v>
      </c>
      <c r="P55" s="6" t="s">
        <v>29</v>
      </c>
      <c r="Q55" s="7">
        <v>5</v>
      </c>
      <c r="R55" s="7" t="s">
        <v>29</v>
      </c>
      <c r="S55" s="8">
        <v>8</v>
      </c>
      <c r="T55" s="8" t="s">
        <v>29</v>
      </c>
      <c r="U55" s="9">
        <v>236</v>
      </c>
      <c r="V55" s="9" t="s">
        <v>29</v>
      </c>
      <c r="W55" s="16">
        <v>9</v>
      </c>
      <c r="X55" s="16" t="s">
        <v>29</v>
      </c>
      <c r="Y55" s="10">
        <v>36</v>
      </c>
      <c r="Z55" s="10" t="s">
        <v>29</v>
      </c>
      <c r="AA55" s="1" t="s">
        <v>232</v>
      </c>
    </row>
    <row r="56" spans="1:27" x14ac:dyDescent="0.3">
      <c r="A56" s="20" t="s">
        <v>7</v>
      </c>
      <c r="B56" s="11" t="s">
        <v>192</v>
      </c>
      <c r="C56" s="2">
        <v>2006</v>
      </c>
      <c r="D56" s="12" t="s">
        <v>42</v>
      </c>
      <c r="E56" s="2">
        <v>1</v>
      </c>
      <c r="F56" s="1" t="s">
        <v>208</v>
      </c>
      <c r="G56" s="1" t="s">
        <v>209</v>
      </c>
      <c r="H56" s="3">
        <v>5.7</v>
      </c>
      <c r="I56" s="3" t="s">
        <v>29</v>
      </c>
      <c r="J56" s="3" t="s">
        <v>215</v>
      </c>
      <c r="K56" s="4">
        <v>221</v>
      </c>
      <c r="L56" s="4" t="s">
        <v>29</v>
      </c>
      <c r="M56" s="5">
        <v>129</v>
      </c>
      <c r="N56" s="5" t="s">
        <v>29</v>
      </c>
      <c r="O56" s="6">
        <v>331</v>
      </c>
      <c r="P56" s="6" t="s">
        <v>29</v>
      </c>
      <c r="Q56" s="7">
        <v>9.9</v>
      </c>
      <c r="R56" s="7" t="s">
        <v>29</v>
      </c>
      <c r="S56" s="8">
        <v>51</v>
      </c>
      <c r="T56" s="8" t="s">
        <v>29</v>
      </c>
      <c r="U56" s="9">
        <v>275</v>
      </c>
      <c r="V56" s="9" t="s">
        <v>29</v>
      </c>
      <c r="W56" s="16">
        <v>17</v>
      </c>
      <c r="X56" s="16" t="s">
        <v>29</v>
      </c>
      <c r="Y56" s="10">
        <v>174</v>
      </c>
      <c r="Z56" s="10" t="s">
        <v>29</v>
      </c>
      <c r="AA56" s="1" t="s">
        <v>233</v>
      </c>
    </row>
    <row r="57" spans="1:27" x14ac:dyDescent="0.3">
      <c r="A57" s="20" t="s">
        <v>7</v>
      </c>
      <c r="B57" s="11" t="s">
        <v>193</v>
      </c>
      <c r="C57" s="2">
        <v>2006</v>
      </c>
      <c r="D57" s="12" t="s">
        <v>42</v>
      </c>
      <c r="E57" s="2">
        <v>1</v>
      </c>
      <c r="F57" s="1" t="s">
        <v>210</v>
      </c>
      <c r="G57" s="1" t="s">
        <v>211</v>
      </c>
      <c r="H57" s="3">
        <v>6.3</v>
      </c>
      <c r="I57" s="3">
        <v>0.3</v>
      </c>
      <c r="J57" s="3" t="s">
        <v>217</v>
      </c>
      <c r="K57" s="4">
        <v>12</v>
      </c>
      <c r="L57" s="4">
        <v>2.2000000000000002</v>
      </c>
      <c r="M57" s="5">
        <v>3.3</v>
      </c>
      <c r="N57" s="5">
        <v>1.2</v>
      </c>
      <c r="O57" s="6">
        <v>29</v>
      </c>
      <c r="P57" s="6">
        <v>5.9</v>
      </c>
      <c r="Q57" s="7">
        <v>2.2999999999999998</v>
      </c>
      <c r="R57" s="7">
        <v>1</v>
      </c>
      <c r="S57" s="8">
        <v>7</v>
      </c>
      <c r="T57" s="8">
        <v>2.2000000000000002</v>
      </c>
      <c r="U57" s="9">
        <v>13</v>
      </c>
      <c r="V57" s="9">
        <v>2.6</v>
      </c>
      <c r="W57" s="16">
        <v>10</v>
      </c>
      <c r="X57" s="16">
        <v>1.7</v>
      </c>
      <c r="Y57" s="10">
        <v>21</v>
      </c>
      <c r="Z57" s="10">
        <v>5.4</v>
      </c>
      <c r="AA57" s="1" t="s">
        <v>234</v>
      </c>
    </row>
    <row r="58" spans="1:27" x14ac:dyDescent="0.3">
      <c r="A58" s="20" t="s">
        <v>7</v>
      </c>
      <c r="B58" s="11" t="s">
        <v>194</v>
      </c>
      <c r="C58" s="2">
        <v>2008</v>
      </c>
      <c r="D58" s="12" t="s">
        <v>42</v>
      </c>
      <c r="E58" s="2">
        <v>1</v>
      </c>
      <c r="F58" s="1" t="s">
        <v>212</v>
      </c>
      <c r="G58" s="1" t="s">
        <v>213</v>
      </c>
      <c r="H58" s="3">
        <v>6.3</v>
      </c>
      <c r="I58" s="3">
        <v>0.28000000000000003</v>
      </c>
      <c r="J58" s="3" t="s">
        <v>220</v>
      </c>
      <c r="K58" s="4">
        <v>87</v>
      </c>
      <c r="L58" s="4">
        <v>13</v>
      </c>
      <c r="M58" s="5">
        <v>15</v>
      </c>
      <c r="N58" s="5">
        <v>2.5</v>
      </c>
      <c r="O58" s="6">
        <v>43</v>
      </c>
      <c r="P58" s="6">
        <v>7.9</v>
      </c>
      <c r="Q58" s="7">
        <v>4.8</v>
      </c>
      <c r="R58" s="7">
        <v>0.67</v>
      </c>
      <c r="S58" s="8">
        <v>13</v>
      </c>
      <c r="T58" s="8">
        <v>2.2000000000000002</v>
      </c>
      <c r="U58" s="9">
        <v>110</v>
      </c>
      <c r="V58" s="9">
        <v>19</v>
      </c>
      <c r="W58" s="16">
        <v>12</v>
      </c>
      <c r="X58" s="16">
        <v>1.2</v>
      </c>
      <c r="Y58" s="10">
        <v>23</v>
      </c>
      <c r="Z58" s="10">
        <v>4</v>
      </c>
      <c r="AA58" s="1" t="s">
        <v>235</v>
      </c>
    </row>
    <row r="59" spans="1:27" x14ac:dyDescent="0.3">
      <c r="A59" s="20"/>
      <c r="R59" s="7" t="s">
        <v>221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inmgl-1</vt:lpstr>
      <vt:lpstr>GWB GSS Data format</vt:lpstr>
      <vt:lpstr>Rainfall Data</vt:lpstr>
      <vt:lpstr>Rainfall data classified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Prabhakar</dc:creator>
  <cp:lastModifiedBy>Anand Prabhakar</cp:lastModifiedBy>
  <dcterms:created xsi:type="dcterms:W3CDTF">2024-04-18T05:27:26Z</dcterms:created>
  <dcterms:modified xsi:type="dcterms:W3CDTF">2024-05-18T19:08:06Z</dcterms:modified>
</cp:coreProperties>
</file>