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75" windowWidth="24495" windowHeight="11955"/>
  </bookViews>
  <sheets>
    <sheet name="Scenarios" sheetId="2" r:id="rId1"/>
    <sheet name="SLA" sheetId="4" r:id="rId2"/>
    <sheet name="Sheet3" sheetId="3" r:id="rId3"/>
  </sheets>
  <definedNames>
    <definedName name="_1_bus_day">SLA!$Y$4:$Y$100</definedName>
    <definedName name="_10mins">SLA!$AF$4:$AF$100</definedName>
    <definedName name="_16_bus_hrs">SLA!$AB$4:$AB$100</definedName>
    <definedName name="_2_bus_days">SLA!$X$4:$X$100</definedName>
    <definedName name="_2_bus_hrs">SLA!$AE$4:$AE$100</definedName>
    <definedName name="_24_bus_hrs">SLA!$AA$4:$AA$100</definedName>
    <definedName name="_3_bus_days">SLA!$W$4:$W$100</definedName>
    <definedName name="_4_bus_days">SLA!$V$4:$V$100</definedName>
    <definedName name="_4_bus_hrs">SLA!$AD$4:$AD$100</definedName>
    <definedName name="_48_bus_hrs">SLA!$Z$4:$Z$100</definedName>
    <definedName name="_8_bus_hrs">SLA!$AC$4:$AC$100</definedName>
    <definedName name="ABN">SLA!$S$4:$S$100</definedName>
    <definedName name="B_G">SLA!$J$4:$J$100</definedName>
    <definedName name="BAU">SLA!$AG$4:$AG$100</definedName>
    <definedName name="Check">SLA!$A$4:$A$100</definedName>
    <definedName name="Expected__Resolution_time">SLA!$I$4:$I$100</definedName>
    <definedName name="Google">SLA!$Q$4:$Q$100</definedName>
    <definedName name="Hours_of_Support_Availability">SLA!$F$4:$F$100</definedName>
    <definedName name="Issue">SLA!$E$4:$E$100</definedName>
    <definedName name="Issue_Group">SLA!$B$4:$B$100</definedName>
    <definedName name="Issue_Group_Id">SLA!$C$4:$C$100</definedName>
    <definedName name="Issue_Type">SLA!$G$4:$G$100</definedName>
    <definedName name="MAS">SLA!$K$4:$K$100</definedName>
    <definedName name="Melb_IT">SLA!$R$4:$R$100</definedName>
    <definedName name="Melb_IT___90">SLA!$T$4:$T$100</definedName>
    <definedName name="N_works">SLA!$M$4:$M$100</definedName>
    <definedName name="NCS">SLA!$P$4:$P$100</definedName>
    <definedName name="OET">SLA!$L$4:$L$100</definedName>
    <definedName name="_xlnm.Print_Area" localSheetId="1">SLA!$A$3:$S$99</definedName>
    <definedName name="_xlnm.Print_Titles" localSheetId="1">SLA!$1:$3</definedName>
    <definedName name="QK">SLA!$N$4:$N$100</definedName>
    <definedName name="Severity_Level">SLA!$H$4:$H$100</definedName>
    <definedName name="SLA_Full_Id">SLA!$D$4:$D$99</definedName>
    <definedName name="TSA">SLA!$O$4:$O$100</definedName>
  </definedNames>
  <calcPr calcId="145621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L43" i="2"/>
  <c r="K43" i="2"/>
  <c r="J43" i="2"/>
  <c r="I43" i="2"/>
  <c r="H43" i="2"/>
  <c r="L42" i="2"/>
  <c r="K42" i="2"/>
  <c r="J42" i="2"/>
  <c r="I42" i="2"/>
  <c r="H42" i="2"/>
  <c r="L41" i="2"/>
  <c r="K41" i="2"/>
  <c r="J41" i="2"/>
  <c r="I41" i="2"/>
  <c r="H41" i="2"/>
  <c r="L40" i="2"/>
  <c r="K40" i="2"/>
  <c r="J40" i="2"/>
  <c r="I40" i="2"/>
  <c r="H40" i="2"/>
  <c r="L39" i="2"/>
  <c r="K39" i="2"/>
  <c r="J39" i="2"/>
  <c r="I39" i="2"/>
  <c r="H39" i="2"/>
  <c r="L38" i="2"/>
  <c r="K38" i="2"/>
  <c r="J38" i="2"/>
  <c r="I38" i="2"/>
  <c r="H38" i="2"/>
  <c r="L37" i="2"/>
  <c r="K37" i="2"/>
  <c r="J37" i="2"/>
  <c r="I37" i="2"/>
  <c r="H37" i="2"/>
  <c r="L36" i="2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C99" i="4"/>
  <c r="D99" i="4" s="1"/>
  <c r="C98" i="4"/>
  <c r="D98" i="4" s="1"/>
  <c r="C97" i="4"/>
  <c r="D97" i="4" s="1"/>
  <c r="C96" i="4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D81" i="4"/>
  <c r="C81" i="4"/>
  <c r="D80" i="4"/>
  <c r="C80" i="4"/>
  <c r="D79" i="4"/>
  <c r="C79" i="4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D68" i="4"/>
  <c r="C68" i="4"/>
  <c r="D67" i="4"/>
  <c r="C67" i="4"/>
  <c r="D66" i="4"/>
  <c r="C66" i="4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D53" i="4"/>
  <c r="C53" i="4"/>
  <c r="D52" i="4"/>
  <c r="C52" i="4"/>
  <c r="C51" i="4"/>
  <c r="D51" i="4" s="1"/>
  <c r="C50" i="4"/>
  <c r="D50" i="4" s="1"/>
  <c r="D49" i="4"/>
  <c r="C49" i="4"/>
  <c r="D48" i="4"/>
  <c r="C48" i="4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D37" i="4"/>
  <c r="C37" i="4"/>
  <c r="D36" i="4"/>
  <c r="C36" i="4"/>
  <c r="C35" i="4"/>
  <c r="D35" i="4" s="1"/>
  <c r="C34" i="4"/>
  <c r="D34" i="4" s="1"/>
  <c r="D33" i="4"/>
  <c r="C33" i="4"/>
  <c r="D32" i="4"/>
  <c r="C32" i="4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D25" i="4"/>
  <c r="C25" i="4"/>
  <c r="D24" i="4"/>
  <c r="C24" i="4"/>
  <c r="C23" i="4"/>
  <c r="D23" i="4" s="1"/>
  <c r="C22" i="4"/>
  <c r="D22" i="4" s="1"/>
  <c r="C21" i="4"/>
  <c r="D21" i="4" s="1"/>
  <c r="C20" i="4"/>
  <c r="C19" i="4"/>
  <c r="D19" i="4" s="1"/>
  <c r="C18" i="4"/>
  <c r="D18" i="4" s="1"/>
  <c r="C17" i="4"/>
  <c r="D17" i="4" s="1"/>
  <c r="C16" i="4"/>
  <c r="C15" i="4"/>
  <c r="D15" i="4" s="1"/>
  <c r="C14" i="4"/>
  <c r="D14" i="4" s="1"/>
  <c r="C13" i="4"/>
  <c r="D13" i="4" s="1"/>
  <c r="C12" i="4"/>
  <c r="D4" i="4"/>
  <c r="C4" i="4"/>
  <c r="D5" i="4"/>
  <c r="C5" i="4"/>
  <c r="D6" i="4"/>
  <c r="C6" i="4"/>
  <c r="C7" i="4"/>
  <c r="D7" i="4" s="1"/>
  <c r="C8" i="4"/>
  <c r="D8" i="4" s="1"/>
  <c r="D9" i="4"/>
  <c r="C9" i="4"/>
  <c r="C10" i="4"/>
  <c r="D10" i="4" s="1"/>
  <c r="D11" i="4"/>
  <c r="C11" i="4"/>
  <c r="W100" i="4"/>
  <c r="AG99" i="4"/>
  <c r="AF99" i="4"/>
  <c r="AE99" i="4"/>
  <c r="AD99" i="4"/>
  <c r="AC99" i="4"/>
  <c r="AB99" i="4"/>
  <c r="AA99" i="4"/>
  <c r="Z99" i="4"/>
  <c r="Y99" i="4"/>
  <c r="X99" i="4"/>
  <c r="W99" i="4"/>
  <c r="V99" i="4"/>
  <c r="AH99" i="4" s="1"/>
  <c r="AG98" i="4"/>
  <c r="AF98" i="4"/>
  <c r="AE98" i="4"/>
  <c r="AD98" i="4"/>
  <c r="AC98" i="4"/>
  <c r="AB98" i="4"/>
  <c r="AA98" i="4"/>
  <c r="Z98" i="4"/>
  <c r="Y98" i="4"/>
  <c r="X98" i="4"/>
  <c r="AH98" i="4" s="1"/>
  <c r="W98" i="4"/>
  <c r="V98" i="4"/>
  <c r="AG97" i="4"/>
  <c r="AF97" i="4"/>
  <c r="AE97" i="4"/>
  <c r="AD97" i="4"/>
  <c r="AC97" i="4"/>
  <c r="AB97" i="4"/>
  <c r="AA97" i="4"/>
  <c r="Z97" i="4"/>
  <c r="Y97" i="4"/>
  <c r="X97" i="4"/>
  <c r="AH97" i="4" s="1"/>
  <c r="W97" i="4"/>
  <c r="V97" i="4"/>
  <c r="AG96" i="4"/>
  <c r="AF96" i="4"/>
  <c r="AE96" i="4"/>
  <c r="AD96" i="4"/>
  <c r="AC96" i="4"/>
  <c r="AB96" i="4"/>
  <c r="AA96" i="4"/>
  <c r="Z96" i="4"/>
  <c r="Y96" i="4"/>
  <c r="X96" i="4"/>
  <c r="AH96" i="4" s="1"/>
  <c r="W96" i="4"/>
  <c r="V96" i="4"/>
  <c r="AG95" i="4"/>
  <c r="AF95" i="4"/>
  <c r="AE95" i="4"/>
  <c r="AD95" i="4"/>
  <c r="AC95" i="4"/>
  <c r="AB95" i="4"/>
  <c r="AA95" i="4"/>
  <c r="Z95" i="4"/>
  <c r="Y95" i="4"/>
  <c r="X95" i="4"/>
  <c r="AH95" i="4" s="1"/>
  <c r="W95" i="4"/>
  <c r="V95" i="4"/>
  <c r="AG94" i="4"/>
  <c r="AF94" i="4"/>
  <c r="AE94" i="4"/>
  <c r="AD94" i="4"/>
  <c r="AC94" i="4"/>
  <c r="AB94" i="4"/>
  <c r="AA94" i="4"/>
  <c r="Z94" i="4"/>
  <c r="Y94" i="4"/>
  <c r="X94" i="4"/>
  <c r="AH94" i="4" s="1"/>
  <c r="W94" i="4"/>
  <c r="V94" i="4"/>
  <c r="AG93" i="4"/>
  <c r="AF93" i="4"/>
  <c r="AE93" i="4"/>
  <c r="AD93" i="4"/>
  <c r="AC93" i="4"/>
  <c r="AB93" i="4"/>
  <c r="AA93" i="4"/>
  <c r="Z93" i="4"/>
  <c r="Y93" i="4"/>
  <c r="X93" i="4"/>
  <c r="AH93" i="4" s="1"/>
  <c r="W93" i="4"/>
  <c r="V93" i="4"/>
  <c r="AG92" i="4"/>
  <c r="AF92" i="4"/>
  <c r="AE92" i="4"/>
  <c r="AD92" i="4"/>
  <c r="AC92" i="4"/>
  <c r="AB92" i="4"/>
  <c r="AA92" i="4"/>
  <c r="Z92" i="4"/>
  <c r="Y92" i="4"/>
  <c r="X92" i="4"/>
  <c r="AH92" i="4" s="1"/>
  <c r="W92" i="4"/>
  <c r="V92" i="4"/>
  <c r="AG91" i="4"/>
  <c r="AF91" i="4"/>
  <c r="AE91" i="4"/>
  <c r="AD91" i="4"/>
  <c r="AC91" i="4"/>
  <c r="AB91" i="4"/>
  <c r="AA91" i="4"/>
  <c r="Z91" i="4"/>
  <c r="Y91" i="4"/>
  <c r="X91" i="4"/>
  <c r="AH91" i="4" s="1"/>
  <c r="W91" i="4"/>
  <c r="V91" i="4"/>
  <c r="AG90" i="4"/>
  <c r="AF90" i="4"/>
  <c r="AE90" i="4"/>
  <c r="AD90" i="4"/>
  <c r="AC90" i="4"/>
  <c r="AB90" i="4"/>
  <c r="AA90" i="4"/>
  <c r="Z90" i="4"/>
  <c r="Y90" i="4"/>
  <c r="X90" i="4"/>
  <c r="AH90" i="4" s="1"/>
  <c r="W90" i="4"/>
  <c r="V90" i="4"/>
  <c r="AG89" i="4"/>
  <c r="AF89" i="4"/>
  <c r="AE89" i="4"/>
  <c r="AD89" i="4"/>
  <c r="AC89" i="4"/>
  <c r="AB89" i="4"/>
  <c r="AA89" i="4"/>
  <c r="Z89" i="4"/>
  <c r="Y89" i="4"/>
  <c r="X89" i="4"/>
  <c r="AH89" i="4" s="1"/>
  <c r="W89" i="4"/>
  <c r="V89" i="4"/>
  <c r="AG88" i="4"/>
  <c r="AF88" i="4"/>
  <c r="AE88" i="4"/>
  <c r="AD88" i="4"/>
  <c r="AC88" i="4"/>
  <c r="AB88" i="4"/>
  <c r="AA88" i="4"/>
  <c r="Z88" i="4"/>
  <c r="Y88" i="4"/>
  <c r="X88" i="4"/>
  <c r="AH88" i="4" s="1"/>
  <c r="W88" i="4"/>
  <c r="V88" i="4"/>
  <c r="AG87" i="4"/>
  <c r="AF87" i="4"/>
  <c r="AE87" i="4"/>
  <c r="AD87" i="4"/>
  <c r="AC87" i="4"/>
  <c r="AB87" i="4"/>
  <c r="AA87" i="4"/>
  <c r="Z87" i="4"/>
  <c r="Y87" i="4"/>
  <c r="X87" i="4"/>
  <c r="AH87" i="4" s="1"/>
  <c r="W87" i="4"/>
  <c r="V87" i="4"/>
  <c r="AG86" i="4"/>
  <c r="AF86" i="4"/>
  <c r="AE86" i="4"/>
  <c r="AD86" i="4"/>
  <c r="AC86" i="4"/>
  <c r="AB86" i="4"/>
  <c r="AA86" i="4"/>
  <c r="Z86" i="4"/>
  <c r="Y86" i="4"/>
  <c r="X86" i="4"/>
  <c r="AH86" i="4" s="1"/>
  <c r="W86" i="4"/>
  <c r="V86" i="4"/>
  <c r="AG85" i="4"/>
  <c r="AF85" i="4"/>
  <c r="AE85" i="4"/>
  <c r="AD85" i="4"/>
  <c r="AC85" i="4"/>
  <c r="AB85" i="4"/>
  <c r="AA85" i="4"/>
  <c r="Z85" i="4"/>
  <c r="Y85" i="4"/>
  <c r="X85" i="4"/>
  <c r="AH85" i="4" s="1"/>
  <c r="W85" i="4"/>
  <c r="V85" i="4"/>
  <c r="AG84" i="4"/>
  <c r="AF84" i="4"/>
  <c r="AE84" i="4"/>
  <c r="AD84" i="4"/>
  <c r="AC84" i="4"/>
  <c r="AB84" i="4"/>
  <c r="AA84" i="4"/>
  <c r="Z84" i="4"/>
  <c r="Y84" i="4"/>
  <c r="X84" i="4"/>
  <c r="AH84" i="4" s="1"/>
  <c r="W84" i="4"/>
  <c r="V84" i="4"/>
  <c r="AG83" i="4"/>
  <c r="AF83" i="4"/>
  <c r="AE83" i="4"/>
  <c r="AD83" i="4"/>
  <c r="AC83" i="4"/>
  <c r="AB83" i="4"/>
  <c r="AA83" i="4"/>
  <c r="Z83" i="4"/>
  <c r="Y83" i="4"/>
  <c r="X83" i="4"/>
  <c r="AH83" i="4" s="1"/>
  <c r="W83" i="4"/>
  <c r="V83" i="4"/>
  <c r="AG82" i="4"/>
  <c r="AF82" i="4"/>
  <c r="AE82" i="4"/>
  <c r="AD82" i="4"/>
  <c r="AC82" i="4"/>
  <c r="AB82" i="4"/>
  <c r="AA82" i="4"/>
  <c r="Z82" i="4"/>
  <c r="Y82" i="4"/>
  <c r="X82" i="4"/>
  <c r="AH82" i="4" s="1"/>
  <c r="W82" i="4"/>
  <c r="V82" i="4"/>
  <c r="AH81" i="4"/>
  <c r="W81" i="4"/>
  <c r="W80" i="4"/>
  <c r="AH80" i="4" s="1"/>
  <c r="AH79" i="4"/>
  <c r="W79" i="4"/>
  <c r="AG78" i="4"/>
  <c r="AF78" i="4"/>
  <c r="AE78" i="4"/>
  <c r="AD78" i="4"/>
  <c r="AC78" i="4"/>
  <c r="AB78" i="4"/>
  <c r="AA78" i="4"/>
  <c r="Z78" i="4"/>
  <c r="Y78" i="4"/>
  <c r="X78" i="4"/>
  <c r="W78" i="4"/>
  <c r="V78" i="4"/>
  <c r="AH78" i="4" s="1"/>
  <c r="AG77" i="4"/>
  <c r="AF77" i="4"/>
  <c r="AE77" i="4"/>
  <c r="AD77" i="4"/>
  <c r="AC77" i="4"/>
  <c r="AB77" i="4"/>
  <c r="AA77" i="4"/>
  <c r="Z77" i="4"/>
  <c r="Y77" i="4"/>
  <c r="X77" i="4"/>
  <c r="W77" i="4"/>
  <c r="V77" i="4"/>
  <c r="AH77" i="4" s="1"/>
  <c r="AG76" i="4"/>
  <c r="AF76" i="4"/>
  <c r="AE76" i="4"/>
  <c r="AD76" i="4"/>
  <c r="AC76" i="4"/>
  <c r="AB76" i="4"/>
  <c r="AA76" i="4"/>
  <c r="Z76" i="4"/>
  <c r="Y76" i="4"/>
  <c r="X76" i="4"/>
  <c r="W76" i="4"/>
  <c r="V76" i="4"/>
  <c r="AH76" i="4" s="1"/>
  <c r="AG75" i="4"/>
  <c r="AF75" i="4"/>
  <c r="AE75" i="4"/>
  <c r="AD75" i="4"/>
  <c r="AC75" i="4"/>
  <c r="AB75" i="4"/>
  <c r="AA75" i="4"/>
  <c r="Z75" i="4"/>
  <c r="Y75" i="4"/>
  <c r="X75" i="4"/>
  <c r="W75" i="4"/>
  <c r="V75" i="4"/>
  <c r="AH75" i="4" s="1"/>
  <c r="AG74" i="4"/>
  <c r="AF74" i="4"/>
  <c r="AE74" i="4"/>
  <c r="AD74" i="4"/>
  <c r="AC74" i="4"/>
  <c r="AB74" i="4"/>
  <c r="AA74" i="4"/>
  <c r="Z74" i="4"/>
  <c r="Y74" i="4"/>
  <c r="X74" i="4"/>
  <c r="W74" i="4"/>
  <c r="V74" i="4"/>
  <c r="AH74" i="4" s="1"/>
  <c r="AG73" i="4"/>
  <c r="AF73" i="4"/>
  <c r="AE73" i="4"/>
  <c r="AD73" i="4"/>
  <c r="AC73" i="4"/>
  <c r="AB73" i="4"/>
  <c r="AA73" i="4"/>
  <c r="Z73" i="4"/>
  <c r="Y73" i="4"/>
  <c r="X73" i="4"/>
  <c r="W73" i="4"/>
  <c r="V73" i="4"/>
  <c r="AH73" i="4" s="1"/>
  <c r="AG72" i="4"/>
  <c r="AF72" i="4"/>
  <c r="AE72" i="4"/>
  <c r="AD72" i="4"/>
  <c r="AC72" i="4"/>
  <c r="AB72" i="4"/>
  <c r="AA72" i="4"/>
  <c r="Z72" i="4"/>
  <c r="Y72" i="4"/>
  <c r="X72" i="4"/>
  <c r="W72" i="4"/>
  <c r="V72" i="4"/>
  <c r="AH72" i="4" s="1"/>
  <c r="AG71" i="4"/>
  <c r="AF71" i="4"/>
  <c r="AE71" i="4"/>
  <c r="AD71" i="4"/>
  <c r="AC71" i="4"/>
  <c r="AB71" i="4"/>
  <c r="AA71" i="4"/>
  <c r="Z71" i="4"/>
  <c r="Y71" i="4"/>
  <c r="X71" i="4"/>
  <c r="W71" i="4"/>
  <c r="V71" i="4"/>
  <c r="AH71" i="4" s="1"/>
  <c r="AG70" i="4"/>
  <c r="AF70" i="4"/>
  <c r="AE70" i="4"/>
  <c r="AD70" i="4"/>
  <c r="AC70" i="4"/>
  <c r="AB70" i="4"/>
  <c r="AA70" i="4"/>
  <c r="Z70" i="4"/>
  <c r="Y70" i="4"/>
  <c r="X70" i="4"/>
  <c r="W70" i="4"/>
  <c r="V70" i="4"/>
  <c r="AH70" i="4" s="1"/>
  <c r="AG69" i="4"/>
  <c r="AF69" i="4"/>
  <c r="AE69" i="4"/>
  <c r="AD69" i="4"/>
  <c r="AC69" i="4"/>
  <c r="AB69" i="4"/>
  <c r="AA69" i="4"/>
  <c r="Z69" i="4"/>
  <c r="Y69" i="4"/>
  <c r="X69" i="4"/>
  <c r="W69" i="4"/>
  <c r="V69" i="4"/>
  <c r="AH69" i="4" s="1"/>
  <c r="AH68" i="4"/>
  <c r="W68" i="4"/>
  <c r="AH67" i="4"/>
  <c r="W67" i="4"/>
  <c r="W66" i="4"/>
  <c r="AH66" i="4" s="1"/>
  <c r="AG65" i="4"/>
  <c r="AF65" i="4"/>
  <c r="AE65" i="4"/>
  <c r="AD65" i="4"/>
  <c r="AC65" i="4"/>
  <c r="AB65" i="4"/>
  <c r="AA65" i="4"/>
  <c r="Z65" i="4"/>
  <c r="Y65" i="4"/>
  <c r="X65" i="4"/>
  <c r="W65" i="4"/>
  <c r="V65" i="4"/>
  <c r="AH65" i="4" s="1"/>
  <c r="AG64" i="4"/>
  <c r="AF64" i="4"/>
  <c r="AE64" i="4"/>
  <c r="AD64" i="4"/>
  <c r="AC64" i="4"/>
  <c r="AB64" i="4"/>
  <c r="AA64" i="4"/>
  <c r="Z64" i="4"/>
  <c r="Y64" i="4"/>
  <c r="X64" i="4"/>
  <c r="W64" i="4"/>
  <c r="V64" i="4"/>
  <c r="AH64" i="4" s="1"/>
  <c r="AG63" i="4"/>
  <c r="AF63" i="4"/>
  <c r="AE63" i="4"/>
  <c r="AD63" i="4"/>
  <c r="AC63" i="4"/>
  <c r="AB63" i="4"/>
  <c r="AA63" i="4"/>
  <c r="Z63" i="4"/>
  <c r="Y63" i="4"/>
  <c r="X63" i="4"/>
  <c r="W63" i="4"/>
  <c r="V63" i="4"/>
  <c r="AH63" i="4" s="1"/>
  <c r="AG62" i="4"/>
  <c r="AF62" i="4"/>
  <c r="AE62" i="4"/>
  <c r="AD62" i="4"/>
  <c r="AC62" i="4"/>
  <c r="AB62" i="4"/>
  <c r="AA62" i="4"/>
  <c r="Z62" i="4"/>
  <c r="Y62" i="4"/>
  <c r="X62" i="4"/>
  <c r="W62" i="4"/>
  <c r="V62" i="4"/>
  <c r="AH62" i="4" s="1"/>
  <c r="AG61" i="4"/>
  <c r="AF61" i="4"/>
  <c r="AE61" i="4"/>
  <c r="AD61" i="4"/>
  <c r="AC61" i="4"/>
  <c r="AB61" i="4"/>
  <c r="AA61" i="4"/>
  <c r="Z61" i="4"/>
  <c r="Y61" i="4"/>
  <c r="X61" i="4"/>
  <c r="W61" i="4"/>
  <c r="V61" i="4"/>
  <c r="AH61" i="4" s="1"/>
  <c r="AG60" i="4"/>
  <c r="AF60" i="4"/>
  <c r="AE60" i="4"/>
  <c r="AD60" i="4"/>
  <c r="AC60" i="4"/>
  <c r="AB60" i="4"/>
  <c r="AA60" i="4"/>
  <c r="Z60" i="4"/>
  <c r="Y60" i="4"/>
  <c r="X60" i="4"/>
  <c r="W60" i="4"/>
  <c r="V60" i="4"/>
  <c r="AH60" i="4" s="1"/>
  <c r="AG59" i="4"/>
  <c r="AF59" i="4"/>
  <c r="AE59" i="4"/>
  <c r="AD59" i="4"/>
  <c r="AC59" i="4"/>
  <c r="AB59" i="4"/>
  <c r="AA59" i="4"/>
  <c r="Z59" i="4"/>
  <c r="Y59" i="4"/>
  <c r="X59" i="4"/>
  <c r="W59" i="4"/>
  <c r="V59" i="4"/>
  <c r="AH59" i="4" s="1"/>
  <c r="AG58" i="4"/>
  <c r="AF58" i="4"/>
  <c r="AE58" i="4"/>
  <c r="AD58" i="4"/>
  <c r="AC58" i="4"/>
  <c r="AB58" i="4"/>
  <c r="AA58" i="4"/>
  <c r="Z58" i="4"/>
  <c r="Y58" i="4"/>
  <c r="X58" i="4"/>
  <c r="W58" i="4"/>
  <c r="V58" i="4"/>
  <c r="AH58" i="4" s="1"/>
  <c r="AG57" i="4"/>
  <c r="AF57" i="4"/>
  <c r="AE57" i="4"/>
  <c r="AD57" i="4"/>
  <c r="AC57" i="4"/>
  <c r="AB57" i="4"/>
  <c r="AA57" i="4"/>
  <c r="Z57" i="4"/>
  <c r="Y57" i="4"/>
  <c r="X57" i="4"/>
  <c r="W57" i="4"/>
  <c r="V57" i="4"/>
  <c r="AH57" i="4" s="1"/>
  <c r="AG56" i="4"/>
  <c r="AF56" i="4"/>
  <c r="AE56" i="4"/>
  <c r="AD56" i="4"/>
  <c r="AC56" i="4"/>
  <c r="AB56" i="4"/>
  <c r="AA56" i="4"/>
  <c r="Z56" i="4"/>
  <c r="Y56" i="4"/>
  <c r="X56" i="4"/>
  <c r="W56" i="4"/>
  <c r="V56" i="4"/>
  <c r="AH56" i="4" s="1"/>
  <c r="AG55" i="4"/>
  <c r="AF55" i="4"/>
  <c r="AE55" i="4"/>
  <c r="AD55" i="4"/>
  <c r="AC55" i="4"/>
  <c r="AB55" i="4"/>
  <c r="AA55" i="4"/>
  <c r="Z55" i="4"/>
  <c r="Y55" i="4"/>
  <c r="X55" i="4"/>
  <c r="W55" i="4"/>
  <c r="V55" i="4"/>
  <c r="AH55" i="4" s="1"/>
  <c r="AG54" i="4"/>
  <c r="AF54" i="4"/>
  <c r="AE54" i="4"/>
  <c r="AD54" i="4"/>
  <c r="AC54" i="4"/>
  <c r="AB54" i="4"/>
  <c r="AA54" i="4"/>
  <c r="Z54" i="4"/>
  <c r="Y54" i="4"/>
  <c r="X54" i="4"/>
  <c r="W54" i="4"/>
  <c r="V54" i="4"/>
  <c r="AH54" i="4" s="1"/>
  <c r="AG51" i="4"/>
  <c r="AF51" i="4"/>
  <c r="AE51" i="4"/>
  <c r="AD51" i="4"/>
  <c r="AC51" i="4"/>
  <c r="AB51" i="4"/>
  <c r="AA51" i="4"/>
  <c r="Z51" i="4"/>
  <c r="Y51" i="4"/>
  <c r="X51" i="4"/>
  <c r="W51" i="4"/>
  <c r="V51" i="4"/>
  <c r="AH51" i="4" s="1"/>
  <c r="AG50" i="4"/>
  <c r="AF50" i="4"/>
  <c r="AE50" i="4"/>
  <c r="AD50" i="4"/>
  <c r="AC50" i="4"/>
  <c r="AB50" i="4"/>
  <c r="AA50" i="4"/>
  <c r="Z50" i="4"/>
  <c r="Y50" i="4"/>
  <c r="X50" i="4"/>
  <c r="W50" i="4"/>
  <c r="V50" i="4"/>
  <c r="AH50" i="4" s="1"/>
  <c r="AG47" i="4"/>
  <c r="AF47" i="4"/>
  <c r="AE47" i="4"/>
  <c r="AD47" i="4"/>
  <c r="AC47" i="4"/>
  <c r="AB47" i="4"/>
  <c r="AA47" i="4"/>
  <c r="Z47" i="4"/>
  <c r="Y47" i="4"/>
  <c r="X47" i="4"/>
  <c r="W47" i="4"/>
  <c r="V47" i="4"/>
  <c r="AH47" i="4" s="1"/>
  <c r="AG46" i="4"/>
  <c r="AF46" i="4"/>
  <c r="AE46" i="4"/>
  <c r="AD46" i="4"/>
  <c r="AC46" i="4"/>
  <c r="AB46" i="4"/>
  <c r="AA46" i="4"/>
  <c r="Z46" i="4"/>
  <c r="Y46" i="4"/>
  <c r="X46" i="4"/>
  <c r="W46" i="4"/>
  <c r="V46" i="4"/>
  <c r="AH46" i="4" s="1"/>
  <c r="AG45" i="4"/>
  <c r="AF45" i="4"/>
  <c r="AE45" i="4"/>
  <c r="AD45" i="4"/>
  <c r="AC45" i="4"/>
  <c r="AB45" i="4"/>
  <c r="AA45" i="4"/>
  <c r="Z45" i="4"/>
  <c r="Y45" i="4"/>
  <c r="X45" i="4"/>
  <c r="W45" i="4"/>
  <c r="V45" i="4"/>
  <c r="AH45" i="4" s="1"/>
  <c r="AG44" i="4"/>
  <c r="AF44" i="4"/>
  <c r="AE44" i="4"/>
  <c r="AD44" i="4"/>
  <c r="AC44" i="4"/>
  <c r="AB44" i="4"/>
  <c r="AA44" i="4"/>
  <c r="Z44" i="4"/>
  <c r="Y44" i="4"/>
  <c r="X44" i="4"/>
  <c r="W44" i="4"/>
  <c r="V44" i="4"/>
  <c r="AH44" i="4" s="1"/>
  <c r="AG43" i="4"/>
  <c r="AF43" i="4"/>
  <c r="AE43" i="4"/>
  <c r="AD43" i="4"/>
  <c r="AC43" i="4"/>
  <c r="AB43" i="4"/>
  <c r="AA43" i="4"/>
  <c r="Z43" i="4"/>
  <c r="Y43" i="4"/>
  <c r="X43" i="4"/>
  <c r="W43" i="4"/>
  <c r="V43" i="4"/>
  <c r="AH43" i="4" s="1"/>
  <c r="AG42" i="4"/>
  <c r="AF42" i="4"/>
  <c r="AE42" i="4"/>
  <c r="AD42" i="4"/>
  <c r="AC42" i="4"/>
  <c r="AB42" i="4"/>
  <c r="AA42" i="4"/>
  <c r="Z42" i="4"/>
  <c r="Y42" i="4"/>
  <c r="X42" i="4"/>
  <c r="W42" i="4"/>
  <c r="V42" i="4"/>
  <c r="AH42" i="4" s="1"/>
  <c r="AG41" i="4"/>
  <c r="AF41" i="4"/>
  <c r="AE41" i="4"/>
  <c r="AD41" i="4"/>
  <c r="AC41" i="4"/>
  <c r="AB41" i="4"/>
  <c r="AA41" i="4"/>
  <c r="Z41" i="4"/>
  <c r="Y41" i="4"/>
  <c r="X41" i="4"/>
  <c r="W41" i="4"/>
  <c r="V41" i="4"/>
  <c r="AH41" i="4" s="1"/>
  <c r="AG40" i="4"/>
  <c r="AF40" i="4"/>
  <c r="AE40" i="4"/>
  <c r="AD40" i="4"/>
  <c r="AC40" i="4"/>
  <c r="AB40" i="4"/>
  <c r="AA40" i="4"/>
  <c r="Z40" i="4"/>
  <c r="Y40" i="4"/>
  <c r="X40" i="4"/>
  <c r="W40" i="4"/>
  <c r="V40" i="4"/>
  <c r="AH40" i="4" s="1"/>
  <c r="AG39" i="4"/>
  <c r="AF39" i="4"/>
  <c r="AE39" i="4"/>
  <c r="AD39" i="4"/>
  <c r="AC39" i="4"/>
  <c r="AB39" i="4"/>
  <c r="AA39" i="4"/>
  <c r="Z39" i="4"/>
  <c r="Y39" i="4"/>
  <c r="X39" i="4"/>
  <c r="W39" i="4"/>
  <c r="V39" i="4"/>
  <c r="AH39" i="4" s="1"/>
  <c r="AG38" i="4"/>
  <c r="AF38" i="4"/>
  <c r="AE38" i="4"/>
  <c r="AD38" i="4"/>
  <c r="AC38" i="4"/>
  <c r="AB38" i="4"/>
  <c r="AA38" i="4"/>
  <c r="Z38" i="4"/>
  <c r="Y38" i="4"/>
  <c r="X38" i="4"/>
  <c r="W38" i="4"/>
  <c r="V38" i="4"/>
  <c r="AH38" i="4" s="1"/>
  <c r="AG35" i="4"/>
  <c r="AF35" i="4"/>
  <c r="AE35" i="4"/>
  <c r="AD35" i="4"/>
  <c r="AC35" i="4"/>
  <c r="AB35" i="4"/>
  <c r="AA35" i="4"/>
  <c r="Z35" i="4"/>
  <c r="Y35" i="4"/>
  <c r="X35" i="4"/>
  <c r="W35" i="4"/>
  <c r="V35" i="4"/>
  <c r="AH35" i="4" s="1"/>
  <c r="AG34" i="4"/>
  <c r="AF34" i="4"/>
  <c r="AE34" i="4"/>
  <c r="AD34" i="4"/>
  <c r="AC34" i="4"/>
  <c r="AB34" i="4"/>
  <c r="AA34" i="4"/>
  <c r="Z34" i="4"/>
  <c r="Y34" i="4"/>
  <c r="X34" i="4"/>
  <c r="W34" i="4"/>
  <c r="V34" i="4"/>
  <c r="AH34" i="4" s="1"/>
  <c r="AH33" i="4"/>
  <c r="AH32" i="4"/>
  <c r="AG31" i="4"/>
  <c r="AF31" i="4"/>
  <c r="AE31" i="4"/>
  <c r="AD31" i="4"/>
  <c r="AC31" i="4"/>
  <c r="AB31" i="4"/>
  <c r="AA31" i="4"/>
  <c r="Z31" i="4"/>
  <c r="Y31" i="4"/>
  <c r="X31" i="4"/>
  <c r="W31" i="4"/>
  <c r="V31" i="4"/>
  <c r="AH31" i="4" s="1"/>
  <c r="AG30" i="4"/>
  <c r="AF30" i="4"/>
  <c r="AE30" i="4"/>
  <c r="AD30" i="4"/>
  <c r="AC30" i="4"/>
  <c r="AB30" i="4"/>
  <c r="AA30" i="4"/>
  <c r="Z30" i="4"/>
  <c r="Y30" i="4"/>
  <c r="X30" i="4"/>
  <c r="W30" i="4"/>
  <c r="V30" i="4"/>
  <c r="AH30" i="4" s="1"/>
  <c r="AG29" i="4"/>
  <c r="AF29" i="4"/>
  <c r="AE29" i="4"/>
  <c r="AD29" i="4"/>
  <c r="AC29" i="4"/>
  <c r="AB29" i="4"/>
  <c r="AA29" i="4"/>
  <c r="Z29" i="4"/>
  <c r="Y29" i="4"/>
  <c r="X29" i="4"/>
  <c r="W29" i="4"/>
  <c r="V29" i="4"/>
  <c r="AH29" i="4" s="1"/>
  <c r="AG28" i="4"/>
  <c r="AF28" i="4"/>
  <c r="AE28" i="4"/>
  <c r="AD28" i="4"/>
  <c r="AC28" i="4"/>
  <c r="AB28" i="4"/>
  <c r="AA28" i="4"/>
  <c r="Z28" i="4"/>
  <c r="Y28" i="4"/>
  <c r="X28" i="4"/>
  <c r="W28" i="4"/>
  <c r="V28" i="4"/>
  <c r="AH28" i="4" s="1"/>
  <c r="AG27" i="4"/>
  <c r="AF27" i="4"/>
  <c r="AE27" i="4"/>
  <c r="AD27" i="4"/>
  <c r="AC27" i="4"/>
  <c r="AB27" i="4"/>
  <c r="AA27" i="4"/>
  <c r="Z27" i="4"/>
  <c r="Y27" i="4"/>
  <c r="X27" i="4"/>
  <c r="W27" i="4"/>
  <c r="V27" i="4"/>
  <c r="AH27" i="4" s="1"/>
  <c r="AG26" i="4"/>
  <c r="AF26" i="4"/>
  <c r="AE26" i="4"/>
  <c r="AD26" i="4"/>
  <c r="AC26" i="4"/>
  <c r="AB26" i="4"/>
  <c r="AA26" i="4"/>
  <c r="Z26" i="4"/>
  <c r="Y26" i="4"/>
  <c r="X26" i="4"/>
  <c r="W26" i="4"/>
  <c r="V26" i="4"/>
  <c r="AH26" i="4" s="1"/>
  <c r="AH25" i="4"/>
  <c r="AH24" i="4"/>
  <c r="AG23" i="4"/>
  <c r="AF23" i="4"/>
  <c r="AE23" i="4"/>
  <c r="AD23" i="4"/>
  <c r="AC23" i="4"/>
  <c r="AB23" i="4"/>
  <c r="AA23" i="4"/>
  <c r="Z23" i="4"/>
  <c r="Y23" i="4"/>
  <c r="X23" i="4"/>
  <c r="AH23" i="4" s="1"/>
  <c r="W23" i="4"/>
  <c r="V23" i="4"/>
  <c r="AG22" i="4"/>
  <c r="AF22" i="4"/>
  <c r="AE22" i="4"/>
  <c r="AD22" i="4"/>
  <c r="AC22" i="4"/>
  <c r="AB22" i="4"/>
  <c r="AA22" i="4"/>
  <c r="Z22" i="4"/>
  <c r="Y22" i="4"/>
  <c r="X22" i="4"/>
  <c r="AH22" i="4" s="1"/>
  <c r="W22" i="4"/>
  <c r="V22" i="4"/>
  <c r="AG21" i="4"/>
  <c r="AF21" i="4"/>
  <c r="AE21" i="4"/>
  <c r="AD21" i="4"/>
  <c r="AC21" i="4"/>
  <c r="AB21" i="4"/>
  <c r="AA21" i="4"/>
  <c r="Z21" i="4"/>
  <c r="Y21" i="4"/>
  <c r="X21" i="4"/>
  <c r="AH21" i="4" s="1"/>
  <c r="W21" i="4"/>
  <c r="V21" i="4"/>
  <c r="AG20" i="4"/>
  <c r="AF20" i="4"/>
  <c r="AE20" i="4"/>
  <c r="AD20" i="4"/>
  <c r="AC20" i="4"/>
  <c r="AB20" i="4"/>
  <c r="AA20" i="4"/>
  <c r="Z20" i="4"/>
  <c r="Y20" i="4"/>
  <c r="X20" i="4"/>
  <c r="AH20" i="4" s="1"/>
  <c r="W20" i="4"/>
  <c r="V20" i="4"/>
  <c r="AG19" i="4"/>
  <c r="AF19" i="4"/>
  <c r="AE19" i="4"/>
  <c r="AD19" i="4"/>
  <c r="AC19" i="4"/>
  <c r="AB19" i="4"/>
  <c r="AA19" i="4"/>
  <c r="Z19" i="4"/>
  <c r="Y19" i="4"/>
  <c r="X19" i="4"/>
  <c r="AH19" i="4" s="1"/>
  <c r="W19" i="4"/>
  <c r="V19" i="4"/>
  <c r="AG18" i="4"/>
  <c r="AF18" i="4"/>
  <c r="AE18" i="4"/>
  <c r="AD18" i="4"/>
  <c r="AC18" i="4"/>
  <c r="AB18" i="4"/>
  <c r="AA18" i="4"/>
  <c r="Z18" i="4"/>
  <c r="Y18" i="4"/>
  <c r="X18" i="4"/>
  <c r="AH18" i="4" s="1"/>
  <c r="W18" i="4"/>
  <c r="V18" i="4"/>
  <c r="AG17" i="4"/>
  <c r="AF17" i="4"/>
  <c r="AE17" i="4"/>
  <c r="AD17" i="4"/>
  <c r="AC17" i="4"/>
  <c r="AB17" i="4"/>
  <c r="AA17" i="4"/>
  <c r="Z17" i="4"/>
  <c r="Y17" i="4"/>
  <c r="X17" i="4"/>
  <c r="AH17" i="4" s="1"/>
  <c r="W17" i="4"/>
  <c r="V17" i="4"/>
  <c r="AG16" i="4"/>
  <c r="AF16" i="4"/>
  <c r="AE16" i="4"/>
  <c r="AD16" i="4"/>
  <c r="AC16" i="4"/>
  <c r="AB16" i="4"/>
  <c r="AA16" i="4"/>
  <c r="Z16" i="4"/>
  <c r="Y16" i="4"/>
  <c r="X16" i="4"/>
  <c r="AH16" i="4" s="1"/>
  <c r="W16" i="4"/>
  <c r="V16" i="4"/>
  <c r="AG15" i="4"/>
  <c r="AF15" i="4"/>
  <c r="AE15" i="4"/>
  <c r="AD15" i="4"/>
  <c r="AC15" i="4"/>
  <c r="AB15" i="4"/>
  <c r="AA15" i="4"/>
  <c r="Z15" i="4"/>
  <c r="Y15" i="4"/>
  <c r="X15" i="4"/>
  <c r="AH15" i="4" s="1"/>
  <c r="W15" i="4"/>
  <c r="V15" i="4"/>
  <c r="AG14" i="4"/>
  <c r="AF14" i="4"/>
  <c r="AE14" i="4"/>
  <c r="AD14" i="4"/>
  <c r="AC14" i="4"/>
  <c r="AB14" i="4"/>
  <c r="AA14" i="4"/>
  <c r="Z14" i="4"/>
  <c r="Y14" i="4"/>
  <c r="X14" i="4"/>
  <c r="AH14" i="4" s="1"/>
  <c r="W14" i="4"/>
  <c r="V14" i="4"/>
  <c r="AG13" i="4"/>
  <c r="AF13" i="4"/>
  <c r="AE13" i="4"/>
  <c r="AD13" i="4"/>
  <c r="AC13" i="4"/>
  <c r="AB13" i="4"/>
  <c r="AA13" i="4"/>
  <c r="Z13" i="4"/>
  <c r="Y13" i="4"/>
  <c r="X13" i="4"/>
  <c r="AH13" i="4" s="1"/>
  <c r="W13" i="4"/>
  <c r="V13" i="4"/>
  <c r="AG12" i="4"/>
  <c r="AF12" i="4"/>
  <c r="AE12" i="4"/>
  <c r="AD12" i="4"/>
  <c r="AC12" i="4"/>
  <c r="AB12" i="4"/>
  <c r="AA12" i="4"/>
  <c r="Z12" i="4"/>
  <c r="Y12" i="4"/>
  <c r="X12" i="4"/>
  <c r="AH12" i="4" s="1"/>
  <c r="W12" i="4"/>
  <c r="V12" i="4"/>
  <c r="AG11" i="4"/>
  <c r="AF11" i="4"/>
  <c r="AE11" i="4"/>
  <c r="AD11" i="4"/>
  <c r="AC11" i="4"/>
  <c r="AB11" i="4"/>
  <c r="AA11" i="4"/>
  <c r="Z11" i="4"/>
  <c r="Y11" i="4"/>
  <c r="X11" i="4"/>
  <c r="AH11" i="4" s="1"/>
  <c r="W11" i="4"/>
  <c r="V11" i="4"/>
  <c r="AG10" i="4"/>
  <c r="AF10" i="4"/>
  <c r="AE10" i="4"/>
  <c r="AD10" i="4"/>
  <c r="AC10" i="4"/>
  <c r="AB10" i="4"/>
  <c r="AA10" i="4"/>
  <c r="Z10" i="4"/>
  <c r="Y10" i="4"/>
  <c r="X10" i="4"/>
  <c r="AH10" i="4" s="1"/>
  <c r="W10" i="4"/>
  <c r="V10" i="4"/>
  <c r="AG9" i="4"/>
  <c r="AF9" i="4"/>
  <c r="AE9" i="4"/>
  <c r="AD9" i="4"/>
  <c r="AC9" i="4"/>
  <c r="AB9" i="4"/>
  <c r="AA9" i="4"/>
  <c r="Z9" i="4"/>
  <c r="Y9" i="4"/>
  <c r="X9" i="4"/>
  <c r="AH9" i="4" s="1"/>
  <c r="W9" i="4"/>
  <c r="V9" i="4"/>
  <c r="AG8" i="4"/>
  <c r="AF8" i="4"/>
  <c r="AE8" i="4"/>
  <c r="AD8" i="4"/>
  <c r="AC8" i="4"/>
  <c r="AB8" i="4"/>
  <c r="AA8" i="4"/>
  <c r="Z8" i="4"/>
  <c r="Y8" i="4"/>
  <c r="X8" i="4"/>
  <c r="AH8" i="4" s="1"/>
  <c r="W8" i="4"/>
  <c r="V8" i="4"/>
  <c r="AG7" i="4"/>
  <c r="AF7" i="4"/>
  <c r="AE7" i="4"/>
  <c r="AD7" i="4"/>
  <c r="AC7" i="4"/>
  <c r="AB7" i="4"/>
  <c r="AA7" i="4"/>
  <c r="Z7" i="4"/>
  <c r="Y7" i="4"/>
  <c r="X7" i="4"/>
  <c r="AH7" i="4" s="1"/>
  <c r="W7" i="4"/>
  <c r="V7" i="4"/>
  <c r="D12" i="4" l="1"/>
  <c r="D16" i="4"/>
  <c r="D20" i="4"/>
  <c r="D96" i="4"/>
  <c r="AI35" i="4"/>
  <c r="AJ35" i="4" s="1"/>
  <c r="I35" i="4" s="1"/>
  <c r="AI43" i="4"/>
  <c r="AJ43" i="4" s="1"/>
  <c r="I43" i="4" s="1"/>
  <c r="AI51" i="4"/>
  <c r="AJ51" i="4" s="1"/>
  <c r="I51" i="4" s="1"/>
  <c r="AJ59" i="4"/>
  <c r="I59" i="4" s="1"/>
  <c r="AI59" i="4"/>
  <c r="AI65" i="4"/>
  <c r="AJ65" i="4" s="1"/>
  <c r="I65" i="4" s="1"/>
  <c r="AJ86" i="4"/>
  <c r="I86" i="4" s="1"/>
  <c r="AI86" i="4"/>
  <c r="AI92" i="4"/>
  <c r="AJ92" i="4"/>
  <c r="I92" i="4" s="1"/>
  <c r="AI96" i="4"/>
  <c r="AJ96" i="4" s="1"/>
  <c r="I96" i="4" s="1"/>
  <c r="AI69" i="4"/>
  <c r="AJ69" i="4"/>
  <c r="I69" i="4" s="1"/>
  <c r="AI75" i="4"/>
  <c r="AJ75" i="4" s="1"/>
  <c r="I75" i="4" s="1"/>
  <c r="AI10" i="4"/>
  <c r="AJ10" i="4" s="1"/>
  <c r="I10" i="4" s="1"/>
  <c r="AJ7" i="4"/>
  <c r="I7" i="4" s="1"/>
  <c r="AI7" i="4"/>
  <c r="AI9" i="4"/>
  <c r="AJ9" i="4"/>
  <c r="I9" i="4" s="1"/>
  <c r="AI11" i="4"/>
  <c r="AJ11" i="4" s="1"/>
  <c r="I11" i="4" s="1"/>
  <c r="AI13" i="4"/>
  <c r="AJ13" i="4" s="1"/>
  <c r="I13" i="4" s="1"/>
  <c r="AI15" i="4"/>
  <c r="AJ15" i="4" s="1"/>
  <c r="I15" i="4" s="1"/>
  <c r="AI17" i="4"/>
  <c r="AJ17" i="4"/>
  <c r="I17" i="4" s="1"/>
  <c r="AJ19" i="4"/>
  <c r="I19" i="4" s="1"/>
  <c r="AI19" i="4"/>
  <c r="AI21" i="4"/>
  <c r="AJ21" i="4"/>
  <c r="I21" i="4" s="1"/>
  <c r="AI23" i="4"/>
  <c r="AJ23" i="4" s="1"/>
  <c r="I23" i="4" s="1"/>
  <c r="AI27" i="4"/>
  <c r="AJ27" i="4"/>
  <c r="I27" i="4" s="1"/>
  <c r="AI29" i="4"/>
  <c r="AJ29" i="4" s="1"/>
  <c r="I29" i="4" s="1"/>
  <c r="AI31" i="4"/>
  <c r="AJ31" i="4"/>
  <c r="I31" i="4" s="1"/>
  <c r="AJ39" i="4"/>
  <c r="I39" i="4" s="1"/>
  <c r="AI39" i="4"/>
  <c r="AI45" i="4"/>
  <c r="AJ45" i="4"/>
  <c r="I45" i="4" s="1"/>
  <c r="AI55" i="4"/>
  <c r="AJ55" i="4" s="1"/>
  <c r="I55" i="4" s="1"/>
  <c r="AI61" i="4"/>
  <c r="AJ61" i="4" s="1"/>
  <c r="I61" i="4" s="1"/>
  <c r="AI84" i="4"/>
  <c r="AJ84" i="4" s="1"/>
  <c r="I84" i="4" s="1"/>
  <c r="AI88" i="4"/>
  <c r="AJ88" i="4"/>
  <c r="I88" i="4" s="1"/>
  <c r="AJ98" i="4"/>
  <c r="I98" i="4" s="1"/>
  <c r="AI98" i="4"/>
  <c r="AI71" i="4"/>
  <c r="AJ71" i="4"/>
  <c r="I71" i="4" s="1"/>
  <c r="AI77" i="4"/>
  <c r="AJ77" i="4" s="1"/>
  <c r="I77" i="4" s="1"/>
  <c r="AI12" i="4"/>
  <c r="AJ12" i="4"/>
  <c r="I12" i="4" s="1"/>
  <c r="AI14" i="4"/>
  <c r="AJ14" i="4" s="1"/>
  <c r="I14" i="4" s="1"/>
  <c r="AI16" i="4"/>
  <c r="AJ16" i="4" s="1"/>
  <c r="I16" i="4" s="1"/>
  <c r="AI18" i="4"/>
  <c r="AJ18" i="4" s="1"/>
  <c r="I18" i="4" s="1"/>
  <c r="AI20" i="4"/>
  <c r="AJ20" i="4"/>
  <c r="I20" i="4" s="1"/>
  <c r="AJ22" i="4"/>
  <c r="I22" i="4" s="1"/>
  <c r="AI22" i="4"/>
  <c r="AI26" i="4"/>
  <c r="AJ26" i="4"/>
  <c r="I26" i="4" s="1"/>
  <c r="AI28" i="4"/>
  <c r="AJ28" i="4" s="1"/>
  <c r="I28" i="4" s="1"/>
  <c r="AI30" i="4"/>
  <c r="AJ30" i="4"/>
  <c r="I30" i="4" s="1"/>
  <c r="AI99" i="4"/>
  <c r="AJ99" i="4" s="1"/>
  <c r="I99" i="4" s="1"/>
  <c r="AI41" i="4"/>
  <c r="AJ41" i="4" s="1"/>
  <c r="I41" i="4" s="1"/>
  <c r="AI47" i="4"/>
  <c r="AJ47" i="4" s="1"/>
  <c r="I47" i="4" s="1"/>
  <c r="AI57" i="4"/>
  <c r="AJ57" i="4"/>
  <c r="I57" i="4" s="1"/>
  <c r="AI63" i="4"/>
  <c r="AJ63" i="4" s="1"/>
  <c r="I63" i="4" s="1"/>
  <c r="AI82" i="4"/>
  <c r="AJ82" i="4"/>
  <c r="I82" i="4" s="1"/>
  <c r="AJ90" i="4"/>
  <c r="I90" i="4" s="1"/>
  <c r="AI90" i="4"/>
  <c r="AI94" i="4"/>
  <c r="AJ94" i="4" s="1"/>
  <c r="I94" i="4" s="1"/>
  <c r="AI73" i="4"/>
  <c r="AJ73" i="4" s="1"/>
  <c r="I73" i="4" s="1"/>
  <c r="AI8" i="4"/>
  <c r="AJ8" i="4"/>
  <c r="I8" i="4" s="1"/>
  <c r="AI34" i="4"/>
  <c r="AJ34" i="4" s="1"/>
  <c r="I34" i="4" s="1"/>
  <c r="AI38" i="4"/>
  <c r="AJ38" i="4" s="1"/>
  <c r="I38" i="4" s="1"/>
  <c r="AJ40" i="4"/>
  <c r="I40" i="4" s="1"/>
  <c r="AI40" i="4"/>
  <c r="AI42" i="4"/>
  <c r="AJ42" i="4"/>
  <c r="I42" i="4" s="1"/>
  <c r="AI44" i="4"/>
  <c r="AJ44" i="4" s="1"/>
  <c r="I44" i="4" s="1"/>
  <c r="AI46" i="4"/>
  <c r="AJ46" i="4"/>
  <c r="I46" i="4" s="1"/>
  <c r="AJ50" i="4"/>
  <c r="I50" i="4" s="1"/>
  <c r="AI50" i="4"/>
  <c r="AI54" i="4"/>
  <c r="AJ54" i="4"/>
  <c r="I54" i="4" s="1"/>
  <c r="AI56" i="4"/>
  <c r="AJ56" i="4" s="1"/>
  <c r="I56" i="4" s="1"/>
  <c r="AI58" i="4"/>
  <c r="AJ58" i="4" s="1"/>
  <c r="I58" i="4" s="1"/>
  <c r="AJ60" i="4"/>
  <c r="I60" i="4" s="1"/>
  <c r="AI60" i="4"/>
  <c r="AI62" i="4"/>
  <c r="AJ62" i="4"/>
  <c r="I62" i="4" s="1"/>
  <c r="AI64" i="4"/>
  <c r="AJ64" i="4" s="1"/>
  <c r="I64" i="4" s="1"/>
  <c r="AI83" i="4"/>
  <c r="AJ83" i="4" s="1"/>
  <c r="I83" i="4" s="1"/>
  <c r="AI85" i="4"/>
  <c r="AJ85" i="4" s="1"/>
  <c r="I85" i="4" s="1"/>
  <c r="AI87" i="4"/>
  <c r="AJ87" i="4"/>
  <c r="I87" i="4" s="1"/>
  <c r="AJ89" i="4"/>
  <c r="I89" i="4" s="1"/>
  <c r="AI89" i="4"/>
  <c r="AI91" i="4"/>
  <c r="AJ91" i="4"/>
  <c r="I91" i="4" s="1"/>
  <c r="AI93" i="4"/>
  <c r="AJ93" i="4" s="1"/>
  <c r="I93" i="4" s="1"/>
  <c r="AI95" i="4"/>
  <c r="AJ95" i="4"/>
  <c r="I95" i="4" s="1"/>
  <c r="AJ97" i="4"/>
  <c r="I97" i="4" s="1"/>
  <c r="AI97" i="4"/>
  <c r="AI70" i="4"/>
  <c r="AJ70" i="4"/>
  <c r="I70" i="4" s="1"/>
  <c r="AI72" i="4"/>
  <c r="AJ72" i="4" s="1"/>
  <c r="I72" i="4" s="1"/>
  <c r="AI74" i="4"/>
  <c r="AJ74" i="4"/>
  <c r="I74" i="4" s="1"/>
  <c r="AI76" i="4"/>
  <c r="AJ76" i="4" s="1"/>
  <c r="I76" i="4" s="1"/>
  <c r="AI78" i="4"/>
  <c r="AJ78" i="4"/>
  <c r="I78" i="4" s="1"/>
</calcChain>
</file>

<file path=xl/sharedStrings.xml><?xml version="1.0" encoding="utf-8"?>
<sst xmlns="http://schemas.openxmlformats.org/spreadsheetml/2006/main" count="780" uniqueCount="148">
  <si>
    <t>WEBSITE</t>
  </si>
  <si>
    <t>Typo on web site</t>
  </si>
  <si>
    <t>Content of web site inappropriate</t>
  </si>
  <si>
    <t>Content of web site incorrect</t>
  </si>
  <si>
    <t>Domain name incorrect / inappropriate</t>
  </si>
  <si>
    <t>Web site not available</t>
  </si>
  <si>
    <t>Web site performance (slow)</t>
  </si>
  <si>
    <t>Self Serv UI not available</t>
  </si>
  <si>
    <t>OFFICE APPS</t>
  </si>
  <si>
    <t>Office Apps not set up / incorrectly linked</t>
  </si>
  <si>
    <t>Office apps login/password</t>
  </si>
  <si>
    <t>Office apps self service issues</t>
  </si>
  <si>
    <t>ADVERTISING</t>
  </si>
  <si>
    <t>SEM performance call(can't see in Google search results, not getting enough leads)</t>
  </si>
  <si>
    <t>BILLING</t>
  </si>
  <si>
    <t>Incorrect plan</t>
  </si>
  <si>
    <t>Discrepancy in billing</t>
  </si>
  <si>
    <t>Credit issue</t>
  </si>
  <si>
    <t>Bill not received</t>
  </si>
  <si>
    <t>Unable to understand bill</t>
  </si>
  <si>
    <t>VOIP</t>
  </si>
  <si>
    <t>Termination number change/incorrect</t>
  </si>
  <si>
    <t>PROVISIONING</t>
  </si>
  <si>
    <t>Email not received</t>
  </si>
  <si>
    <t>VoIP not provisioned</t>
  </si>
  <si>
    <t>Domain Name not provisioned</t>
  </si>
  <si>
    <t>DNS Service Activation</t>
  </si>
  <si>
    <t>Transfer-in domain</t>
  </si>
  <si>
    <t>Cancel domain</t>
  </si>
  <si>
    <t>SLA | Sales Issues logged by Sales Reps</t>
  </si>
  <si>
    <t>SODA not available</t>
  </si>
  <si>
    <t>SOS not available</t>
  </si>
  <si>
    <t>AdMax Quote not available</t>
  </si>
  <si>
    <t>ABN Check not available</t>
  </si>
  <si>
    <t>Domain Name check</t>
  </si>
  <si>
    <t>SLA | Automated Provisioning Issues System Generated</t>
  </si>
  <si>
    <t>Google Adwords Not available</t>
  </si>
  <si>
    <t>TSA Site Generation</t>
  </si>
  <si>
    <t>TSA Adwords Campaign creation</t>
  </si>
  <si>
    <t>Office Apps not available</t>
  </si>
  <si>
    <t>iProcess not available</t>
  </si>
  <si>
    <t>VoIP system not available</t>
  </si>
  <si>
    <t>Domain Name Registry not available</t>
  </si>
  <si>
    <t>SLA | Customers Issues logged with Support</t>
  </si>
  <si>
    <t>Hardware/OS Malfunction</t>
  </si>
  <si>
    <t xml:space="preserve"> Soda Database</t>
  </si>
  <si>
    <t>Database  Corruption</t>
  </si>
  <si>
    <t>Hardware failure</t>
  </si>
  <si>
    <t xml:space="preserve"> Soda Adaptor</t>
  </si>
  <si>
    <t>WAM Proxy</t>
  </si>
  <si>
    <t xml:space="preserve"> Choc Forward Proxy</t>
  </si>
  <si>
    <t xml:space="preserve"> Melbourne IT</t>
  </si>
  <si>
    <t>Site is down</t>
  </si>
  <si>
    <t xml:space="preserve"> ABN Registry</t>
  </si>
  <si>
    <t xml:space="preserve"> iProcess</t>
  </si>
  <si>
    <t>Hardware/OS Malffunction</t>
  </si>
  <si>
    <t>2.  Request for site Deployment - iProcess</t>
  </si>
  <si>
    <t>MTS</t>
  </si>
  <si>
    <t>TSA - Front Jboss</t>
  </si>
  <si>
    <t>TSA - Web servers</t>
  </si>
  <si>
    <t>NCS SaaS Connect</t>
  </si>
  <si>
    <t>2.  Site Deployment - TSA (includes redeploy)</t>
  </si>
  <si>
    <t xml:space="preserve">TSA Front Joss </t>
  </si>
  <si>
    <t>Server Crash</t>
  </si>
  <si>
    <t>Google</t>
  </si>
  <si>
    <t>TSA Customer Webservers</t>
  </si>
  <si>
    <t>TSA Databases (MySQL/Percona) -Jboss</t>
  </si>
  <si>
    <t>TSA - Account DB Server</t>
  </si>
  <si>
    <t>TSA Bid Budget Server</t>
  </si>
  <si>
    <t>TSA Warehouse DB</t>
  </si>
  <si>
    <t>Mascot Reverse Proxy  Servers</t>
  </si>
  <si>
    <t>iProcess</t>
  </si>
  <si>
    <t>Soda</t>
  </si>
  <si>
    <t>2.  Customer Self Serve</t>
  </si>
  <si>
    <t>Self Serve</t>
  </si>
  <si>
    <t>Front TSA Databases (MySQL/Percona)</t>
  </si>
  <si>
    <t>SaaS Connect</t>
  </si>
  <si>
    <t>Pixel Servers</t>
  </si>
  <si>
    <t>1. Sales Order Capture</t>
  </si>
  <si>
    <t>TSA</t>
  </si>
  <si>
    <t xml:space="preserve">Optus Digital Agency - SLA </t>
  </si>
  <si>
    <t>Issue</t>
  </si>
  <si>
    <t>Hours of Support Availability</t>
  </si>
  <si>
    <t>Issue Type</t>
  </si>
  <si>
    <t>Severity Level</t>
  </si>
  <si>
    <t>Expected 
Resolution time</t>
  </si>
  <si>
    <t>B&amp;G</t>
  </si>
  <si>
    <t>MAS</t>
  </si>
  <si>
    <t>OET</t>
  </si>
  <si>
    <t>N/works</t>
  </si>
  <si>
    <t>QK</t>
  </si>
  <si>
    <t>NCS</t>
  </si>
  <si>
    <t>Melb IT</t>
  </si>
  <si>
    <t>ABN</t>
  </si>
  <si>
    <t>Melb IT - 90%</t>
  </si>
  <si>
    <t>4 bus days</t>
  </si>
  <si>
    <t>3 bus days</t>
  </si>
  <si>
    <t>2 bus days</t>
  </si>
  <si>
    <t>1 bus day</t>
  </si>
  <si>
    <t>48 bus hrs</t>
  </si>
  <si>
    <t>24 bus hrs</t>
  </si>
  <si>
    <t>16 bus hrs</t>
  </si>
  <si>
    <t>8 bus hrs</t>
  </si>
  <si>
    <t>4 bus hrs</t>
  </si>
  <si>
    <t>2 bus hrs</t>
  </si>
  <si>
    <t>10mins</t>
  </si>
  <si>
    <t>BAU</t>
  </si>
  <si>
    <t>Bus. Hrs</t>
  </si>
  <si>
    <t>System</t>
  </si>
  <si>
    <t>Customer (first 7 days)</t>
  </si>
  <si>
    <t>Customer (after 7 days)</t>
  </si>
  <si>
    <t>24hrs elapsed</t>
  </si>
  <si>
    <t>Customer</t>
  </si>
  <si>
    <t>Ext. Bus. Hrs</t>
  </si>
  <si>
    <t>Ext. Bus Hrs</t>
  </si>
  <si>
    <t>NA</t>
  </si>
  <si>
    <t>6 bus hrs</t>
  </si>
  <si>
    <t>4hrs elapsed</t>
  </si>
  <si>
    <t xml:space="preserve">16 bus hrs </t>
  </si>
  <si>
    <t>8hrs elapsed</t>
  </si>
  <si>
    <t>Retail Hours</t>
  </si>
  <si>
    <t>Check</t>
  </si>
  <si>
    <t>Issue Group</t>
  </si>
  <si>
    <t>Issue Group Id</t>
  </si>
  <si>
    <t>SLA Full Id</t>
  </si>
  <si>
    <t>SLA Id</t>
  </si>
  <si>
    <t>System/Component</t>
  </si>
  <si>
    <t>SLA | Sales Issues logged by Sales Reps\\SODA not available\\Retail Hours\\System</t>
  </si>
  <si>
    <t>Specific Scenario</t>
  </si>
  <si>
    <t>Business Process</t>
  </si>
  <si>
    <t>Likely Cause</t>
  </si>
  <si>
    <t>Database is corrupted; error detected by Optus Alarms</t>
  </si>
  <si>
    <t>blade CPU failure; detected by Optus Alarms</t>
  </si>
  <si>
    <t>SLA | Customers Issues logged with Support\\Web site not available\\Bus. Hrs\\Customer</t>
  </si>
  <si>
    <t>Customer reviews own website but can't view; Customer calls Optus Care</t>
  </si>
  <si>
    <t>Db Server power supply failure; error detected by Optus alarms</t>
  </si>
  <si>
    <t>Customer orders website successfully; Fails at domain name registration; Detected by ????</t>
  </si>
  <si>
    <t>SLA | Automated Provisioning Issues System Generated\\iProcess not available\\Bus. Hrs\\System</t>
  </si>
  <si>
    <t>Webpages not visible</t>
  </si>
  <si>
    <t>Customer Cannot Log into Self-Serve; Customer calls Optus Care</t>
  </si>
  <si>
    <t>Db Server power supply failure; error detected by ???</t>
  </si>
  <si>
    <t>Comment</t>
  </si>
  <si>
    <t>how would this be detected internally</t>
  </si>
  <si>
    <t>Customer orders website successfully; Fails at domain name registration; Customer Calls Optus Care</t>
  </si>
  <si>
    <t>SLA | Customers Issues logged with Support\\Domain Name not provisioned\\Bus. Hrs\\System</t>
  </si>
  <si>
    <t>SLA | Customers Issues logged with Support\\Domain Name not provisioned\\Bus. Hrs\\Customer</t>
  </si>
  <si>
    <t>assuming this would be detected by Nagios.  TSA to confirm</t>
  </si>
  <si>
    <t>Storage Media corruption on DB Server involving data loss; error detected by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</si>
</sst>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1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lightUp">
        <bgColor theme="4" tint="0.59999389629810485"/>
      </patternFill>
    </fill>
    <fill>
      <patternFill patternType="lightUp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16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2" fillId="8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2" fillId="3" borderId="1" xfId="0" applyFont="1" applyFill="1" applyBorder="1" applyAlignment="1"/>
    <xf numFmtId="0" fontId="5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8" fillId="9" borderId="5" xfId="0" applyFont="1" applyFill="1" applyBorder="1" applyAlignment="1">
      <alignment vertical="top" wrapText="1"/>
    </xf>
    <xf numFmtId="0" fontId="8" fillId="9" borderId="1" xfId="0" applyFont="1" applyFill="1" applyBorder="1" applyAlignment="1">
      <alignment vertical="top" wrapText="1"/>
    </xf>
    <xf numFmtId="0" fontId="8" fillId="9" borderId="10" xfId="0" applyFont="1" applyFill="1" applyBorder="1" applyAlignment="1">
      <alignment vertical="top" wrapText="1"/>
    </xf>
    <xf numFmtId="0" fontId="0" fillId="10" borderId="7" xfId="0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0" fillId="10" borderId="9" xfId="0" applyFill="1" applyBorder="1" applyAlignment="1">
      <alignment vertical="top"/>
    </xf>
    <xf numFmtId="0" fontId="0" fillId="10" borderId="10" xfId="0" applyFill="1" applyBorder="1" applyAlignment="1">
      <alignment vertical="top"/>
    </xf>
    <xf numFmtId="0" fontId="0" fillId="11" borderId="4" xfId="0" applyFill="1" applyBorder="1" applyAlignment="1">
      <alignment vertical="top"/>
    </xf>
    <xf numFmtId="0" fontId="0" fillId="11" borderId="5" xfId="0" applyFill="1" applyBorder="1" applyAlignment="1">
      <alignment vertical="top"/>
    </xf>
    <xf numFmtId="0" fontId="0" fillId="11" borderId="7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0" borderId="5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3"/>
  <sheetViews>
    <sheetView tabSelected="1" zoomScale="80" zoomScaleNormal="80" workbookViewId="0">
      <selection activeCell="E32" sqref="E32"/>
    </sheetView>
  </sheetViews>
  <sheetFormatPr defaultRowHeight="15" x14ac:dyDescent="0.25"/>
  <cols>
    <col min="2" max="2" width="39.42578125" customWidth="1"/>
    <col min="3" max="3" width="41.85546875" bestFit="1" customWidth="1"/>
    <col min="4" max="4" width="33" customWidth="1"/>
    <col min="5" max="5" width="56" customWidth="1"/>
    <col min="6" max="6" width="51" customWidth="1"/>
    <col min="7" max="7" width="98.140625" customWidth="1"/>
    <col min="8" max="8" width="24.140625" bestFit="1" customWidth="1"/>
    <col min="9" max="9" width="16.5703125" customWidth="1"/>
    <col min="10" max="10" width="10.28515625" bestFit="1" customWidth="1"/>
    <col min="12" max="12" width="11.42578125" bestFit="1" customWidth="1"/>
  </cols>
  <sheetData>
    <row r="3" spans="2:12" ht="39" x14ac:dyDescent="0.25">
      <c r="B3" s="35" t="s">
        <v>129</v>
      </c>
      <c r="C3" s="35" t="s">
        <v>126</v>
      </c>
      <c r="D3" s="35" t="s">
        <v>130</v>
      </c>
      <c r="E3" s="35" t="s">
        <v>128</v>
      </c>
      <c r="F3" s="35" t="s">
        <v>141</v>
      </c>
      <c r="G3" s="35" t="s">
        <v>125</v>
      </c>
      <c r="H3" s="35" t="s">
        <v>81</v>
      </c>
      <c r="I3" s="36" t="s">
        <v>82</v>
      </c>
      <c r="J3" s="37" t="s">
        <v>83</v>
      </c>
      <c r="K3" s="38" t="s">
        <v>84</v>
      </c>
      <c r="L3" s="36" t="s">
        <v>85</v>
      </c>
    </row>
    <row r="4" spans="2:12" x14ac:dyDescent="0.25">
      <c r="B4" s="52" t="s">
        <v>78</v>
      </c>
      <c r="C4" s="53" t="s">
        <v>72</v>
      </c>
      <c r="D4" s="53" t="s">
        <v>44</v>
      </c>
      <c r="E4" s="45" t="s">
        <v>132</v>
      </c>
      <c r="F4" s="56"/>
      <c r="G4" s="39" t="s">
        <v>127</v>
      </c>
      <c r="H4" s="39" t="str">
        <f>IF(G4="","",IF(ISNA(MATCH(G4,SLA_Full_Id,0)),"?",INDEX(Issue,MATCH(G4,SLA_Full_Id,0))))</f>
        <v>SODA not available</v>
      </c>
      <c r="I4" s="39" t="str">
        <f>IF(G4="","",IF(ISNA(MATCH(G4,SLA_Full_Id,0)),"?",INDEX(Hours_of_Support_Availability,MATCH(G4,SLA_Full_Id,0))))</f>
        <v>Retail Hours</v>
      </c>
      <c r="J4" s="39" t="str">
        <f>IF(G4="","",IF(ISNA(MATCH(G4,SLA_Full_Id,0)),"?",INDEX(Issue_Type,MATCH(G4,SLA_Full_Id,0))))</f>
        <v>System</v>
      </c>
      <c r="K4" s="39">
        <f>IF(G4="","",IF(ISNA(MATCH(G4,SLA_Full_Id,0)),"?",INDEX(Severity_Level,MATCH(G4,SLA_Full_Id,0))))</f>
        <v>1</v>
      </c>
      <c r="L4" s="40" t="str">
        <f>IF(G4="","",IF(ISNA(MATCH(G4,SLA_Full_Id,0)),"?",INDEX(Expected__Resolution_time,MATCH(G4,SLA_Full_Id,0))))</f>
        <v>4 bus hrs</v>
      </c>
    </row>
    <row r="5" spans="2:12" x14ac:dyDescent="0.25">
      <c r="B5" s="54" t="s">
        <v>78</v>
      </c>
      <c r="C5" s="55" t="s">
        <v>45</v>
      </c>
      <c r="D5" s="55" t="s">
        <v>46</v>
      </c>
      <c r="E5" s="46" t="s">
        <v>131</v>
      </c>
      <c r="F5" s="57"/>
      <c r="G5" s="41" t="s">
        <v>127</v>
      </c>
      <c r="H5" s="41" t="str">
        <f>IF(G5="","",IF(ISNA(MATCH(G5,SLA_Full_Id,0)),"?",INDEX(Issue,MATCH(G5,SLA_Full_Id,0))))</f>
        <v>SODA not available</v>
      </c>
      <c r="I5" s="41" t="str">
        <f>IF(G5="","",IF(ISNA(MATCH(G5,SLA_Full_Id,0)),"?",INDEX(Hours_of_Support_Availability,MATCH(G5,SLA_Full_Id,0))))</f>
        <v>Retail Hours</v>
      </c>
      <c r="J5" s="41" t="str">
        <f>IF(G5="","",IF(ISNA(MATCH(G5,SLA_Full_Id,0)),"?",INDEX(Issue_Type,MATCH(G5,SLA_Full_Id,0))))</f>
        <v>System</v>
      </c>
      <c r="K5" s="41">
        <f>IF(G5="","",IF(ISNA(MATCH(G5,SLA_Full_Id,0)),"?",INDEX(Severity_Level,MATCH(G5,SLA_Full_Id,0))))</f>
        <v>1</v>
      </c>
      <c r="L5" s="42" t="str">
        <f>IF(G5="","",IF(ISNA(MATCH(G5,SLA_Full_Id,0)),"?",INDEX(Expected__Resolution_time,MATCH(G5,SLA_Full_Id,0))))</f>
        <v>4 bus hrs</v>
      </c>
    </row>
    <row r="6" spans="2:12" ht="30" x14ac:dyDescent="0.25">
      <c r="B6" s="54" t="s">
        <v>78</v>
      </c>
      <c r="C6" s="55" t="s">
        <v>45</v>
      </c>
      <c r="D6" s="55" t="s">
        <v>47</v>
      </c>
      <c r="E6" s="46" t="s">
        <v>135</v>
      </c>
      <c r="F6" s="57"/>
      <c r="G6" s="41" t="s">
        <v>127</v>
      </c>
      <c r="H6" s="41" t="str">
        <f>IF(G6="","",IF(ISNA(MATCH(G6,SLA_Full_Id,0)),"?",INDEX(Issue,MATCH(G6,SLA_Full_Id,0))))</f>
        <v>SODA not available</v>
      </c>
      <c r="I6" s="41" t="str">
        <f>IF(G6="","",IF(ISNA(MATCH(G6,SLA_Full_Id,0)),"?",INDEX(Hours_of_Support_Availability,MATCH(G6,SLA_Full_Id,0))))</f>
        <v>Retail Hours</v>
      </c>
      <c r="J6" s="41" t="str">
        <f>IF(G6="","",IF(ISNA(MATCH(G6,SLA_Full_Id,0)),"?",INDEX(Issue_Type,MATCH(G6,SLA_Full_Id,0))))</f>
        <v>System</v>
      </c>
      <c r="K6" s="41">
        <f>IF(G6="","",IF(ISNA(MATCH(G6,SLA_Full_Id,0)),"?",INDEX(Severity_Level,MATCH(G6,SLA_Full_Id,0))))</f>
        <v>1</v>
      </c>
      <c r="L6" s="42" t="str">
        <f>IF(G6="","",IF(ISNA(MATCH(G6,SLA_Full_Id,0)),"?",INDEX(Expected__Resolution_time,MATCH(G6,SLA_Full_Id,0))))</f>
        <v>4 bus hrs</v>
      </c>
    </row>
    <row r="7" spans="2:12" x14ac:dyDescent="0.25">
      <c r="B7" s="54" t="s">
        <v>78</v>
      </c>
      <c r="C7" s="55" t="s">
        <v>48</v>
      </c>
      <c r="D7" s="55" t="s">
        <v>44</v>
      </c>
      <c r="E7" s="46"/>
      <c r="F7" s="57"/>
      <c r="G7" s="41"/>
      <c r="H7" s="41" t="str">
        <f>IF(G7="","",IF(ISNA(MATCH(G7,SLA_Full_Id,0)),"?",INDEX(Issue,MATCH(G7,SLA_Full_Id,0))))</f>
        <v/>
      </c>
      <c r="I7" s="41" t="str">
        <f>IF(G7="","",IF(ISNA(MATCH(G7,SLA_Full_Id,0)),"?",INDEX(Hours_of_Support_Availability,MATCH(G7,SLA_Full_Id,0))))</f>
        <v/>
      </c>
      <c r="J7" s="41" t="str">
        <f>IF(G7="","",IF(ISNA(MATCH(G7,SLA_Full_Id,0)),"?",INDEX(Issue_Type,MATCH(G7,SLA_Full_Id,0))))</f>
        <v/>
      </c>
      <c r="K7" s="41" t="str">
        <f>IF(G7="","",IF(ISNA(MATCH(G7,SLA_Full_Id,0)),"?",INDEX(Severity_Level,MATCH(G7,SLA_Full_Id,0))))</f>
        <v/>
      </c>
      <c r="L7" s="42" t="str">
        <f>IF(G7="","",IF(ISNA(MATCH(G7,SLA_Full_Id,0)),"?",INDEX(Expected__Resolution_time,MATCH(G7,SLA_Full_Id,0))))</f>
        <v/>
      </c>
    </row>
    <row r="8" spans="2:12" x14ac:dyDescent="0.25">
      <c r="B8" s="54" t="s">
        <v>78</v>
      </c>
      <c r="C8" s="55" t="s">
        <v>49</v>
      </c>
      <c r="D8" s="55" t="s">
        <v>44</v>
      </c>
      <c r="E8" s="46"/>
      <c r="F8" s="57"/>
      <c r="G8" s="41"/>
      <c r="H8" s="41" t="str">
        <f>IF(G8="","",IF(ISNA(MATCH(G8,SLA_Full_Id,0)),"?",INDEX(Issue,MATCH(G8,SLA_Full_Id,0))))</f>
        <v/>
      </c>
      <c r="I8" s="41" t="str">
        <f>IF(G8="","",IF(ISNA(MATCH(G8,SLA_Full_Id,0)),"?",INDEX(Hours_of_Support_Availability,MATCH(G8,SLA_Full_Id,0))))</f>
        <v/>
      </c>
      <c r="J8" s="41" t="str">
        <f>IF(G8="","",IF(ISNA(MATCH(G8,SLA_Full_Id,0)),"?",INDEX(Issue_Type,MATCH(G8,SLA_Full_Id,0))))</f>
        <v/>
      </c>
      <c r="K8" s="41" t="str">
        <f>IF(G8="","",IF(ISNA(MATCH(G8,SLA_Full_Id,0)),"?",INDEX(Severity_Level,MATCH(G8,SLA_Full_Id,0))))</f>
        <v/>
      </c>
      <c r="L8" s="42" t="str">
        <f>IF(G8="","",IF(ISNA(MATCH(G8,SLA_Full_Id,0)),"?",INDEX(Expected__Resolution_time,MATCH(G8,SLA_Full_Id,0))))</f>
        <v/>
      </c>
    </row>
    <row r="9" spans="2:12" x14ac:dyDescent="0.25">
      <c r="B9" s="54" t="s">
        <v>78</v>
      </c>
      <c r="C9" s="55" t="s">
        <v>50</v>
      </c>
      <c r="D9" s="55" t="s">
        <v>44</v>
      </c>
      <c r="E9" s="46"/>
      <c r="F9" s="57"/>
      <c r="G9" s="41"/>
      <c r="H9" s="41" t="str">
        <f>IF(G9="","",IF(ISNA(MATCH(G9,SLA_Full_Id,0)),"?",INDEX(Issue,MATCH(G9,SLA_Full_Id,0))))</f>
        <v/>
      </c>
      <c r="I9" s="41" t="str">
        <f>IF(G9="","",IF(ISNA(MATCH(G9,SLA_Full_Id,0)),"?",INDEX(Hours_of_Support_Availability,MATCH(G9,SLA_Full_Id,0))))</f>
        <v/>
      </c>
      <c r="J9" s="41" t="str">
        <f>IF(G9="","",IF(ISNA(MATCH(G9,SLA_Full_Id,0)),"?",INDEX(Issue_Type,MATCH(G9,SLA_Full_Id,0))))</f>
        <v/>
      </c>
      <c r="K9" s="41" t="str">
        <f>IF(G9="","",IF(ISNA(MATCH(G9,SLA_Full_Id,0)),"?",INDEX(Severity_Level,MATCH(G9,SLA_Full_Id,0))))</f>
        <v/>
      </c>
      <c r="L9" s="42" t="str">
        <f>IF(G9="","",IF(ISNA(MATCH(G9,SLA_Full_Id,0)),"?",INDEX(Expected__Resolution_time,MATCH(G9,SLA_Full_Id,0))))</f>
        <v/>
      </c>
    </row>
    <row r="10" spans="2:12" ht="30" x14ac:dyDescent="0.25">
      <c r="B10" s="54" t="s">
        <v>78</v>
      </c>
      <c r="C10" s="55" t="s">
        <v>51</v>
      </c>
      <c r="D10" s="55" t="s">
        <v>52</v>
      </c>
      <c r="E10" s="46" t="s">
        <v>136</v>
      </c>
      <c r="F10" s="57" t="s">
        <v>142</v>
      </c>
      <c r="G10" s="41"/>
      <c r="H10" s="41" t="str">
        <f>IF(G10="","",IF(ISNA(MATCH(G10,SLA_Full_Id,0)),"?",INDEX(Issue,MATCH(G10,SLA_Full_Id,0))))</f>
        <v/>
      </c>
      <c r="I10" s="41" t="str">
        <f>IF(G10="","",IF(ISNA(MATCH(G10,SLA_Full_Id,0)),"?",INDEX(Hours_of_Support_Availability,MATCH(G10,SLA_Full_Id,0))))</f>
        <v/>
      </c>
      <c r="J10" s="41" t="str">
        <f>IF(G10="","",IF(ISNA(MATCH(G10,SLA_Full_Id,0)),"?",INDEX(Issue_Type,MATCH(G10,SLA_Full_Id,0))))</f>
        <v/>
      </c>
      <c r="K10" s="41" t="str">
        <f>IF(G10="","",IF(ISNA(MATCH(G10,SLA_Full_Id,0)),"?",INDEX(Severity_Level,MATCH(G10,SLA_Full_Id,0))))</f>
        <v/>
      </c>
      <c r="L10" s="42" t="str">
        <f>IF(G10="","",IF(ISNA(MATCH(G10,SLA_Full_Id,0)),"?",INDEX(Expected__Resolution_time,MATCH(G10,SLA_Full_Id,0))))</f>
        <v/>
      </c>
    </row>
    <row r="11" spans="2:12" ht="30" x14ac:dyDescent="0.25">
      <c r="B11" s="48" t="s">
        <v>78</v>
      </c>
      <c r="C11" s="48" t="s">
        <v>51</v>
      </c>
      <c r="D11" s="48" t="s">
        <v>52</v>
      </c>
      <c r="E11" s="46" t="s">
        <v>143</v>
      </c>
      <c r="F11" s="57"/>
      <c r="G11" s="41" t="s">
        <v>145</v>
      </c>
      <c r="H11" s="41" t="str">
        <f>IF(G11="","",IF(ISNA(MATCH(G11,SLA_Full_Id,0)),"?",INDEX(Issue,MATCH(G11,SLA_Full_Id,0))))</f>
        <v>Domain Name not provisioned</v>
      </c>
      <c r="I11" s="41" t="str">
        <f>IF(G11="","",IF(ISNA(MATCH(G11,SLA_Full_Id,0)),"?",INDEX(Hours_of_Support_Availability,MATCH(G11,SLA_Full_Id,0))))</f>
        <v>Bus. Hrs</v>
      </c>
      <c r="J11" s="41" t="str">
        <f>IF(G11="","",IF(ISNA(MATCH(G11,SLA_Full_Id,0)),"?",INDEX(Issue_Type,MATCH(G11,SLA_Full_Id,0))))</f>
        <v>Customer</v>
      </c>
      <c r="K11" s="41">
        <f>IF(G11="","",IF(ISNA(MATCH(G11,SLA_Full_Id,0)),"?",INDEX(Severity_Level,MATCH(G11,SLA_Full_Id,0))))</f>
        <v>2</v>
      </c>
      <c r="L11" s="42" t="str">
        <f>IF(G11="","",IF(ISNA(MATCH(G11,SLA_Full_Id,0)),"?",INDEX(Expected__Resolution_time,MATCH(G11,SLA_Full_Id,0))))</f>
        <v>8 bus hrs</v>
      </c>
    </row>
    <row r="12" spans="2:12" ht="30" x14ac:dyDescent="0.25">
      <c r="B12" s="54" t="s">
        <v>78</v>
      </c>
      <c r="C12" s="55" t="s">
        <v>53</v>
      </c>
      <c r="D12" s="55" t="s">
        <v>52</v>
      </c>
      <c r="E12" s="46" t="s">
        <v>136</v>
      </c>
      <c r="F12" s="57" t="s">
        <v>142</v>
      </c>
      <c r="G12" s="41" t="s">
        <v>144</v>
      </c>
      <c r="H12" s="41" t="str">
        <f>IF(G12="","",IF(ISNA(MATCH(G12,SLA_Full_Id,0)),"?",INDEX(Issue,MATCH(G12,SLA_Full_Id,0))))</f>
        <v>Domain Name not provisioned</v>
      </c>
      <c r="I12" s="41" t="str">
        <f>IF(G12="","",IF(ISNA(MATCH(G12,SLA_Full_Id,0)),"?",INDEX(Hours_of_Support_Availability,MATCH(G12,SLA_Full_Id,0))))</f>
        <v>Bus. Hrs</v>
      </c>
      <c r="J12" s="41" t="str">
        <f>IF(G12="","",IF(ISNA(MATCH(G12,SLA_Full_Id,0)),"?",INDEX(Issue_Type,MATCH(G12,SLA_Full_Id,0))))</f>
        <v>System</v>
      </c>
      <c r="K12" s="41">
        <f>IF(G12="","",IF(ISNA(MATCH(G12,SLA_Full_Id,0)),"?",INDEX(Severity_Level,MATCH(G12,SLA_Full_Id,0))))</f>
        <v>2</v>
      </c>
      <c r="L12" s="42" t="str">
        <f>IF(G12="","",IF(ISNA(MATCH(G12,SLA_Full_Id,0)),"?",INDEX(Expected__Resolution_time,MATCH(G12,SLA_Full_Id,0))))</f>
        <v>8 bus hrs</v>
      </c>
    </row>
    <row r="13" spans="2:12" x14ac:dyDescent="0.25">
      <c r="B13" s="54" t="s">
        <v>78</v>
      </c>
      <c r="C13" s="55" t="s">
        <v>54</v>
      </c>
      <c r="D13" s="55" t="s">
        <v>55</v>
      </c>
      <c r="E13" s="45" t="s">
        <v>132</v>
      </c>
      <c r="F13" s="58"/>
      <c r="G13" s="41" t="s">
        <v>137</v>
      </c>
      <c r="H13" s="41" t="str">
        <f>IF(G13="","",IF(ISNA(MATCH(G13,SLA_Full_Id,0)),"?",INDEX(Issue,MATCH(G13,SLA_Full_Id,0))))</f>
        <v>iProcess not available</v>
      </c>
      <c r="I13" s="41" t="str">
        <f>IF(G13="","",IF(ISNA(MATCH(G13,SLA_Full_Id,0)),"?",INDEX(Hours_of_Support_Availability,MATCH(G13,SLA_Full_Id,0))))</f>
        <v>Bus. Hrs</v>
      </c>
      <c r="J13" s="41" t="str">
        <f>IF(G13="","",IF(ISNA(MATCH(G13,SLA_Full_Id,0)),"?",INDEX(Issue_Type,MATCH(G13,SLA_Full_Id,0))))</f>
        <v>System</v>
      </c>
      <c r="K13" s="41">
        <f>IF(G13="","",IF(ISNA(MATCH(G13,SLA_Full_Id,0)),"?",INDEX(Severity_Level,MATCH(G13,SLA_Full_Id,0))))</f>
        <v>1</v>
      </c>
      <c r="L13" s="42" t="str">
        <f>IF(G13="","",IF(ISNA(MATCH(G13,SLA_Full_Id,0)),"?",INDEX(Expected__Resolution_time,MATCH(G13,SLA_Full_Id,0))))</f>
        <v>4 bus hrs</v>
      </c>
    </row>
    <row r="14" spans="2:12" x14ac:dyDescent="0.25">
      <c r="B14" s="54" t="s">
        <v>56</v>
      </c>
      <c r="C14" s="55" t="s">
        <v>71</v>
      </c>
      <c r="D14" s="55" t="s">
        <v>55</v>
      </c>
      <c r="E14" s="46"/>
      <c r="F14" s="57"/>
      <c r="G14" s="41"/>
      <c r="H14" s="41" t="str">
        <f>IF(G14="","",IF(ISNA(MATCH(G14,SLA_Full_Id,0)),"?",INDEX(Issue,MATCH(G14,SLA_Full_Id,0))))</f>
        <v/>
      </c>
      <c r="I14" s="41" t="str">
        <f>IF(G14="","",IF(ISNA(MATCH(G14,SLA_Full_Id,0)),"?",INDEX(Hours_of_Support_Availability,MATCH(G14,SLA_Full_Id,0))))</f>
        <v/>
      </c>
      <c r="J14" s="41" t="str">
        <f>IF(G14="","",IF(ISNA(MATCH(G14,SLA_Full_Id,0)),"?",INDEX(Issue_Type,MATCH(G14,SLA_Full_Id,0))))</f>
        <v/>
      </c>
      <c r="K14" s="41" t="str">
        <f>IF(G14="","",IF(ISNA(MATCH(G14,SLA_Full_Id,0)),"?",INDEX(Severity_Level,MATCH(G14,SLA_Full_Id,0))))</f>
        <v/>
      </c>
      <c r="L14" s="42" t="str">
        <f>IF(G14="","",IF(ISNA(MATCH(G14,SLA_Full_Id,0)),"?",INDEX(Expected__Resolution_time,MATCH(G14,SLA_Full_Id,0))))</f>
        <v/>
      </c>
    </row>
    <row r="15" spans="2:12" x14ac:dyDescent="0.25">
      <c r="B15" s="54" t="s">
        <v>56</v>
      </c>
      <c r="C15" s="55" t="s">
        <v>50</v>
      </c>
      <c r="D15" s="55" t="s">
        <v>44</v>
      </c>
      <c r="E15" s="46"/>
      <c r="F15" s="57"/>
      <c r="G15" s="41"/>
      <c r="H15" s="41" t="str">
        <f>IF(G15="","",IF(ISNA(MATCH(G15,SLA_Full_Id,0)),"?",INDEX(Issue,MATCH(G15,SLA_Full_Id,0))))</f>
        <v/>
      </c>
      <c r="I15" s="41" t="str">
        <f>IF(G15="","",IF(ISNA(MATCH(G15,SLA_Full_Id,0)),"?",INDEX(Hours_of_Support_Availability,MATCH(G15,SLA_Full_Id,0))))</f>
        <v/>
      </c>
      <c r="J15" s="41" t="str">
        <f>IF(G15="","",IF(ISNA(MATCH(G15,SLA_Full_Id,0)),"?",INDEX(Issue_Type,MATCH(G15,SLA_Full_Id,0))))</f>
        <v/>
      </c>
      <c r="K15" s="41" t="str">
        <f>IF(G15="","",IF(ISNA(MATCH(G15,SLA_Full_Id,0)),"?",INDEX(Severity_Level,MATCH(G15,SLA_Full_Id,0))))</f>
        <v/>
      </c>
      <c r="L15" s="42" t="str">
        <f>IF(G15="","",IF(ISNA(MATCH(G15,SLA_Full_Id,0)),"?",INDEX(Expected__Resolution_time,MATCH(G15,SLA_Full_Id,0))))</f>
        <v/>
      </c>
    </row>
    <row r="16" spans="2:12" ht="30" x14ac:dyDescent="0.25">
      <c r="B16" s="54" t="s">
        <v>56</v>
      </c>
      <c r="C16" s="55" t="s">
        <v>51</v>
      </c>
      <c r="D16" s="55" t="s">
        <v>52</v>
      </c>
      <c r="E16" s="46" t="s">
        <v>136</v>
      </c>
      <c r="F16" s="57" t="s">
        <v>142</v>
      </c>
      <c r="G16" s="41"/>
      <c r="H16" s="41" t="str">
        <f>IF(G16="","",IF(ISNA(MATCH(G16,SLA_Full_Id,0)),"?",INDEX(Issue,MATCH(G16,SLA_Full_Id,0))))</f>
        <v/>
      </c>
      <c r="I16" s="41" t="str">
        <f>IF(G16="","",IF(ISNA(MATCH(G16,SLA_Full_Id,0)),"?",INDEX(Hours_of_Support_Availability,MATCH(G16,SLA_Full_Id,0))))</f>
        <v/>
      </c>
      <c r="J16" s="41" t="str">
        <f>IF(G16="","",IF(ISNA(MATCH(G16,SLA_Full_Id,0)),"?",INDEX(Issue_Type,MATCH(G16,SLA_Full_Id,0))))</f>
        <v/>
      </c>
      <c r="K16" s="41" t="str">
        <f>IF(G16="","",IF(ISNA(MATCH(G16,SLA_Full_Id,0)),"?",INDEX(Severity_Level,MATCH(G16,SLA_Full_Id,0))))</f>
        <v/>
      </c>
      <c r="L16" s="42" t="str">
        <f>IF(G16="","",IF(ISNA(MATCH(G16,SLA_Full_Id,0)),"?",INDEX(Expected__Resolution_time,MATCH(G16,SLA_Full_Id,0))))</f>
        <v/>
      </c>
    </row>
    <row r="17" spans="2:12" x14ac:dyDescent="0.25">
      <c r="B17" s="54" t="s">
        <v>56</v>
      </c>
      <c r="C17" s="55" t="s">
        <v>57</v>
      </c>
      <c r="D17" s="55" t="s">
        <v>44</v>
      </c>
      <c r="E17" s="46"/>
      <c r="F17" s="57"/>
      <c r="G17" s="41"/>
      <c r="H17" s="41" t="str">
        <f>IF(G17="","",IF(ISNA(MATCH(G17,SLA_Full_Id,0)),"?",INDEX(Issue,MATCH(G17,SLA_Full_Id,0))))</f>
        <v/>
      </c>
      <c r="I17" s="41" t="str">
        <f>IF(G17="","",IF(ISNA(MATCH(G17,SLA_Full_Id,0)),"?",INDEX(Hours_of_Support_Availability,MATCH(G17,SLA_Full_Id,0))))</f>
        <v/>
      </c>
      <c r="J17" s="41" t="str">
        <f>IF(G17="","",IF(ISNA(MATCH(G17,SLA_Full_Id,0)),"?",INDEX(Issue_Type,MATCH(G17,SLA_Full_Id,0))))</f>
        <v/>
      </c>
      <c r="K17" s="41" t="str">
        <f>IF(G17="","",IF(ISNA(MATCH(G17,SLA_Full_Id,0)),"?",INDEX(Severity_Level,MATCH(G17,SLA_Full_Id,0))))</f>
        <v/>
      </c>
      <c r="L17" s="42" t="str">
        <f>IF(G17="","",IF(ISNA(MATCH(G17,SLA_Full_Id,0)),"?",INDEX(Expected__Resolution_time,MATCH(G17,SLA_Full_Id,0))))</f>
        <v/>
      </c>
    </row>
    <row r="18" spans="2:12" x14ac:dyDescent="0.25">
      <c r="B18" s="54" t="s">
        <v>56</v>
      </c>
      <c r="C18" s="55" t="s">
        <v>58</v>
      </c>
      <c r="D18" s="55" t="s">
        <v>44</v>
      </c>
      <c r="E18" s="46"/>
      <c r="F18" s="57"/>
      <c r="G18" s="41"/>
      <c r="H18" s="41" t="str">
        <f>IF(G18="","",IF(ISNA(MATCH(G18,SLA_Full_Id,0)),"?",INDEX(Issue,MATCH(G18,SLA_Full_Id,0))))</f>
        <v/>
      </c>
      <c r="I18" s="41" t="str">
        <f>IF(G18="","",IF(ISNA(MATCH(G18,SLA_Full_Id,0)),"?",INDEX(Hours_of_Support_Availability,MATCH(G18,SLA_Full_Id,0))))</f>
        <v/>
      </c>
      <c r="J18" s="41" t="str">
        <f>IF(G18="","",IF(ISNA(MATCH(G18,SLA_Full_Id,0)),"?",INDEX(Issue_Type,MATCH(G18,SLA_Full_Id,0))))</f>
        <v/>
      </c>
      <c r="K18" s="41" t="str">
        <f>IF(G18="","",IF(ISNA(MATCH(G18,SLA_Full_Id,0)),"?",INDEX(Severity_Level,MATCH(G18,SLA_Full_Id,0))))</f>
        <v/>
      </c>
      <c r="L18" s="42" t="str">
        <f>IF(G18="","",IF(ISNA(MATCH(G18,SLA_Full_Id,0)),"?",INDEX(Expected__Resolution_time,MATCH(G18,SLA_Full_Id,0))))</f>
        <v/>
      </c>
    </row>
    <row r="19" spans="2:12" x14ac:dyDescent="0.25">
      <c r="B19" s="54" t="s">
        <v>56</v>
      </c>
      <c r="C19" s="55" t="s">
        <v>59</v>
      </c>
      <c r="D19" s="55" t="s">
        <v>44</v>
      </c>
      <c r="E19" s="46"/>
      <c r="F19" s="57"/>
      <c r="G19" s="41"/>
      <c r="H19" s="41" t="str">
        <f>IF(G19="","",IF(ISNA(MATCH(G19,SLA_Full_Id,0)),"?",INDEX(Issue,MATCH(G19,SLA_Full_Id,0))))</f>
        <v/>
      </c>
      <c r="I19" s="41" t="str">
        <f>IF(G19="","",IF(ISNA(MATCH(G19,SLA_Full_Id,0)),"?",INDEX(Hours_of_Support_Availability,MATCH(G19,SLA_Full_Id,0))))</f>
        <v/>
      </c>
      <c r="J19" s="41" t="str">
        <f>IF(G19="","",IF(ISNA(MATCH(G19,SLA_Full_Id,0)),"?",INDEX(Issue_Type,MATCH(G19,SLA_Full_Id,0))))</f>
        <v/>
      </c>
      <c r="K19" s="41" t="str">
        <f>IF(G19="","",IF(ISNA(MATCH(G19,SLA_Full_Id,0)),"?",INDEX(Severity_Level,MATCH(G19,SLA_Full_Id,0))))</f>
        <v/>
      </c>
      <c r="L19" s="42" t="str">
        <f>IF(G19="","",IF(ISNA(MATCH(G19,SLA_Full_Id,0)),"?",INDEX(Expected__Resolution_time,MATCH(G19,SLA_Full_Id,0))))</f>
        <v/>
      </c>
    </row>
    <row r="20" spans="2:12" x14ac:dyDescent="0.25">
      <c r="B20" s="54" t="s">
        <v>56</v>
      </c>
      <c r="C20" s="55" t="s">
        <v>60</v>
      </c>
      <c r="D20" s="55" t="s">
        <v>44</v>
      </c>
      <c r="E20" s="46"/>
      <c r="F20" s="57"/>
      <c r="G20" s="41"/>
      <c r="H20" s="41" t="str">
        <f>IF(G20="","",IF(ISNA(MATCH(G20,SLA_Full_Id,0)),"?",INDEX(Issue,MATCH(G20,SLA_Full_Id,0))))</f>
        <v/>
      </c>
      <c r="I20" s="41" t="str">
        <f>IF(G20="","",IF(ISNA(MATCH(G20,SLA_Full_Id,0)),"?",INDEX(Hours_of_Support_Availability,MATCH(G20,SLA_Full_Id,0))))</f>
        <v/>
      </c>
      <c r="J20" s="41" t="str">
        <f>IF(G20="","",IF(ISNA(MATCH(G20,SLA_Full_Id,0)),"?",INDEX(Issue_Type,MATCH(G20,SLA_Full_Id,0))))</f>
        <v/>
      </c>
      <c r="K20" s="41" t="str">
        <f>IF(G20="","",IF(ISNA(MATCH(G20,SLA_Full_Id,0)),"?",INDEX(Severity_Level,MATCH(G20,SLA_Full_Id,0))))</f>
        <v/>
      </c>
      <c r="L20" s="42" t="str">
        <f>IF(G20="","",IF(ISNA(MATCH(G20,SLA_Full_Id,0)),"?",INDEX(Expected__Resolution_time,MATCH(G20,SLA_Full_Id,0))))</f>
        <v/>
      </c>
    </row>
    <row r="21" spans="2:12" x14ac:dyDescent="0.25">
      <c r="B21" s="54" t="s">
        <v>56</v>
      </c>
      <c r="C21" s="55" t="s">
        <v>48</v>
      </c>
      <c r="D21" s="55" t="s">
        <v>44</v>
      </c>
      <c r="E21" s="46"/>
      <c r="F21" s="57"/>
      <c r="G21" s="41"/>
      <c r="H21" s="41" t="str">
        <f>IF(G21="","",IF(ISNA(MATCH(G21,SLA_Full_Id,0)),"?",INDEX(Issue,MATCH(G21,SLA_Full_Id,0))))</f>
        <v/>
      </c>
      <c r="I21" s="41" t="str">
        <f>IF(G21="","",IF(ISNA(MATCH(G21,SLA_Full_Id,0)),"?",INDEX(Hours_of_Support_Availability,MATCH(G21,SLA_Full_Id,0))))</f>
        <v/>
      </c>
      <c r="J21" s="41" t="str">
        <f>IF(G21="","",IF(ISNA(MATCH(G21,SLA_Full_Id,0)),"?",INDEX(Issue_Type,MATCH(G21,SLA_Full_Id,0))))</f>
        <v/>
      </c>
      <c r="K21" s="41" t="str">
        <f>IF(G21="","",IF(ISNA(MATCH(G21,SLA_Full_Id,0)),"?",INDEX(Severity_Level,MATCH(G21,SLA_Full_Id,0))))</f>
        <v/>
      </c>
      <c r="L21" s="42" t="str">
        <f>IF(G21="","",IF(ISNA(MATCH(G21,SLA_Full_Id,0)),"?",INDEX(Expected__Resolution_time,MATCH(G21,SLA_Full_Id,0))))</f>
        <v/>
      </c>
    </row>
    <row r="22" spans="2:12" x14ac:dyDescent="0.25">
      <c r="B22" s="54" t="s">
        <v>61</v>
      </c>
      <c r="C22" s="55" t="s">
        <v>79</v>
      </c>
      <c r="D22" s="55" t="s">
        <v>44</v>
      </c>
      <c r="E22" s="46"/>
      <c r="F22" s="57"/>
      <c r="G22" s="41"/>
      <c r="H22" s="41" t="str">
        <f>IF(G22="","",IF(ISNA(MATCH(G22,SLA_Full_Id,0)),"?",INDEX(Issue,MATCH(G22,SLA_Full_Id,0))))</f>
        <v/>
      </c>
      <c r="I22" s="41" t="str">
        <f>IF(G22="","",IF(ISNA(MATCH(G22,SLA_Full_Id,0)),"?",INDEX(Hours_of_Support_Availability,MATCH(G22,SLA_Full_Id,0))))</f>
        <v/>
      </c>
      <c r="J22" s="41" t="str">
        <f>IF(G22="","",IF(ISNA(MATCH(G22,SLA_Full_Id,0)),"?",INDEX(Issue_Type,MATCH(G22,SLA_Full_Id,0))))</f>
        <v/>
      </c>
      <c r="K22" s="41" t="str">
        <f>IF(G22="","",IF(ISNA(MATCH(G22,SLA_Full_Id,0)),"?",INDEX(Severity_Level,MATCH(G22,SLA_Full_Id,0))))</f>
        <v/>
      </c>
      <c r="L22" s="42" t="str">
        <f>IF(G22="","",IF(ISNA(MATCH(G22,SLA_Full_Id,0)),"?",INDEX(Expected__Resolution_time,MATCH(G22,SLA_Full_Id,0))))</f>
        <v/>
      </c>
    </row>
    <row r="23" spans="2:12" x14ac:dyDescent="0.25">
      <c r="B23" s="54" t="s">
        <v>61</v>
      </c>
      <c r="C23" s="55" t="s">
        <v>62</v>
      </c>
      <c r="D23" s="55" t="s">
        <v>63</v>
      </c>
      <c r="E23" s="46"/>
      <c r="F23" s="57"/>
      <c r="G23" s="41"/>
      <c r="H23" s="41" t="str">
        <f>IF(G23="","",IF(ISNA(MATCH(G23,SLA_Full_Id,0)),"?",INDEX(Issue,MATCH(G23,SLA_Full_Id,0))))</f>
        <v/>
      </c>
      <c r="I23" s="41" t="str">
        <f>IF(G23="","",IF(ISNA(MATCH(G23,SLA_Full_Id,0)),"?",INDEX(Hours_of_Support_Availability,MATCH(G23,SLA_Full_Id,0))))</f>
        <v/>
      </c>
      <c r="J23" s="41" t="str">
        <f>IF(G23="","",IF(ISNA(MATCH(G23,SLA_Full_Id,0)),"?",INDEX(Issue_Type,MATCH(G23,SLA_Full_Id,0))))</f>
        <v/>
      </c>
      <c r="K23" s="41" t="str">
        <f>IF(G23="","",IF(ISNA(MATCH(G23,SLA_Full_Id,0)),"?",INDEX(Severity_Level,MATCH(G23,SLA_Full_Id,0))))</f>
        <v/>
      </c>
      <c r="L23" s="42" t="str">
        <f>IF(G23="","",IF(ISNA(MATCH(G23,SLA_Full_Id,0)),"?",INDEX(Expected__Resolution_time,MATCH(G23,SLA_Full_Id,0))))</f>
        <v/>
      </c>
    </row>
    <row r="24" spans="2:12" x14ac:dyDescent="0.25">
      <c r="B24" s="54" t="s">
        <v>61</v>
      </c>
      <c r="C24" s="55" t="s">
        <v>64</v>
      </c>
      <c r="D24" s="55" t="s">
        <v>52</v>
      </c>
      <c r="E24" s="46"/>
      <c r="F24" s="57"/>
      <c r="G24" s="41"/>
      <c r="H24" s="41" t="str">
        <f>IF(G24="","",IF(ISNA(MATCH(G24,SLA_Full_Id,0)),"?",INDEX(Issue,MATCH(G24,SLA_Full_Id,0))))</f>
        <v/>
      </c>
      <c r="I24" s="41" t="str">
        <f>IF(G24="","",IF(ISNA(MATCH(G24,SLA_Full_Id,0)),"?",INDEX(Hours_of_Support_Availability,MATCH(G24,SLA_Full_Id,0))))</f>
        <v/>
      </c>
      <c r="J24" s="41" t="str">
        <f>IF(G24="","",IF(ISNA(MATCH(G24,SLA_Full_Id,0)),"?",INDEX(Issue_Type,MATCH(G24,SLA_Full_Id,0))))</f>
        <v/>
      </c>
      <c r="K24" s="41" t="str">
        <f>IF(G24="","",IF(ISNA(MATCH(G24,SLA_Full_Id,0)),"?",INDEX(Severity_Level,MATCH(G24,SLA_Full_Id,0))))</f>
        <v/>
      </c>
      <c r="L24" s="42" t="str">
        <f>IF(G24="","",IF(ISNA(MATCH(G24,SLA_Full_Id,0)),"?",INDEX(Expected__Resolution_time,MATCH(G24,SLA_Full_Id,0))))</f>
        <v/>
      </c>
    </row>
    <row r="25" spans="2:12" x14ac:dyDescent="0.25">
      <c r="B25" s="54" t="s">
        <v>61</v>
      </c>
      <c r="C25" s="55" t="s">
        <v>65</v>
      </c>
      <c r="D25" s="55" t="s">
        <v>44</v>
      </c>
      <c r="E25" s="46"/>
      <c r="F25" s="57"/>
      <c r="G25" s="41"/>
      <c r="H25" s="41" t="str">
        <f>IF(G25="","",IF(ISNA(MATCH(G25,SLA_Full_Id,0)),"?",INDEX(Issue,MATCH(G25,SLA_Full_Id,0))))</f>
        <v/>
      </c>
      <c r="I25" s="41" t="str">
        <f>IF(G25="","",IF(ISNA(MATCH(G25,SLA_Full_Id,0)),"?",INDEX(Hours_of_Support_Availability,MATCH(G25,SLA_Full_Id,0))))</f>
        <v/>
      </c>
      <c r="J25" s="41" t="str">
        <f>IF(G25="","",IF(ISNA(MATCH(G25,SLA_Full_Id,0)),"?",INDEX(Issue_Type,MATCH(G25,SLA_Full_Id,0))))</f>
        <v/>
      </c>
      <c r="K25" s="41" t="str">
        <f>IF(G25="","",IF(ISNA(MATCH(G25,SLA_Full_Id,0)),"?",INDEX(Severity_Level,MATCH(G25,SLA_Full_Id,0))))</f>
        <v/>
      </c>
      <c r="L25" s="42" t="str">
        <f>IF(G25="","",IF(ISNA(MATCH(G25,SLA_Full_Id,0)),"?",INDEX(Expected__Resolution_time,MATCH(G25,SLA_Full_Id,0))))</f>
        <v/>
      </c>
    </row>
    <row r="26" spans="2:12" ht="30" x14ac:dyDescent="0.25">
      <c r="B26" s="54" t="s">
        <v>61</v>
      </c>
      <c r="C26" s="55" t="s">
        <v>66</v>
      </c>
      <c r="D26" s="55" t="s">
        <v>44</v>
      </c>
      <c r="E26" s="46" t="s">
        <v>147</v>
      </c>
      <c r="F26" s="57"/>
      <c r="G26" s="41"/>
      <c r="H26" s="41" t="str">
        <f>IF(G26="","",IF(ISNA(MATCH(G26,SLA_Full_Id,0)),"?",INDEX(Issue,MATCH(G26,SLA_Full_Id,0))))</f>
        <v/>
      </c>
      <c r="I26" s="41" t="str">
        <f>IF(G26="","",IF(ISNA(MATCH(G26,SLA_Full_Id,0)),"?",INDEX(Hours_of_Support_Availability,MATCH(G26,SLA_Full_Id,0))))</f>
        <v/>
      </c>
      <c r="J26" s="41" t="str">
        <f>IF(G26="","",IF(ISNA(MATCH(G26,SLA_Full_Id,0)),"?",INDEX(Issue_Type,MATCH(G26,SLA_Full_Id,0))))</f>
        <v/>
      </c>
      <c r="K26" s="41" t="str">
        <f>IF(G26="","",IF(ISNA(MATCH(G26,SLA_Full_Id,0)),"?",INDEX(Severity_Level,MATCH(G26,SLA_Full_Id,0))))</f>
        <v/>
      </c>
      <c r="L26" s="42" t="str">
        <f>IF(G26="","",IF(ISNA(MATCH(G26,SLA_Full_Id,0)),"?",INDEX(Expected__Resolution_time,MATCH(G26,SLA_Full_Id,0))))</f>
        <v/>
      </c>
    </row>
    <row r="27" spans="2:12" x14ac:dyDescent="0.25">
      <c r="B27" s="54" t="s">
        <v>61</v>
      </c>
      <c r="C27" s="55" t="s">
        <v>67</v>
      </c>
      <c r="D27" s="55" t="s">
        <v>44</v>
      </c>
      <c r="E27" s="46" t="s">
        <v>140</v>
      </c>
      <c r="F27" s="57" t="s">
        <v>146</v>
      </c>
      <c r="G27" s="41"/>
      <c r="H27" s="41" t="str">
        <f>IF(G27="","",IF(ISNA(MATCH(G27,SLA_Full_Id,0)),"?",INDEX(Issue,MATCH(G27,SLA_Full_Id,0))))</f>
        <v/>
      </c>
      <c r="I27" s="41" t="str">
        <f>IF(G27="","",IF(ISNA(MATCH(G27,SLA_Full_Id,0)),"?",INDEX(Hours_of_Support_Availability,MATCH(G27,SLA_Full_Id,0))))</f>
        <v/>
      </c>
      <c r="J27" s="41" t="str">
        <f>IF(G27="","",IF(ISNA(MATCH(G27,SLA_Full_Id,0)),"?",INDEX(Issue_Type,MATCH(G27,SLA_Full_Id,0))))</f>
        <v/>
      </c>
      <c r="K27" s="41" t="str">
        <f>IF(G27="","",IF(ISNA(MATCH(G27,SLA_Full_Id,0)),"?",INDEX(Severity_Level,MATCH(G27,SLA_Full_Id,0))))</f>
        <v/>
      </c>
      <c r="L27" s="42" t="str">
        <f>IF(G27="","",IF(ISNA(MATCH(G27,SLA_Full_Id,0)),"?",INDEX(Expected__Resolution_time,MATCH(G27,SLA_Full_Id,0))))</f>
        <v/>
      </c>
    </row>
    <row r="28" spans="2:12" x14ac:dyDescent="0.25">
      <c r="B28" s="54" t="s">
        <v>61</v>
      </c>
      <c r="C28" s="55" t="s">
        <v>68</v>
      </c>
      <c r="D28" s="55" t="s">
        <v>44</v>
      </c>
      <c r="E28" s="46"/>
      <c r="F28" s="57"/>
      <c r="G28" s="41"/>
      <c r="H28" s="41" t="str">
        <f>IF(G28="","",IF(ISNA(MATCH(G28,SLA_Full_Id,0)),"?",INDEX(Issue,MATCH(G28,SLA_Full_Id,0))))</f>
        <v/>
      </c>
      <c r="I28" s="41" t="str">
        <f>IF(G28="","",IF(ISNA(MATCH(G28,SLA_Full_Id,0)),"?",INDEX(Hours_of_Support_Availability,MATCH(G28,SLA_Full_Id,0))))</f>
        <v/>
      </c>
      <c r="J28" s="41" t="str">
        <f>IF(G28="","",IF(ISNA(MATCH(G28,SLA_Full_Id,0)),"?",INDEX(Issue_Type,MATCH(G28,SLA_Full_Id,0))))</f>
        <v/>
      </c>
      <c r="K28" s="41" t="str">
        <f>IF(G28="","",IF(ISNA(MATCH(G28,SLA_Full_Id,0)),"?",INDEX(Severity_Level,MATCH(G28,SLA_Full_Id,0))))</f>
        <v/>
      </c>
      <c r="L28" s="42" t="str">
        <f>IF(G28="","",IF(ISNA(MATCH(G28,SLA_Full_Id,0)),"?",INDEX(Expected__Resolution_time,MATCH(G28,SLA_Full_Id,0))))</f>
        <v/>
      </c>
    </row>
    <row r="29" spans="2:12" x14ac:dyDescent="0.25">
      <c r="B29" s="54" t="s">
        <v>61</v>
      </c>
      <c r="C29" s="55" t="s">
        <v>69</v>
      </c>
      <c r="D29" s="55" t="s">
        <v>44</v>
      </c>
      <c r="E29" s="46" t="s">
        <v>140</v>
      </c>
      <c r="F29" s="57"/>
      <c r="G29" s="41"/>
      <c r="H29" s="41" t="str">
        <f>IF(G29="","",IF(ISNA(MATCH(G29,SLA_Full_Id,0)),"?",INDEX(Issue,MATCH(G29,SLA_Full_Id,0))))</f>
        <v/>
      </c>
      <c r="I29" s="41" t="str">
        <f>IF(G29="","",IF(ISNA(MATCH(G29,SLA_Full_Id,0)),"?",INDEX(Hours_of_Support_Availability,MATCH(G29,SLA_Full_Id,0))))</f>
        <v/>
      </c>
      <c r="J29" s="41" t="str">
        <f>IF(G29="","",IF(ISNA(MATCH(G29,SLA_Full_Id,0)),"?",INDEX(Issue_Type,MATCH(G29,SLA_Full_Id,0))))</f>
        <v/>
      </c>
      <c r="K29" s="41" t="str">
        <f>IF(G29="","",IF(ISNA(MATCH(G29,SLA_Full_Id,0)),"?",INDEX(Severity_Level,MATCH(G29,SLA_Full_Id,0))))</f>
        <v/>
      </c>
      <c r="L29" s="42" t="str">
        <f>IF(G29="","",IF(ISNA(MATCH(G29,SLA_Full_Id,0)),"?",INDEX(Expected__Resolution_time,MATCH(G29,SLA_Full_Id,0))))</f>
        <v/>
      </c>
    </row>
    <row r="30" spans="2:12" x14ac:dyDescent="0.25">
      <c r="B30" s="54" t="s">
        <v>61</v>
      </c>
      <c r="C30" s="55" t="s">
        <v>70</v>
      </c>
      <c r="D30" s="55" t="s">
        <v>44</v>
      </c>
      <c r="E30" s="46"/>
      <c r="F30" s="57"/>
      <c r="G30" s="41"/>
      <c r="H30" s="41" t="str">
        <f>IF(G30="","",IF(ISNA(MATCH(G30,SLA_Full_Id,0)),"?",INDEX(Issue,MATCH(G30,SLA_Full_Id,0))))</f>
        <v/>
      </c>
      <c r="I30" s="41" t="str">
        <f>IF(G30="","",IF(ISNA(MATCH(G30,SLA_Full_Id,0)),"?",INDEX(Hours_of_Support_Availability,MATCH(G30,SLA_Full_Id,0))))</f>
        <v/>
      </c>
      <c r="J30" s="41" t="str">
        <f>IF(G30="","",IF(ISNA(MATCH(G30,SLA_Full_Id,0)),"?",INDEX(Issue_Type,MATCH(G30,SLA_Full_Id,0))))</f>
        <v/>
      </c>
      <c r="K30" s="41" t="str">
        <f>IF(G30="","",IF(ISNA(MATCH(G30,SLA_Full_Id,0)),"?",INDEX(Severity_Level,MATCH(G30,SLA_Full_Id,0))))</f>
        <v/>
      </c>
      <c r="L30" s="42" t="str">
        <f>IF(G30="","",IF(ISNA(MATCH(G30,SLA_Full_Id,0)),"?",INDEX(Expected__Resolution_time,MATCH(G30,SLA_Full_Id,0))))</f>
        <v/>
      </c>
    </row>
    <row r="31" spans="2:12" x14ac:dyDescent="0.25">
      <c r="B31" s="54" t="s">
        <v>61</v>
      </c>
      <c r="C31" s="55" t="s">
        <v>71</v>
      </c>
      <c r="D31" s="55" t="s">
        <v>44</v>
      </c>
      <c r="E31" s="46"/>
      <c r="F31" s="57"/>
      <c r="G31" s="41"/>
      <c r="H31" s="41" t="str">
        <f>IF(G31="","",IF(ISNA(MATCH(G31,SLA_Full_Id,0)),"?",INDEX(Issue,MATCH(G31,SLA_Full_Id,0))))</f>
        <v/>
      </c>
      <c r="I31" s="41" t="str">
        <f>IF(G31="","",IF(ISNA(MATCH(G31,SLA_Full_Id,0)),"?",INDEX(Hours_of_Support_Availability,MATCH(G31,SLA_Full_Id,0))))</f>
        <v/>
      </c>
      <c r="J31" s="41" t="str">
        <f>IF(G31="","",IF(ISNA(MATCH(G31,SLA_Full_Id,0)),"?",INDEX(Issue_Type,MATCH(G31,SLA_Full_Id,0))))</f>
        <v/>
      </c>
      <c r="K31" s="41" t="str">
        <f>IF(G31="","",IF(ISNA(MATCH(G31,SLA_Full_Id,0)),"?",INDEX(Severity_Level,MATCH(G31,SLA_Full_Id,0))))</f>
        <v/>
      </c>
      <c r="L31" s="42" t="str">
        <f>IF(G31="","",IF(ISNA(MATCH(G31,SLA_Full_Id,0)),"?",INDEX(Expected__Resolution_time,MATCH(G31,SLA_Full_Id,0))))</f>
        <v/>
      </c>
    </row>
    <row r="32" spans="2:12" x14ac:dyDescent="0.25">
      <c r="B32" s="54" t="s">
        <v>61</v>
      </c>
      <c r="C32" s="55" t="s">
        <v>72</v>
      </c>
      <c r="D32" s="55" t="s">
        <v>44</v>
      </c>
      <c r="E32" s="46"/>
      <c r="F32" s="57"/>
      <c r="G32" s="41"/>
      <c r="H32" s="41" t="str">
        <f>IF(G32="","",IF(ISNA(MATCH(G32,SLA_Full_Id,0)),"?",INDEX(Issue,MATCH(G32,SLA_Full_Id,0))))</f>
        <v/>
      </c>
      <c r="I32" s="41" t="str">
        <f>IF(G32="","",IF(ISNA(MATCH(G32,SLA_Full_Id,0)),"?",INDEX(Hours_of_Support_Availability,MATCH(G32,SLA_Full_Id,0))))</f>
        <v/>
      </c>
      <c r="J32" s="41" t="str">
        <f>IF(G32="","",IF(ISNA(MATCH(G32,SLA_Full_Id,0)),"?",INDEX(Issue_Type,MATCH(G32,SLA_Full_Id,0))))</f>
        <v/>
      </c>
      <c r="K32" s="41" t="str">
        <f>IF(G32="","",IF(ISNA(MATCH(G32,SLA_Full_Id,0)),"?",INDEX(Severity_Level,MATCH(G32,SLA_Full_Id,0))))</f>
        <v/>
      </c>
      <c r="L32" s="42" t="str">
        <f>IF(G32="","",IF(ISNA(MATCH(G32,SLA_Full_Id,0)),"?",INDEX(Expected__Resolution_time,MATCH(G32,SLA_Full_Id,0))))</f>
        <v/>
      </c>
    </row>
    <row r="33" spans="2:12" ht="30" x14ac:dyDescent="0.25">
      <c r="B33" s="48" t="s">
        <v>73</v>
      </c>
      <c r="C33" s="49" t="s">
        <v>74</v>
      </c>
      <c r="D33" s="49" t="s">
        <v>44</v>
      </c>
      <c r="E33" s="46" t="s">
        <v>139</v>
      </c>
      <c r="F33" s="57"/>
      <c r="G33" s="41"/>
      <c r="H33" s="41" t="str">
        <f>IF(G33="","",IF(ISNA(MATCH(G33,SLA_Full_Id,0)),"?",INDEX(Issue,MATCH(G33,SLA_Full_Id,0))))</f>
        <v/>
      </c>
      <c r="I33" s="41" t="str">
        <f>IF(G33="","",IF(ISNA(MATCH(G33,SLA_Full_Id,0)),"?",INDEX(Hours_of_Support_Availability,MATCH(G33,SLA_Full_Id,0))))</f>
        <v/>
      </c>
      <c r="J33" s="41" t="str">
        <f>IF(G33="","",IF(ISNA(MATCH(G33,SLA_Full_Id,0)),"?",INDEX(Issue_Type,MATCH(G33,SLA_Full_Id,0))))</f>
        <v/>
      </c>
      <c r="K33" s="41" t="str">
        <f>IF(G33="","",IF(ISNA(MATCH(G33,SLA_Full_Id,0)),"?",INDEX(Severity_Level,MATCH(G33,SLA_Full_Id,0))))</f>
        <v/>
      </c>
      <c r="L33" s="42" t="str">
        <f>IF(G33="","",IF(ISNA(MATCH(G33,SLA_Full_Id,0)),"?",INDEX(Expected__Resolution_time,MATCH(G33,SLA_Full_Id,0))))</f>
        <v/>
      </c>
    </row>
    <row r="34" spans="2:12" x14ac:dyDescent="0.25">
      <c r="B34" s="48" t="s">
        <v>73</v>
      </c>
      <c r="C34" s="49" t="s">
        <v>62</v>
      </c>
      <c r="D34" s="49" t="s">
        <v>63</v>
      </c>
      <c r="E34" s="46"/>
      <c r="F34" s="57"/>
      <c r="G34" s="41"/>
      <c r="H34" s="41" t="str">
        <f>IF(G34="","",IF(ISNA(MATCH(G34,SLA_Full_Id,0)),"?",INDEX(Issue,MATCH(G34,SLA_Full_Id,0))))</f>
        <v/>
      </c>
      <c r="I34" s="41" t="str">
        <f>IF(G34="","",IF(ISNA(MATCH(G34,SLA_Full_Id,0)),"?",INDEX(Hours_of_Support_Availability,MATCH(G34,SLA_Full_Id,0))))</f>
        <v/>
      </c>
      <c r="J34" s="41" t="str">
        <f>IF(G34="","",IF(ISNA(MATCH(G34,SLA_Full_Id,0)),"?",INDEX(Issue_Type,MATCH(G34,SLA_Full_Id,0))))</f>
        <v/>
      </c>
      <c r="K34" s="41" t="str">
        <f>IF(G34="","",IF(ISNA(MATCH(G34,SLA_Full_Id,0)),"?",INDEX(Severity_Level,MATCH(G34,SLA_Full_Id,0))))</f>
        <v/>
      </c>
      <c r="L34" s="42" t="str">
        <f>IF(G34="","",IF(ISNA(MATCH(G34,SLA_Full_Id,0)),"?",INDEX(Expected__Resolution_time,MATCH(G34,SLA_Full_Id,0))))</f>
        <v/>
      </c>
    </row>
    <row r="35" spans="2:12" x14ac:dyDescent="0.25">
      <c r="B35" s="48" t="s">
        <v>73</v>
      </c>
      <c r="C35" s="49" t="s">
        <v>74</v>
      </c>
      <c r="D35" s="49" t="s">
        <v>52</v>
      </c>
      <c r="E35" s="46"/>
      <c r="F35" s="57"/>
      <c r="G35" s="41"/>
      <c r="H35" s="41" t="str">
        <f>IF(G35="","",IF(ISNA(MATCH(G35,SLA_Full_Id,0)),"?",INDEX(Issue,MATCH(G35,SLA_Full_Id,0))))</f>
        <v/>
      </c>
      <c r="I35" s="41" t="str">
        <f>IF(G35="","",IF(ISNA(MATCH(G35,SLA_Full_Id,0)),"?",INDEX(Hours_of_Support_Availability,MATCH(G35,SLA_Full_Id,0))))</f>
        <v/>
      </c>
      <c r="J35" s="41" t="str">
        <f>IF(G35="","",IF(ISNA(MATCH(G35,SLA_Full_Id,0)),"?",INDEX(Issue_Type,MATCH(G35,SLA_Full_Id,0))))</f>
        <v/>
      </c>
      <c r="K35" s="41" t="str">
        <f>IF(G35="","",IF(ISNA(MATCH(G35,SLA_Full_Id,0)),"?",INDEX(Severity_Level,MATCH(G35,SLA_Full_Id,0))))</f>
        <v/>
      </c>
      <c r="L35" s="42" t="str">
        <f>IF(G35="","",IF(ISNA(MATCH(G35,SLA_Full_Id,0)),"?",INDEX(Expected__Resolution_time,MATCH(G35,SLA_Full_Id,0))))</f>
        <v/>
      </c>
    </row>
    <row r="36" spans="2:12" ht="30" x14ac:dyDescent="0.25">
      <c r="B36" s="48" t="s">
        <v>73</v>
      </c>
      <c r="C36" s="49" t="s">
        <v>65</v>
      </c>
      <c r="D36" s="49" t="s">
        <v>138</v>
      </c>
      <c r="E36" s="46" t="s">
        <v>134</v>
      </c>
      <c r="F36" s="57"/>
      <c r="G36" s="41" t="s">
        <v>133</v>
      </c>
      <c r="H36" s="41" t="str">
        <f>IF(G36="","",IF(ISNA(MATCH(G36,SLA_Full_Id,0)),"?",INDEX(Issue,MATCH(G36,SLA_Full_Id,0))))</f>
        <v>Web site not available</v>
      </c>
      <c r="I36" s="41" t="str">
        <f>IF(G36="","",IF(ISNA(MATCH(G36,SLA_Full_Id,0)),"?",INDEX(Hours_of_Support_Availability,MATCH(G36,SLA_Full_Id,0))))</f>
        <v>Bus. Hrs</v>
      </c>
      <c r="J36" s="41" t="str">
        <f>IF(G36="","",IF(ISNA(MATCH(G36,SLA_Full_Id,0)),"?",INDEX(Issue_Type,MATCH(G36,SLA_Full_Id,0))))</f>
        <v>Customer</v>
      </c>
      <c r="K36" s="41">
        <f>IF(G36="","",IF(ISNA(MATCH(G36,SLA_Full_Id,0)),"?",INDEX(Severity_Level,MATCH(G36,SLA_Full_Id,0))))</f>
        <v>2</v>
      </c>
      <c r="L36" s="42" t="str">
        <f>IF(G36="","",IF(ISNA(MATCH(G36,SLA_Full_Id,0)),"?",INDEX(Expected__Resolution_time,MATCH(G36,SLA_Full_Id,0))))</f>
        <v>2 bus days</v>
      </c>
    </row>
    <row r="37" spans="2:12" x14ac:dyDescent="0.25">
      <c r="B37" s="48" t="s">
        <v>73</v>
      </c>
      <c r="C37" s="49" t="s">
        <v>75</v>
      </c>
      <c r="D37" s="49"/>
      <c r="E37" s="46"/>
      <c r="F37" s="57"/>
      <c r="G37" s="41"/>
      <c r="H37" s="41" t="str">
        <f>IF(G37="","",IF(ISNA(MATCH(G37,SLA_Full_Id,0)),"?",INDEX(Issue,MATCH(G37,SLA_Full_Id,0))))</f>
        <v/>
      </c>
      <c r="I37" s="41" t="str">
        <f>IF(G37="","",IF(ISNA(MATCH(G37,SLA_Full_Id,0)),"?",INDEX(Hours_of_Support_Availability,MATCH(G37,SLA_Full_Id,0))))</f>
        <v/>
      </c>
      <c r="J37" s="41" t="str">
        <f>IF(G37="","",IF(ISNA(MATCH(G37,SLA_Full_Id,0)),"?",INDEX(Issue_Type,MATCH(G37,SLA_Full_Id,0))))</f>
        <v/>
      </c>
      <c r="K37" s="41" t="str">
        <f>IF(G37="","",IF(ISNA(MATCH(G37,SLA_Full_Id,0)),"?",INDEX(Severity_Level,MATCH(G37,SLA_Full_Id,0))))</f>
        <v/>
      </c>
      <c r="L37" s="42" t="str">
        <f>IF(G37="","",IF(ISNA(MATCH(G37,SLA_Full_Id,0)),"?",INDEX(Expected__Resolution_time,MATCH(G37,SLA_Full_Id,0))))</f>
        <v/>
      </c>
    </row>
    <row r="38" spans="2:12" x14ac:dyDescent="0.25">
      <c r="B38" s="48" t="s">
        <v>73</v>
      </c>
      <c r="C38" s="49" t="s">
        <v>67</v>
      </c>
      <c r="D38" s="49"/>
      <c r="E38" s="46"/>
      <c r="F38" s="57"/>
      <c r="G38" s="41"/>
      <c r="H38" s="41" t="str">
        <f>IF(G38="","",IF(ISNA(MATCH(G38,SLA_Full_Id,0)),"?",INDEX(Issue,MATCH(G38,SLA_Full_Id,0))))</f>
        <v/>
      </c>
      <c r="I38" s="41" t="str">
        <f>IF(G38="","",IF(ISNA(MATCH(G38,SLA_Full_Id,0)),"?",INDEX(Hours_of_Support_Availability,MATCH(G38,SLA_Full_Id,0))))</f>
        <v/>
      </c>
      <c r="J38" s="41" t="str">
        <f>IF(G38="","",IF(ISNA(MATCH(G38,SLA_Full_Id,0)),"?",INDEX(Issue_Type,MATCH(G38,SLA_Full_Id,0))))</f>
        <v/>
      </c>
      <c r="K38" s="41" t="str">
        <f>IF(G38="","",IF(ISNA(MATCH(G38,SLA_Full_Id,0)),"?",INDEX(Severity_Level,MATCH(G38,SLA_Full_Id,0))))</f>
        <v/>
      </c>
      <c r="L38" s="42" t="str">
        <f>IF(G38="","",IF(ISNA(MATCH(G38,SLA_Full_Id,0)),"?",INDEX(Expected__Resolution_time,MATCH(G38,SLA_Full_Id,0))))</f>
        <v/>
      </c>
    </row>
    <row r="39" spans="2:12" x14ac:dyDescent="0.25">
      <c r="B39" s="48" t="s">
        <v>73</v>
      </c>
      <c r="C39" s="49" t="s">
        <v>76</v>
      </c>
      <c r="D39" s="49"/>
      <c r="E39" s="46"/>
      <c r="F39" s="57"/>
      <c r="G39" s="41"/>
      <c r="H39" s="41" t="str">
        <f>IF(G39="","",IF(ISNA(MATCH(G39,SLA_Full_Id,0)),"?",INDEX(Issue,MATCH(G39,SLA_Full_Id,0))))</f>
        <v/>
      </c>
      <c r="I39" s="41" t="str">
        <f>IF(G39="","",IF(ISNA(MATCH(G39,SLA_Full_Id,0)),"?",INDEX(Hours_of_Support_Availability,MATCH(G39,SLA_Full_Id,0))))</f>
        <v/>
      </c>
      <c r="J39" s="41" t="str">
        <f>IF(G39="","",IF(ISNA(MATCH(G39,SLA_Full_Id,0)),"?",INDEX(Issue_Type,MATCH(G39,SLA_Full_Id,0))))</f>
        <v/>
      </c>
      <c r="K39" s="41" t="str">
        <f>IF(G39="","",IF(ISNA(MATCH(G39,SLA_Full_Id,0)),"?",INDEX(Severity_Level,MATCH(G39,SLA_Full_Id,0))))</f>
        <v/>
      </c>
      <c r="L39" s="42" t="str">
        <f>IF(G39="","",IF(ISNA(MATCH(G39,SLA_Full_Id,0)),"?",INDEX(Expected__Resolution_time,MATCH(G39,SLA_Full_Id,0))))</f>
        <v/>
      </c>
    </row>
    <row r="40" spans="2:12" x14ac:dyDescent="0.25">
      <c r="B40" s="48" t="s">
        <v>73</v>
      </c>
      <c r="C40" s="49" t="s">
        <v>77</v>
      </c>
      <c r="D40" s="49"/>
      <c r="E40" s="46"/>
      <c r="F40" s="57"/>
      <c r="G40" s="41"/>
      <c r="H40" s="41" t="str">
        <f>IF(G40="","",IF(ISNA(MATCH(G40,SLA_Full_Id,0)),"?",INDEX(Issue,MATCH(G40,SLA_Full_Id,0))))</f>
        <v/>
      </c>
      <c r="I40" s="41" t="str">
        <f>IF(G40="","",IF(ISNA(MATCH(G40,SLA_Full_Id,0)),"?",INDEX(Hours_of_Support_Availability,MATCH(G40,SLA_Full_Id,0))))</f>
        <v/>
      </c>
      <c r="J40" s="41" t="str">
        <f>IF(G40="","",IF(ISNA(MATCH(G40,SLA_Full_Id,0)),"?",INDEX(Issue_Type,MATCH(G40,SLA_Full_Id,0))))</f>
        <v/>
      </c>
      <c r="K40" s="41" t="str">
        <f>IF(G40="","",IF(ISNA(MATCH(G40,SLA_Full_Id,0)),"?",INDEX(Severity_Level,MATCH(G40,SLA_Full_Id,0))))</f>
        <v/>
      </c>
      <c r="L40" s="42" t="str">
        <f>IF(G40="","",IF(ISNA(MATCH(G40,SLA_Full_Id,0)),"?",INDEX(Expected__Resolution_time,MATCH(G40,SLA_Full_Id,0))))</f>
        <v/>
      </c>
    </row>
    <row r="41" spans="2:12" x14ac:dyDescent="0.25">
      <c r="B41" s="48" t="s">
        <v>73</v>
      </c>
      <c r="C41" s="49" t="s">
        <v>69</v>
      </c>
      <c r="D41" s="49"/>
      <c r="E41" s="46"/>
      <c r="F41" s="57"/>
      <c r="G41" s="41"/>
      <c r="H41" s="41" t="str">
        <f>IF(G41="","",IF(ISNA(MATCH(G41,SLA_Full_Id,0)),"?",INDEX(Issue,MATCH(G41,SLA_Full_Id,0))))</f>
        <v/>
      </c>
      <c r="I41" s="41" t="str">
        <f>IF(G41="","",IF(ISNA(MATCH(G41,SLA_Full_Id,0)),"?",INDEX(Hours_of_Support_Availability,MATCH(G41,SLA_Full_Id,0))))</f>
        <v/>
      </c>
      <c r="J41" s="41" t="str">
        <f>IF(G41="","",IF(ISNA(MATCH(G41,SLA_Full_Id,0)),"?",INDEX(Issue_Type,MATCH(G41,SLA_Full_Id,0))))</f>
        <v/>
      </c>
      <c r="K41" s="41" t="str">
        <f>IF(G41="","",IF(ISNA(MATCH(G41,SLA_Full_Id,0)),"?",INDEX(Severity_Level,MATCH(G41,SLA_Full_Id,0))))</f>
        <v/>
      </c>
      <c r="L41" s="42" t="str">
        <f>IF(G41="","",IF(ISNA(MATCH(G41,SLA_Full_Id,0)),"?",INDEX(Expected__Resolution_time,MATCH(G41,SLA_Full_Id,0))))</f>
        <v/>
      </c>
    </row>
    <row r="42" spans="2:12" x14ac:dyDescent="0.25">
      <c r="B42" s="48" t="s">
        <v>73</v>
      </c>
      <c r="C42" s="49" t="s">
        <v>71</v>
      </c>
      <c r="D42" s="49"/>
      <c r="E42" s="46"/>
      <c r="F42" s="57"/>
      <c r="G42" s="41"/>
      <c r="H42" s="41" t="str">
        <f>IF(G42="","",IF(ISNA(MATCH(G42,SLA_Full_Id,0)),"?",INDEX(Issue,MATCH(G42,SLA_Full_Id,0))))</f>
        <v/>
      </c>
      <c r="I42" s="41" t="str">
        <f>IF(G42="","",IF(ISNA(MATCH(G42,SLA_Full_Id,0)),"?",INDEX(Hours_of_Support_Availability,MATCH(G42,SLA_Full_Id,0))))</f>
        <v/>
      </c>
      <c r="J42" s="41" t="str">
        <f>IF(G42="","",IF(ISNA(MATCH(G42,SLA_Full_Id,0)),"?",INDEX(Issue_Type,MATCH(G42,SLA_Full_Id,0))))</f>
        <v/>
      </c>
      <c r="K42" s="41" t="str">
        <f>IF(G42="","",IF(ISNA(MATCH(G42,SLA_Full_Id,0)),"?",INDEX(Severity_Level,MATCH(G42,SLA_Full_Id,0))))</f>
        <v/>
      </c>
      <c r="L42" s="42" t="str">
        <f>IF(G42="","",IF(ISNA(MATCH(G42,SLA_Full_Id,0)),"?",INDEX(Expected__Resolution_time,MATCH(G42,SLA_Full_Id,0))))</f>
        <v/>
      </c>
    </row>
    <row r="43" spans="2:12" x14ac:dyDescent="0.25">
      <c r="B43" s="50" t="s">
        <v>73</v>
      </c>
      <c r="C43" s="51" t="s">
        <v>72</v>
      </c>
      <c r="D43" s="51"/>
      <c r="E43" s="47"/>
      <c r="F43" s="59"/>
      <c r="G43" s="43"/>
      <c r="H43" s="43" t="str">
        <f>IF(G43="","",IF(ISNA(MATCH(G43,SLA_Full_Id,0)),"?",INDEX(Issue,MATCH(G43,SLA_Full_Id,0))))</f>
        <v/>
      </c>
      <c r="I43" s="43" t="str">
        <f>IF(G43="","",IF(ISNA(MATCH(G43,SLA_Full_Id,0)),"?",INDEX(Hours_of_Support_Availability,MATCH(G43,SLA_Full_Id,0))))</f>
        <v/>
      </c>
      <c r="J43" s="43" t="str">
        <f>IF(G43="","",IF(ISNA(MATCH(G43,SLA_Full_Id,0)),"?",INDEX(Issue_Type,MATCH(G43,SLA_Full_Id,0))))</f>
        <v/>
      </c>
      <c r="K43" s="43" t="str">
        <f>IF(G43="","",IF(ISNA(MATCH(G43,SLA_Full_Id,0)),"?",INDEX(Severity_Level,MATCH(G43,SLA_Full_Id,0))))</f>
        <v/>
      </c>
      <c r="L43" s="44" t="str">
        <f>IF(G43="","",IF(ISNA(MATCH(G43,SLA_Full_Id,0)),"?",INDEX(Expected__Resolution_time,MATCH(G43,SLA_Full_Id,0))))</f>
        <v/>
      </c>
    </row>
  </sheetData>
  <dataValidations count="1">
    <dataValidation type="list" allowBlank="1" showInputMessage="1" showErrorMessage="1" sqref="G4:G43">
      <formula1>SLA_Full_Id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"/>
  <sheetViews>
    <sheetView showGridLines="0" zoomScale="90" zoomScaleNormal="90" workbookViewId="0">
      <pane xSplit="5" ySplit="3" topLeftCell="F16" activePane="bottomRight" state="frozen"/>
      <selection pane="topRight" activeCell="C1" sqref="C1"/>
      <selection pane="bottomLeft" activeCell="A4" sqref="A4"/>
      <selection pane="bottomRight" activeCell="E3" sqref="E3:I3"/>
    </sheetView>
  </sheetViews>
  <sheetFormatPr defaultRowHeight="15" x14ac:dyDescent="0.25"/>
  <cols>
    <col min="1" max="3" width="5.7109375" hidden="1" customWidth="1"/>
    <col min="4" max="4" width="78.42578125" customWidth="1"/>
    <col min="5" max="5" width="57.28515625" style="5" customWidth="1"/>
    <col min="6" max="6" width="20.28515625" style="7" customWidth="1"/>
    <col min="7" max="7" width="20.5703125" style="5" customWidth="1"/>
    <col min="8" max="8" width="10" style="7" customWidth="1"/>
    <col min="9" max="9" width="18.5703125" style="7" customWidth="1"/>
    <col min="10" max="10" width="10.42578125" style="7" customWidth="1"/>
    <col min="11" max="11" width="10.42578125" style="5" customWidth="1"/>
    <col min="12" max="19" width="10.42578125" style="8" customWidth="1"/>
    <col min="20" max="20" width="9.42578125" style="8" hidden="1" customWidth="1"/>
    <col min="21" max="21" width="2.28515625" customWidth="1"/>
    <col min="22" max="29" width="9.140625" hidden="1" customWidth="1"/>
    <col min="30" max="30" width="10.85546875" hidden="1" customWidth="1"/>
    <col min="31" max="36" width="9.140625" hidden="1" customWidth="1"/>
  </cols>
  <sheetData>
    <row r="1" spans="1:36" ht="18.75" x14ac:dyDescent="0.3">
      <c r="E1" s="6" t="s">
        <v>80</v>
      </c>
    </row>
    <row r="3" spans="1:36" ht="26.25" x14ac:dyDescent="0.25">
      <c r="A3" s="9" t="s">
        <v>121</v>
      </c>
      <c r="B3" s="9" t="s">
        <v>122</v>
      </c>
      <c r="C3" s="9" t="s">
        <v>123</v>
      </c>
      <c r="D3" s="9" t="s">
        <v>124</v>
      </c>
      <c r="E3" s="9" t="s">
        <v>81</v>
      </c>
      <c r="F3" s="10" t="s">
        <v>82</v>
      </c>
      <c r="G3" s="11" t="s">
        <v>83</v>
      </c>
      <c r="H3" s="12" t="s">
        <v>84</v>
      </c>
      <c r="I3" s="10" t="s">
        <v>85</v>
      </c>
      <c r="J3" s="13" t="s">
        <v>86</v>
      </c>
      <c r="K3" s="13" t="s">
        <v>87</v>
      </c>
      <c r="L3" s="13" t="s">
        <v>88</v>
      </c>
      <c r="M3" s="13" t="s">
        <v>89</v>
      </c>
      <c r="N3" s="14" t="s">
        <v>90</v>
      </c>
      <c r="O3" s="14" t="s">
        <v>79</v>
      </c>
      <c r="P3" s="14" t="s">
        <v>91</v>
      </c>
      <c r="Q3" s="14" t="s">
        <v>64</v>
      </c>
      <c r="R3" s="14" t="s">
        <v>92</v>
      </c>
      <c r="S3" s="14" t="s">
        <v>93</v>
      </c>
      <c r="T3" s="15" t="s">
        <v>94</v>
      </c>
      <c r="V3" s="16" t="s">
        <v>95</v>
      </c>
      <c r="W3" s="16" t="s">
        <v>96</v>
      </c>
      <c r="X3" s="16" t="s">
        <v>97</v>
      </c>
      <c r="Y3" s="16" t="s">
        <v>98</v>
      </c>
      <c r="Z3" s="17" t="s">
        <v>99</v>
      </c>
      <c r="AA3" s="17" t="s">
        <v>100</v>
      </c>
      <c r="AB3" s="17" t="s">
        <v>101</v>
      </c>
      <c r="AC3" s="18" t="s">
        <v>102</v>
      </c>
      <c r="AD3" s="18" t="s">
        <v>103</v>
      </c>
      <c r="AE3" s="18" t="s">
        <v>104</v>
      </c>
      <c r="AF3" s="18" t="s">
        <v>105</v>
      </c>
      <c r="AG3" s="19" t="s">
        <v>106</v>
      </c>
    </row>
    <row r="4" spans="1:36" ht="27" x14ac:dyDescent="0.3">
      <c r="A4" t="str">
        <f>IF(D4="","",COUNTIF(SLA_Full_Id, "="&amp;D4))</f>
        <v/>
      </c>
      <c r="B4" s="4" t="s">
        <v>43</v>
      </c>
      <c r="C4" t="str">
        <f>IF(E4="","",B4&amp;"\\"&amp;E4)</f>
        <v>SLA | Customers Issues logged with Support\\SLA | Customers Issues logged with Support</v>
      </c>
      <c r="D4" t="str">
        <f>IF(F4="","",C4&amp;"\\"&amp;F4&amp;"\\"&amp;G4)</f>
        <v/>
      </c>
      <c r="E4" s="4" t="s">
        <v>43</v>
      </c>
      <c r="F4" s="5"/>
      <c r="G4" s="20"/>
      <c r="J4" s="8"/>
      <c r="K4" s="8"/>
      <c r="R4"/>
      <c r="S4"/>
      <c r="T4"/>
      <c r="V4" s="16" t="s">
        <v>105</v>
      </c>
      <c r="W4" s="17" t="s">
        <v>104</v>
      </c>
      <c r="X4" s="17" t="s">
        <v>103</v>
      </c>
      <c r="Y4" s="17" t="s">
        <v>102</v>
      </c>
      <c r="Z4" s="17" t="s">
        <v>101</v>
      </c>
      <c r="AA4" s="17" t="s">
        <v>100</v>
      </c>
      <c r="AB4" s="17" t="s">
        <v>99</v>
      </c>
      <c r="AC4" s="18" t="s">
        <v>98</v>
      </c>
      <c r="AD4" s="18" t="s">
        <v>97</v>
      </c>
      <c r="AE4" s="18" t="s">
        <v>96</v>
      </c>
      <c r="AF4" s="18" t="s">
        <v>95</v>
      </c>
    </row>
    <row r="5" spans="1:36" ht="18.75" x14ac:dyDescent="0.3">
      <c r="A5" t="str">
        <f>IF(D5="","",COUNTIF(SLA_Full_Id, "="&amp;D5))</f>
        <v/>
      </c>
      <c r="B5" s="4" t="s">
        <v>43</v>
      </c>
      <c r="C5" t="str">
        <f>IF(E5="","",B5&amp;"\\"&amp;E5)</f>
        <v/>
      </c>
      <c r="D5" t="str">
        <f>IF(F5="","",C5&amp;"\\"&amp;F5&amp;"\\"&amp;G5)</f>
        <v/>
      </c>
      <c r="E5" s="20"/>
      <c r="F5" s="5"/>
      <c r="G5" s="20"/>
      <c r="J5" s="8"/>
      <c r="K5" s="8"/>
      <c r="R5"/>
      <c r="S5"/>
      <c r="T5"/>
    </row>
    <row r="6" spans="1:36" ht="18.75" x14ac:dyDescent="0.3">
      <c r="A6" t="str">
        <f>IF(D6="","",COUNTIF(SLA_Full_Id, "="&amp;D6))</f>
        <v/>
      </c>
      <c r="B6" s="4" t="s">
        <v>43</v>
      </c>
      <c r="C6" t="str">
        <f>IF(E6="","",B6&amp;"\\"&amp;E6)</f>
        <v>SLA | Customers Issues logged with Support\\WEBSITE</v>
      </c>
      <c r="D6" t="str">
        <f>IF(F6="","",C6&amp;"\\"&amp;F6&amp;"\\"&amp;G6)</f>
        <v/>
      </c>
      <c r="E6" s="1" t="s">
        <v>0</v>
      </c>
      <c r="F6" s="21"/>
      <c r="G6" s="1"/>
      <c r="H6" s="22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36" ht="18.75" x14ac:dyDescent="0.3">
      <c r="A7">
        <f>IF(D7="","",COUNTIF(SLA_Full_Id, "="&amp;D7))</f>
        <v>1</v>
      </c>
      <c r="B7" s="4" t="s">
        <v>43</v>
      </c>
      <c r="C7" t="str">
        <f>IF(E7="","",B7&amp;"\\"&amp;E7)</f>
        <v>SLA | Customers Issues logged with Support\\Typo on web site</v>
      </c>
      <c r="D7" t="str">
        <f>IF(F7="","",C7&amp;"\\"&amp;F7&amp;"\\"&amp;G7)</f>
        <v>SLA | Customers Issues logged with Support\\Typo on web site\\Bus. Hrs\\System</v>
      </c>
      <c r="E7" s="2" t="s">
        <v>1</v>
      </c>
      <c r="F7" s="25" t="s">
        <v>107</v>
      </c>
      <c r="G7" s="26" t="s">
        <v>108</v>
      </c>
      <c r="H7" s="25">
        <v>3</v>
      </c>
      <c r="I7" s="25" t="str">
        <f t="shared" ref="I7:I23" si="0">AJ7</f>
        <v>2 bus days</v>
      </c>
      <c r="J7" s="25" t="s">
        <v>104</v>
      </c>
      <c r="K7" s="25" t="s">
        <v>104</v>
      </c>
      <c r="L7" s="27"/>
      <c r="M7" s="27"/>
      <c r="N7" s="18" t="s">
        <v>97</v>
      </c>
      <c r="O7" s="18" t="s">
        <v>97</v>
      </c>
      <c r="P7" s="27"/>
      <c r="Q7" s="27"/>
      <c r="R7" s="27"/>
      <c r="S7" s="27"/>
      <c r="T7" s="18"/>
      <c r="V7" t="str">
        <f t="shared" ref="V7:AG23" si="1">IF(ISNA(MATCH(V$3,$J7:$S7,0)),"",CONCATENATE(V$3,"/"))</f>
        <v/>
      </c>
      <c r="W7" t="str">
        <f t="shared" si="1"/>
        <v/>
      </c>
      <c r="X7" t="str">
        <f t="shared" si="1"/>
        <v>2 bus days/</v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>2 bus hrs/</v>
      </c>
      <c r="AF7" t="str">
        <f t="shared" si="1"/>
        <v/>
      </c>
      <c r="AG7" t="str">
        <f t="shared" si="1"/>
        <v/>
      </c>
      <c r="AH7" t="str">
        <f>CONCATENATE(V7,W7,X7,Y7,Z7,AA7,AB7,AC7,AD7,AE7,AF7,AG7)</f>
        <v>2 bus days/2 bus hrs/</v>
      </c>
      <c r="AI7">
        <f>FIND("/",$AH7)</f>
        <v>11</v>
      </c>
      <c r="AJ7" t="str">
        <f>LEFT(AH7,AI7-1)</f>
        <v>2 bus days</v>
      </c>
    </row>
    <row r="8" spans="1:36" ht="18.75" x14ac:dyDescent="0.3">
      <c r="A8">
        <f>IF(D8="","",COUNTIF(SLA_Full_Id, "="&amp;D8))</f>
        <v>1</v>
      </c>
      <c r="B8" s="4" t="s">
        <v>43</v>
      </c>
      <c r="C8" t="str">
        <f>IF(E8="","",B8&amp;"\\"&amp;E8)</f>
        <v>SLA | Customers Issues logged with Support\\Typo on web site</v>
      </c>
      <c r="D8" t="str">
        <f>IF(F8="","",C8&amp;"\\"&amp;F8&amp;"\\"&amp;G8)</f>
        <v>SLA | Customers Issues logged with Support\\Typo on web site\\Bus. Hrs\\Customer (first 7 days)</v>
      </c>
      <c r="E8" s="2" t="s">
        <v>1</v>
      </c>
      <c r="F8" s="25" t="s">
        <v>107</v>
      </c>
      <c r="G8" s="26" t="s">
        <v>109</v>
      </c>
      <c r="H8" s="25">
        <v>1</v>
      </c>
      <c r="I8" s="25" t="str">
        <f t="shared" si="0"/>
        <v>24 bus hrs</v>
      </c>
      <c r="J8" s="25" t="s">
        <v>104</v>
      </c>
      <c r="K8" s="25" t="s">
        <v>104</v>
      </c>
      <c r="L8" s="27"/>
      <c r="M8" s="27"/>
      <c r="N8" s="18" t="s">
        <v>100</v>
      </c>
      <c r="O8" s="18" t="s">
        <v>100</v>
      </c>
      <c r="P8" s="27"/>
      <c r="Q8" s="27"/>
      <c r="R8" s="27"/>
      <c r="S8" s="27"/>
      <c r="T8" s="18"/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>24 bus hrs/</v>
      </c>
      <c r="AB8" t="str">
        <f t="shared" si="1"/>
        <v/>
      </c>
      <c r="AC8" t="str">
        <f t="shared" si="1"/>
        <v/>
      </c>
      <c r="AD8" t="str">
        <f t="shared" si="1"/>
        <v/>
      </c>
      <c r="AE8" t="str">
        <f t="shared" si="1"/>
        <v>2 bus hrs/</v>
      </c>
      <c r="AF8" t="str">
        <f t="shared" si="1"/>
        <v/>
      </c>
      <c r="AG8" t="str">
        <f t="shared" si="1"/>
        <v/>
      </c>
      <c r="AH8" t="str">
        <f>CONCATENATE(V8,W8,X8,Y8,Z8,AA8,AB8,AC8,AD8,AE8,AF8,AG8)</f>
        <v>24 bus hrs/2 bus hrs/</v>
      </c>
      <c r="AI8">
        <f>FIND("/",$AH8)</f>
        <v>11</v>
      </c>
      <c r="AJ8" t="str">
        <f>LEFT(AH8,AI8-1)</f>
        <v>24 bus hrs</v>
      </c>
    </row>
    <row r="9" spans="1:36" ht="18.75" x14ac:dyDescent="0.3">
      <c r="A9">
        <f>IF(D9="","",COUNTIF(SLA_Full_Id, "="&amp;D9))</f>
        <v>1</v>
      </c>
      <c r="B9" s="4" t="s">
        <v>43</v>
      </c>
      <c r="C9" t="str">
        <f>IF(E9="","",B9&amp;"\\"&amp;E9)</f>
        <v>SLA | Customers Issues logged with Support\\Typo on web site</v>
      </c>
      <c r="D9" t="str">
        <f>IF(F9="","",C9&amp;"\\"&amp;F9&amp;"\\"&amp;G9)</f>
        <v>SLA | Customers Issues logged with Support\\Typo on web site\\Bus. Hrs\\Customer (after 7 days)</v>
      </c>
      <c r="E9" s="2" t="s">
        <v>1</v>
      </c>
      <c r="F9" s="25" t="s">
        <v>107</v>
      </c>
      <c r="G9" s="26" t="s">
        <v>110</v>
      </c>
      <c r="H9" s="25">
        <v>3</v>
      </c>
      <c r="I9" s="25" t="str">
        <f t="shared" si="0"/>
        <v>2 bus days</v>
      </c>
      <c r="J9" s="25" t="s">
        <v>104</v>
      </c>
      <c r="K9" s="25" t="s">
        <v>104</v>
      </c>
      <c r="L9" s="27"/>
      <c r="M9" s="27"/>
      <c r="N9" s="18" t="s">
        <v>97</v>
      </c>
      <c r="O9" s="18" t="s">
        <v>97</v>
      </c>
      <c r="P9" s="27"/>
      <c r="Q9" s="27"/>
      <c r="R9" s="27"/>
      <c r="S9" s="27"/>
      <c r="T9" s="18"/>
      <c r="V9" t="str">
        <f t="shared" si="1"/>
        <v/>
      </c>
      <c r="W9" t="str">
        <f t="shared" si="1"/>
        <v/>
      </c>
      <c r="X9" t="str">
        <f t="shared" si="1"/>
        <v>2 bus days/</v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  <c r="AE9" t="str">
        <f t="shared" si="1"/>
        <v>2 bus hrs/</v>
      </c>
      <c r="AF9" t="str">
        <f t="shared" si="1"/>
        <v/>
      </c>
      <c r="AG9" t="str">
        <f t="shared" si="1"/>
        <v/>
      </c>
      <c r="AH9" t="str">
        <f t="shared" ref="AH9:AH23" si="2">CONCATENATE(V9,W9,X9,Y9,Z9,AA9,AB9,AC9,AD9,AE9,AF9,AG9)</f>
        <v>2 bus days/2 bus hrs/</v>
      </c>
      <c r="AI9">
        <f t="shared" ref="AI9:AI23" si="3">FIND("/",$AH9)</f>
        <v>11</v>
      </c>
      <c r="AJ9" t="str">
        <f t="shared" ref="AJ9:AJ23" si="4">LEFT(AH9,AI9-1)</f>
        <v>2 bus days</v>
      </c>
    </row>
    <row r="10" spans="1:36" s="31" customFormat="1" ht="18.75" x14ac:dyDescent="0.3">
      <c r="A10">
        <f>IF(D10="","",COUNTIF(SLA_Full_Id, "="&amp;D10))</f>
        <v>1</v>
      </c>
      <c r="B10" s="4" t="s">
        <v>43</v>
      </c>
      <c r="C10" t="str">
        <f>IF(E10="","",B10&amp;"\\"&amp;E10)</f>
        <v>SLA | Customers Issues logged with Support\\Content of web site inappropriate</v>
      </c>
      <c r="D10" t="str">
        <f>IF(F10="","",C10&amp;"\\"&amp;F10&amp;"\\"&amp;G10)</f>
        <v>SLA | Customers Issues logged with Support\\Content of web site inappropriate\\Bus. Hrs\\System</v>
      </c>
      <c r="E10" s="3" t="s">
        <v>2</v>
      </c>
      <c r="F10" s="19" t="s">
        <v>107</v>
      </c>
      <c r="G10" s="29" t="s">
        <v>108</v>
      </c>
      <c r="H10" s="16">
        <v>2</v>
      </c>
      <c r="I10" s="16" t="str">
        <f t="shared" si="0"/>
        <v>8 bus hrs</v>
      </c>
      <c r="J10" s="16" t="s">
        <v>104</v>
      </c>
      <c r="K10" s="16" t="s">
        <v>104</v>
      </c>
      <c r="L10" s="30"/>
      <c r="M10" s="30"/>
      <c r="N10" s="19" t="s">
        <v>102</v>
      </c>
      <c r="O10" s="19" t="s">
        <v>102</v>
      </c>
      <c r="P10" s="30"/>
      <c r="Q10" s="30"/>
      <c r="R10" s="30"/>
      <c r="S10" s="30"/>
      <c r="T10" s="19"/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  <c r="Z10" t="str">
        <f t="shared" si="1"/>
        <v/>
      </c>
      <c r="AA10" t="str">
        <f t="shared" si="1"/>
        <v/>
      </c>
      <c r="AB10" t="str">
        <f t="shared" si="1"/>
        <v/>
      </c>
      <c r="AC10" t="str">
        <f t="shared" si="1"/>
        <v>8 bus hrs/</v>
      </c>
      <c r="AD10" t="str">
        <f t="shared" si="1"/>
        <v/>
      </c>
      <c r="AE10" t="str">
        <f t="shared" si="1"/>
        <v>2 bus hrs/</v>
      </c>
      <c r="AF10" t="str">
        <f t="shared" si="1"/>
        <v/>
      </c>
      <c r="AG10" t="str">
        <f t="shared" si="1"/>
        <v/>
      </c>
      <c r="AH10" t="str">
        <f t="shared" si="2"/>
        <v>8 bus hrs/2 bus hrs/</v>
      </c>
      <c r="AI10">
        <f t="shared" si="3"/>
        <v>10</v>
      </c>
      <c r="AJ10" t="str">
        <f t="shared" si="4"/>
        <v>8 bus hrs</v>
      </c>
    </row>
    <row r="11" spans="1:36" s="31" customFormat="1" ht="18.75" x14ac:dyDescent="0.3">
      <c r="A11">
        <f>IF(D11="","",COUNTIF(SLA_Full_Id, "="&amp;D11))</f>
        <v>1</v>
      </c>
      <c r="B11" s="4" t="s">
        <v>43</v>
      </c>
      <c r="C11" t="str">
        <f>IF(E11="","",B11&amp;"\\"&amp;E11)</f>
        <v>SLA | Customers Issues logged with Support\\Content of web site inappropriate</v>
      </c>
      <c r="D11" t="str">
        <f>IF(F11="","",C11&amp;"\\"&amp;F11&amp;"\\"&amp;G11)</f>
        <v>SLA | Customers Issues logged with Support\\Content of web site inappropriate\\Bus. Hrs\\Customer (first 7 days)</v>
      </c>
      <c r="E11" s="3" t="s">
        <v>2</v>
      </c>
      <c r="F11" s="19" t="s">
        <v>107</v>
      </c>
      <c r="G11" s="29" t="s">
        <v>109</v>
      </c>
      <c r="H11" s="16">
        <v>1</v>
      </c>
      <c r="I11" s="16" t="str">
        <f t="shared" si="0"/>
        <v>24 bus hrs</v>
      </c>
      <c r="J11" s="16" t="s">
        <v>104</v>
      </c>
      <c r="K11" s="16" t="s">
        <v>104</v>
      </c>
      <c r="L11" s="30"/>
      <c r="M11" s="30"/>
      <c r="N11" s="19" t="s">
        <v>100</v>
      </c>
      <c r="O11" s="19" t="s">
        <v>100</v>
      </c>
      <c r="P11" s="30"/>
      <c r="Q11" s="30"/>
      <c r="R11" s="30"/>
      <c r="S11" s="30"/>
      <c r="T11" s="19"/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/>
      </c>
      <c r="AA11" t="str">
        <f t="shared" si="1"/>
        <v>24 bus hrs/</v>
      </c>
      <c r="AB11" t="str">
        <f t="shared" si="1"/>
        <v/>
      </c>
      <c r="AC11" t="str">
        <f t="shared" si="1"/>
        <v/>
      </c>
      <c r="AD11" t="str">
        <f t="shared" si="1"/>
        <v/>
      </c>
      <c r="AE11" t="str">
        <f t="shared" si="1"/>
        <v>2 bus hrs/</v>
      </c>
      <c r="AF11" t="str">
        <f t="shared" si="1"/>
        <v/>
      </c>
      <c r="AG11" t="str">
        <f t="shared" si="1"/>
        <v/>
      </c>
      <c r="AH11" t="str">
        <f t="shared" si="2"/>
        <v>24 bus hrs/2 bus hrs/</v>
      </c>
      <c r="AI11">
        <f t="shared" si="3"/>
        <v>11</v>
      </c>
      <c r="AJ11" t="str">
        <f t="shared" si="4"/>
        <v>24 bus hrs</v>
      </c>
    </row>
    <row r="12" spans="1:36" s="31" customFormat="1" ht="18.75" x14ac:dyDescent="0.3">
      <c r="A12">
        <f>IF(D12="","",COUNTIF(SLA_Full_Id, "="&amp;D12))</f>
        <v>1</v>
      </c>
      <c r="B12" s="4" t="s">
        <v>43</v>
      </c>
      <c r="C12" t="str">
        <f t="shared" ref="C12:C75" si="5">IF(E12="","",B12&amp;"\\"&amp;E12)</f>
        <v>SLA | Customers Issues logged with Support\\Content of web site inappropriate</v>
      </c>
      <c r="D12" t="str">
        <f t="shared" ref="D12:D75" si="6">IF(F12="","",C12&amp;"\\"&amp;F12&amp;"\\"&amp;G12)</f>
        <v>SLA | Customers Issues logged with Support\\Content of web site inappropriate\\Bus. Hrs\\Customer (after 7 days)</v>
      </c>
      <c r="E12" s="3" t="s">
        <v>2</v>
      </c>
      <c r="F12" s="19" t="s">
        <v>107</v>
      </c>
      <c r="G12" s="29" t="s">
        <v>110</v>
      </c>
      <c r="H12" s="16">
        <v>3</v>
      </c>
      <c r="I12" s="16" t="str">
        <f t="shared" si="0"/>
        <v>2 bus days</v>
      </c>
      <c r="J12" s="16" t="s">
        <v>104</v>
      </c>
      <c r="K12" s="16" t="s">
        <v>104</v>
      </c>
      <c r="L12" s="30"/>
      <c r="M12" s="30"/>
      <c r="N12" s="19" t="s">
        <v>97</v>
      </c>
      <c r="O12" s="19" t="s">
        <v>97</v>
      </c>
      <c r="P12" s="30"/>
      <c r="Q12" s="30"/>
      <c r="R12" s="30"/>
      <c r="S12" s="30"/>
      <c r="T12" s="19"/>
      <c r="V12" t="str">
        <f t="shared" si="1"/>
        <v/>
      </c>
      <c r="W12" t="str">
        <f t="shared" si="1"/>
        <v/>
      </c>
      <c r="X12" t="str">
        <f t="shared" si="1"/>
        <v>2 bus days/</v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  <c r="AD12" t="str">
        <f t="shared" si="1"/>
        <v/>
      </c>
      <c r="AE12" t="str">
        <f t="shared" si="1"/>
        <v>2 bus hrs/</v>
      </c>
      <c r="AF12" t="str">
        <f t="shared" si="1"/>
        <v/>
      </c>
      <c r="AG12" t="str">
        <f t="shared" si="1"/>
        <v/>
      </c>
      <c r="AH12" t="str">
        <f t="shared" si="2"/>
        <v>2 bus days/2 bus hrs/</v>
      </c>
      <c r="AI12">
        <f t="shared" si="3"/>
        <v>11</v>
      </c>
      <c r="AJ12" t="str">
        <f t="shared" si="4"/>
        <v>2 bus days</v>
      </c>
    </row>
    <row r="13" spans="1:36" ht="18.75" x14ac:dyDescent="0.3">
      <c r="A13">
        <f>IF(D13="","",COUNTIF(SLA_Full_Id, "="&amp;D13))</f>
        <v>1</v>
      </c>
      <c r="B13" s="4" t="s">
        <v>43</v>
      </c>
      <c r="C13" t="str">
        <f t="shared" si="5"/>
        <v>SLA | Customers Issues logged with Support\\Content of web site incorrect</v>
      </c>
      <c r="D13" t="str">
        <f t="shared" si="6"/>
        <v>SLA | Customers Issues logged with Support\\Content of web site incorrect\\Bus. Hrs\\System</v>
      </c>
      <c r="E13" s="2" t="s">
        <v>3</v>
      </c>
      <c r="F13" s="25" t="s">
        <v>107</v>
      </c>
      <c r="G13" s="26" t="s">
        <v>108</v>
      </c>
      <c r="H13" s="25">
        <v>2</v>
      </c>
      <c r="I13" s="25" t="str">
        <f t="shared" si="0"/>
        <v>8 bus hrs</v>
      </c>
      <c r="J13" s="25" t="s">
        <v>104</v>
      </c>
      <c r="K13" s="25" t="s">
        <v>104</v>
      </c>
      <c r="L13" s="27"/>
      <c r="M13" s="27"/>
      <c r="N13" s="18" t="s">
        <v>102</v>
      </c>
      <c r="O13" s="18" t="s">
        <v>102</v>
      </c>
      <c r="P13" s="27"/>
      <c r="Q13" s="27"/>
      <c r="R13" s="27"/>
      <c r="S13" s="27"/>
      <c r="T13" s="18"/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1"/>
        <v/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>8 bus hrs/</v>
      </c>
      <c r="AD13" t="str">
        <f t="shared" si="1"/>
        <v/>
      </c>
      <c r="AE13" t="str">
        <f t="shared" si="1"/>
        <v>2 bus hrs/</v>
      </c>
      <c r="AF13" t="str">
        <f t="shared" si="1"/>
        <v/>
      </c>
      <c r="AG13" t="str">
        <f t="shared" si="1"/>
        <v/>
      </c>
      <c r="AH13" t="str">
        <f t="shared" si="2"/>
        <v>8 bus hrs/2 bus hrs/</v>
      </c>
      <c r="AI13">
        <f t="shared" si="3"/>
        <v>10</v>
      </c>
      <c r="AJ13" t="str">
        <f t="shared" si="4"/>
        <v>8 bus hrs</v>
      </c>
    </row>
    <row r="14" spans="1:36" ht="18.75" x14ac:dyDescent="0.3">
      <c r="A14">
        <f>IF(D14="","",COUNTIF(SLA_Full_Id, "="&amp;D14))</f>
        <v>1</v>
      </c>
      <c r="B14" s="4" t="s">
        <v>43</v>
      </c>
      <c r="C14" t="str">
        <f t="shared" si="5"/>
        <v>SLA | Customers Issues logged with Support\\Content of web site incorrect</v>
      </c>
      <c r="D14" t="str">
        <f t="shared" si="6"/>
        <v>SLA | Customers Issues logged with Support\\Content of web site incorrect\\Bus. Hrs\\Customer (first 7 days)</v>
      </c>
      <c r="E14" s="2" t="s">
        <v>3</v>
      </c>
      <c r="F14" s="25" t="s">
        <v>107</v>
      </c>
      <c r="G14" s="26" t="s">
        <v>109</v>
      </c>
      <c r="H14" s="25">
        <v>1</v>
      </c>
      <c r="I14" s="25" t="str">
        <f t="shared" si="0"/>
        <v>24 bus hrs</v>
      </c>
      <c r="J14" s="25" t="s">
        <v>104</v>
      </c>
      <c r="K14" s="25" t="s">
        <v>104</v>
      </c>
      <c r="L14" s="27"/>
      <c r="M14" s="27"/>
      <c r="N14" s="18" t="s">
        <v>100</v>
      </c>
      <c r="O14" s="18" t="s">
        <v>100</v>
      </c>
      <c r="P14" s="27"/>
      <c r="Q14" s="27"/>
      <c r="R14" s="27"/>
      <c r="S14" s="27"/>
      <c r="T14" s="18"/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>24 bus hrs/</v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1"/>
        <v>2 bus hrs/</v>
      </c>
      <c r="AF14" t="str">
        <f t="shared" si="1"/>
        <v/>
      </c>
      <c r="AG14" t="str">
        <f t="shared" si="1"/>
        <v/>
      </c>
      <c r="AH14" t="str">
        <f t="shared" si="2"/>
        <v>24 bus hrs/2 bus hrs/</v>
      </c>
      <c r="AI14">
        <f t="shared" si="3"/>
        <v>11</v>
      </c>
      <c r="AJ14" t="str">
        <f t="shared" si="4"/>
        <v>24 bus hrs</v>
      </c>
    </row>
    <row r="15" spans="1:36" ht="18.75" x14ac:dyDescent="0.3">
      <c r="A15">
        <f>IF(D15="","",COUNTIF(SLA_Full_Id, "="&amp;D15))</f>
        <v>1</v>
      </c>
      <c r="B15" s="4" t="s">
        <v>43</v>
      </c>
      <c r="C15" t="str">
        <f t="shared" si="5"/>
        <v>SLA | Customers Issues logged with Support\\Content of web site incorrect</v>
      </c>
      <c r="D15" t="str">
        <f t="shared" si="6"/>
        <v>SLA | Customers Issues logged with Support\\Content of web site incorrect\\Bus. Hrs\\Customer (after 7 days)</v>
      </c>
      <c r="E15" s="2" t="s">
        <v>3</v>
      </c>
      <c r="F15" s="25" t="s">
        <v>107</v>
      </c>
      <c r="G15" s="26" t="s">
        <v>110</v>
      </c>
      <c r="H15" s="25">
        <v>3</v>
      </c>
      <c r="I15" s="25" t="str">
        <f t="shared" si="0"/>
        <v>2 bus days</v>
      </c>
      <c r="J15" s="25" t="s">
        <v>104</v>
      </c>
      <c r="K15" s="25" t="s">
        <v>104</v>
      </c>
      <c r="L15" s="27"/>
      <c r="M15" s="27"/>
      <c r="N15" s="18" t="s">
        <v>97</v>
      </c>
      <c r="O15" s="18" t="s">
        <v>97</v>
      </c>
      <c r="P15" s="27"/>
      <c r="Q15" s="27"/>
      <c r="R15" s="27"/>
      <c r="S15" s="27"/>
      <c r="T15" s="18"/>
      <c r="V15" t="str">
        <f t="shared" si="1"/>
        <v/>
      </c>
      <c r="W15" t="str">
        <f t="shared" si="1"/>
        <v/>
      </c>
      <c r="X15" t="str">
        <f t="shared" si="1"/>
        <v>2 bus days/</v>
      </c>
      <c r="Y15" t="str">
        <f t="shared" si="1"/>
        <v/>
      </c>
      <c r="Z15" t="str">
        <f t="shared" si="1"/>
        <v/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  <c r="AE15" t="str">
        <f t="shared" si="1"/>
        <v>2 bus hrs/</v>
      </c>
      <c r="AF15" t="str">
        <f t="shared" si="1"/>
        <v/>
      </c>
      <c r="AG15" t="str">
        <f t="shared" si="1"/>
        <v/>
      </c>
      <c r="AH15" t="str">
        <f t="shared" si="2"/>
        <v>2 bus days/2 bus hrs/</v>
      </c>
      <c r="AI15">
        <f t="shared" si="3"/>
        <v>11</v>
      </c>
      <c r="AJ15" t="str">
        <f t="shared" si="4"/>
        <v>2 bus days</v>
      </c>
    </row>
    <row r="16" spans="1:36" s="31" customFormat="1" ht="15.75" customHeight="1" x14ac:dyDescent="0.3">
      <c r="A16">
        <f>IF(D16="","",COUNTIF(SLA_Full_Id, "="&amp;D16))</f>
        <v>1</v>
      </c>
      <c r="B16" s="4" t="s">
        <v>43</v>
      </c>
      <c r="C16" t="str">
        <f t="shared" si="5"/>
        <v>SLA | Customers Issues logged with Support\\Domain name incorrect / inappropriate</v>
      </c>
      <c r="D16" t="str">
        <f t="shared" si="6"/>
        <v>SLA | Customers Issues logged with Support\\Domain name incorrect / inappropriate\\Bus. Hrs\\System</v>
      </c>
      <c r="E16" s="3" t="s">
        <v>4</v>
      </c>
      <c r="F16" s="19" t="s">
        <v>107</v>
      </c>
      <c r="G16" s="29" t="s">
        <v>108</v>
      </c>
      <c r="H16" s="16">
        <v>2</v>
      </c>
      <c r="I16" s="16" t="str">
        <f t="shared" si="0"/>
        <v>48 bus hrs</v>
      </c>
      <c r="J16" s="16" t="s">
        <v>104</v>
      </c>
      <c r="K16" s="16" t="s">
        <v>104</v>
      </c>
      <c r="L16" s="30"/>
      <c r="M16" s="30"/>
      <c r="N16" s="30"/>
      <c r="O16" s="30"/>
      <c r="P16" s="30"/>
      <c r="Q16" s="30"/>
      <c r="R16" s="17" t="s">
        <v>99</v>
      </c>
      <c r="S16" s="17" t="s">
        <v>99</v>
      </c>
      <c r="T16" s="17" t="s">
        <v>111</v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"/>
        <v>48 bus hrs/</v>
      </c>
      <c r="AA16" t="str">
        <f t="shared" si="1"/>
        <v/>
      </c>
      <c r="AB16" t="str">
        <f t="shared" si="1"/>
        <v/>
      </c>
      <c r="AC16" t="str">
        <f t="shared" si="1"/>
        <v/>
      </c>
      <c r="AD16" t="str">
        <f t="shared" si="1"/>
        <v/>
      </c>
      <c r="AE16" t="str">
        <f t="shared" si="1"/>
        <v>2 bus hrs/</v>
      </c>
      <c r="AF16" t="str">
        <f t="shared" si="1"/>
        <v/>
      </c>
      <c r="AG16" t="str">
        <f t="shared" si="1"/>
        <v/>
      </c>
      <c r="AH16" t="str">
        <f t="shared" si="2"/>
        <v>48 bus hrs/2 bus hrs/</v>
      </c>
      <c r="AI16">
        <f t="shared" si="3"/>
        <v>11</v>
      </c>
      <c r="AJ16" t="str">
        <f t="shared" si="4"/>
        <v>48 bus hrs</v>
      </c>
    </row>
    <row r="17" spans="1:36" s="31" customFormat="1" ht="15" customHeight="1" x14ac:dyDescent="0.3">
      <c r="A17">
        <f>IF(D17="","",COUNTIF(SLA_Full_Id, "="&amp;D17))</f>
        <v>1</v>
      </c>
      <c r="B17" s="4" t="s">
        <v>43</v>
      </c>
      <c r="C17" t="str">
        <f t="shared" si="5"/>
        <v>SLA | Customers Issues logged with Support\\Domain name incorrect / inappropriate</v>
      </c>
      <c r="D17" t="str">
        <f t="shared" si="6"/>
        <v>SLA | Customers Issues logged with Support\\Domain name incorrect / inappropriate\\Bus. Hrs\\Customer</v>
      </c>
      <c r="E17" s="3" t="s">
        <v>4</v>
      </c>
      <c r="F17" s="19" t="s">
        <v>107</v>
      </c>
      <c r="G17" s="29" t="s">
        <v>112</v>
      </c>
      <c r="H17" s="16">
        <v>2</v>
      </c>
      <c r="I17" s="16" t="str">
        <f t="shared" si="0"/>
        <v>48 bus hrs</v>
      </c>
      <c r="J17" s="16" t="s">
        <v>104</v>
      </c>
      <c r="K17" s="16" t="s">
        <v>104</v>
      </c>
      <c r="L17" s="30"/>
      <c r="M17" s="30"/>
      <c r="N17" s="30"/>
      <c r="O17" s="30"/>
      <c r="P17" s="30"/>
      <c r="Q17" s="30"/>
      <c r="R17" s="17" t="s">
        <v>99</v>
      </c>
      <c r="S17" s="17" t="s">
        <v>99</v>
      </c>
      <c r="T17" s="17" t="s">
        <v>111</v>
      </c>
      <c r="V17" t="str">
        <f t="shared" si="1"/>
        <v/>
      </c>
      <c r="W17" t="str">
        <f t="shared" si="1"/>
        <v/>
      </c>
      <c r="X17" t="str">
        <f t="shared" si="1"/>
        <v/>
      </c>
      <c r="Y17" t="str">
        <f t="shared" si="1"/>
        <v/>
      </c>
      <c r="Z17" t="str">
        <f t="shared" si="1"/>
        <v>48 bus hrs/</v>
      </c>
      <c r="AA17" t="str">
        <f t="shared" si="1"/>
        <v/>
      </c>
      <c r="AB17" t="str">
        <f t="shared" si="1"/>
        <v/>
      </c>
      <c r="AC17" t="str">
        <f t="shared" si="1"/>
        <v/>
      </c>
      <c r="AD17" t="str">
        <f t="shared" si="1"/>
        <v/>
      </c>
      <c r="AE17" t="str">
        <f t="shared" si="1"/>
        <v>2 bus hrs/</v>
      </c>
      <c r="AF17" t="str">
        <f t="shared" si="1"/>
        <v/>
      </c>
      <c r="AG17" t="str">
        <f t="shared" si="1"/>
        <v/>
      </c>
      <c r="AH17" t="str">
        <f t="shared" si="2"/>
        <v>48 bus hrs/2 bus hrs/</v>
      </c>
      <c r="AI17">
        <f t="shared" si="3"/>
        <v>11</v>
      </c>
      <c r="AJ17" t="str">
        <f t="shared" si="4"/>
        <v>48 bus hrs</v>
      </c>
    </row>
    <row r="18" spans="1:36" ht="16.5" customHeight="1" x14ac:dyDescent="0.3">
      <c r="A18">
        <f>IF(D18="","",COUNTIF(SLA_Full_Id, "="&amp;D18))</f>
        <v>1</v>
      </c>
      <c r="B18" s="4" t="s">
        <v>43</v>
      </c>
      <c r="C18" t="str">
        <f t="shared" si="5"/>
        <v>SLA | Customers Issues logged with Support\\Web site not available</v>
      </c>
      <c r="D18" t="str">
        <f t="shared" si="6"/>
        <v>SLA | Customers Issues logged with Support\\Web site not available\\Bus. Hrs\\System</v>
      </c>
      <c r="E18" s="2" t="s">
        <v>5</v>
      </c>
      <c r="F18" s="25" t="s">
        <v>107</v>
      </c>
      <c r="G18" s="26" t="s">
        <v>108</v>
      </c>
      <c r="H18" s="25">
        <v>1</v>
      </c>
      <c r="I18" s="25" t="str">
        <f t="shared" si="0"/>
        <v>4 bus hrs</v>
      </c>
      <c r="J18" s="25" t="s">
        <v>104</v>
      </c>
      <c r="K18" s="25" t="s">
        <v>104</v>
      </c>
      <c r="L18" s="25" t="s">
        <v>103</v>
      </c>
      <c r="M18" s="27"/>
      <c r="N18" s="18" t="s">
        <v>103</v>
      </c>
      <c r="O18" s="18" t="s">
        <v>103</v>
      </c>
      <c r="P18" s="27"/>
      <c r="Q18" s="27"/>
      <c r="R18" s="27"/>
      <c r="S18" s="27"/>
      <c r="T18" s="18"/>
      <c r="V18" t="str">
        <f t="shared" si="1"/>
        <v/>
      </c>
      <c r="W18" t="str">
        <f t="shared" si="1"/>
        <v/>
      </c>
      <c r="X18" t="str">
        <f t="shared" si="1"/>
        <v/>
      </c>
      <c r="Y18" t="str">
        <f t="shared" si="1"/>
        <v/>
      </c>
      <c r="Z18" t="str">
        <f t="shared" si="1"/>
        <v/>
      </c>
      <c r="AA18" t="str">
        <f t="shared" si="1"/>
        <v/>
      </c>
      <c r="AB18" t="str">
        <f t="shared" si="1"/>
        <v/>
      </c>
      <c r="AC18" t="str">
        <f t="shared" si="1"/>
        <v/>
      </c>
      <c r="AD18" t="str">
        <f t="shared" si="1"/>
        <v>4 bus hrs/</v>
      </c>
      <c r="AE18" t="str">
        <f t="shared" si="1"/>
        <v>2 bus hrs/</v>
      </c>
      <c r="AF18" t="str">
        <f t="shared" si="1"/>
        <v/>
      </c>
      <c r="AG18" t="str">
        <f t="shared" si="1"/>
        <v/>
      </c>
      <c r="AH18" t="str">
        <f t="shared" si="2"/>
        <v>4 bus hrs/2 bus hrs/</v>
      </c>
      <c r="AI18">
        <f t="shared" si="3"/>
        <v>10</v>
      </c>
      <c r="AJ18" t="str">
        <f t="shared" si="4"/>
        <v>4 bus hrs</v>
      </c>
    </row>
    <row r="19" spans="1:36" ht="18.75" x14ac:dyDescent="0.3">
      <c r="A19">
        <f>IF(D19="","",COUNTIF(SLA_Full_Id, "="&amp;D19))</f>
        <v>1</v>
      </c>
      <c r="B19" s="4" t="s">
        <v>43</v>
      </c>
      <c r="C19" t="str">
        <f t="shared" si="5"/>
        <v>SLA | Customers Issues logged with Support\\Web site not available</v>
      </c>
      <c r="D19" t="str">
        <f t="shared" si="6"/>
        <v>SLA | Customers Issues logged with Support\\Web site not available\\Bus. Hrs\\Customer</v>
      </c>
      <c r="E19" s="2" t="s">
        <v>5</v>
      </c>
      <c r="F19" s="25" t="s">
        <v>107</v>
      </c>
      <c r="G19" s="26" t="s">
        <v>112</v>
      </c>
      <c r="H19" s="25">
        <v>2</v>
      </c>
      <c r="I19" s="25" t="str">
        <f t="shared" si="0"/>
        <v>2 bus days</v>
      </c>
      <c r="J19" s="25" t="s">
        <v>104</v>
      </c>
      <c r="K19" s="25" t="s">
        <v>104</v>
      </c>
      <c r="L19" s="18" t="s">
        <v>99</v>
      </c>
      <c r="M19" s="27"/>
      <c r="N19" s="18" t="s">
        <v>97</v>
      </c>
      <c r="O19" s="18" t="s">
        <v>97</v>
      </c>
      <c r="P19" s="27"/>
      <c r="Q19" s="27"/>
      <c r="R19" s="27"/>
      <c r="S19" s="27"/>
      <c r="T19" s="18"/>
      <c r="V19" t="str">
        <f t="shared" si="1"/>
        <v/>
      </c>
      <c r="W19" t="str">
        <f t="shared" si="1"/>
        <v/>
      </c>
      <c r="X19" t="str">
        <f t="shared" si="1"/>
        <v>2 bus days/</v>
      </c>
      <c r="Y19" t="str">
        <f t="shared" si="1"/>
        <v/>
      </c>
      <c r="Z19" t="str">
        <f t="shared" si="1"/>
        <v>48 bus hrs/</v>
      </c>
      <c r="AA19" t="str">
        <f t="shared" si="1"/>
        <v/>
      </c>
      <c r="AB19" t="str">
        <f t="shared" si="1"/>
        <v/>
      </c>
      <c r="AC19" t="str">
        <f t="shared" si="1"/>
        <v/>
      </c>
      <c r="AD19" t="str">
        <f t="shared" si="1"/>
        <v/>
      </c>
      <c r="AE19" t="str">
        <f t="shared" si="1"/>
        <v>2 bus hrs/</v>
      </c>
      <c r="AF19" t="str">
        <f t="shared" si="1"/>
        <v/>
      </c>
      <c r="AG19" t="str">
        <f t="shared" si="1"/>
        <v/>
      </c>
      <c r="AH19" t="str">
        <f t="shared" si="2"/>
        <v>2 bus days/48 bus hrs/2 bus hrs/</v>
      </c>
      <c r="AI19">
        <f t="shared" si="3"/>
        <v>11</v>
      </c>
      <c r="AJ19" t="str">
        <f t="shared" si="4"/>
        <v>2 bus days</v>
      </c>
    </row>
    <row r="20" spans="1:36" s="31" customFormat="1" ht="18.75" x14ac:dyDescent="0.3">
      <c r="A20">
        <f>IF(D20="","",COUNTIF(SLA_Full_Id, "="&amp;D20))</f>
        <v>1</v>
      </c>
      <c r="B20" s="4" t="s">
        <v>43</v>
      </c>
      <c r="C20" t="str">
        <f t="shared" si="5"/>
        <v>SLA | Customers Issues logged with Support\\Web site performance (slow)</v>
      </c>
      <c r="D20" t="str">
        <f t="shared" si="6"/>
        <v>SLA | Customers Issues logged with Support\\Web site performance (slow)\\Bus. Hrs\\System</v>
      </c>
      <c r="E20" s="3" t="s">
        <v>6</v>
      </c>
      <c r="F20" s="19" t="s">
        <v>107</v>
      </c>
      <c r="G20" s="29" t="s">
        <v>108</v>
      </c>
      <c r="H20" s="16">
        <v>3</v>
      </c>
      <c r="I20" s="16" t="str">
        <f t="shared" si="0"/>
        <v>48 bus hrs</v>
      </c>
      <c r="J20" s="16" t="s">
        <v>104</v>
      </c>
      <c r="K20" s="16" t="s">
        <v>104</v>
      </c>
      <c r="L20" s="30"/>
      <c r="M20" s="30"/>
      <c r="N20" s="19" t="s">
        <v>99</v>
      </c>
      <c r="O20" s="19" t="s">
        <v>99</v>
      </c>
      <c r="P20" s="30"/>
      <c r="Q20" s="30"/>
      <c r="R20" s="30"/>
      <c r="S20" s="30"/>
      <c r="T20" s="19"/>
      <c r="V20" t="str">
        <f t="shared" si="1"/>
        <v/>
      </c>
      <c r="W20" t="str">
        <f t="shared" si="1"/>
        <v/>
      </c>
      <c r="X20" t="str">
        <f t="shared" si="1"/>
        <v/>
      </c>
      <c r="Y20" t="str">
        <f t="shared" si="1"/>
        <v/>
      </c>
      <c r="Z20" t="str">
        <f t="shared" si="1"/>
        <v>48 bus hrs/</v>
      </c>
      <c r="AA20" t="str">
        <f t="shared" si="1"/>
        <v/>
      </c>
      <c r="AB20" t="str">
        <f t="shared" si="1"/>
        <v/>
      </c>
      <c r="AC20" t="str">
        <f t="shared" si="1"/>
        <v/>
      </c>
      <c r="AD20" t="str">
        <f t="shared" si="1"/>
        <v/>
      </c>
      <c r="AE20" t="str">
        <f t="shared" si="1"/>
        <v>2 bus hrs/</v>
      </c>
      <c r="AF20" t="str">
        <f t="shared" si="1"/>
        <v/>
      </c>
      <c r="AG20" t="str">
        <f t="shared" si="1"/>
        <v/>
      </c>
      <c r="AH20" t="str">
        <f t="shared" si="2"/>
        <v>48 bus hrs/2 bus hrs/</v>
      </c>
      <c r="AI20">
        <f t="shared" si="3"/>
        <v>11</v>
      </c>
      <c r="AJ20" t="str">
        <f t="shared" si="4"/>
        <v>48 bus hrs</v>
      </c>
    </row>
    <row r="21" spans="1:36" s="31" customFormat="1" ht="18.75" x14ac:dyDescent="0.3">
      <c r="A21">
        <f>IF(D21="","",COUNTIF(SLA_Full_Id, "="&amp;D21))</f>
        <v>1</v>
      </c>
      <c r="B21" s="4" t="s">
        <v>43</v>
      </c>
      <c r="C21" t="str">
        <f t="shared" si="5"/>
        <v>SLA | Customers Issues logged with Support\\Web site performance (slow)</v>
      </c>
      <c r="D21" t="str">
        <f t="shared" si="6"/>
        <v>SLA | Customers Issues logged with Support\\Web site performance (slow)\\Bus. Hrs\\Customer</v>
      </c>
      <c r="E21" s="3" t="s">
        <v>6</v>
      </c>
      <c r="F21" s="19" t="s">
        <v>107</v>
      </c>
      <c r="G21" s="29" t="s">
        <v>112</v>
      </c>
      <c r="H21" s="16">
        <v>3</v>
      </c>
      <c r="I21" s="16" t="str">
        <f t="shared" si="0"/>
        <v>2 bus days</v>
      </c>
      <c r="J21" s="16" t="s">
        <v>104</v>
      </c>
      <c r="K21" s="16" t="s">
        <v>104</v>
      </c>
      <c r="L21" s="30"/>
      <c r="M21" s="30"/>
      <c r="N21" s="19" t="s">
        <v>97</v>
      </c>
      <c r="O21" s="19" t="s">
        <v>97</v>
      </c>
      <c r="P21" s="30"/>
      <c r="Q21" s="30"/>
      <c r="R21" s="30"/>
      <c r="S21" s="30"/>
      <c r="T21" s="19"/>
      <c r="V21" t="str">
        <f t="shared" si="1"/>
        <v/>
      </c>
      <c r="W21" t="str">
        <f t="shared" si="1"/>
        <v/>
      </c>
      <c r="X21" t="str">
        <f t="shared" si="1"/>
        <v>2 bus days/</v>
      </c>
      <c r="Y21" t="str">
        <f t="shared" si="1"/>
        <v/>
      </c>
      <c r="Z21" t="str">
        <f t="shared" si="1"/>
        <v/>
      </c>
      <c r="AA21" t="str">
        <f t="shared" si="1"/>
        <v/>
      </c>
      <c r="AB21" t="str">
        <f t="shared" si="1"/>
        <v/>
      </c>
      <c r="AC21" t="str">
        <f t="shared" si="1"/>
        <v/>
      </c>
      <c r="AD21" t="str">
        <f t="shared" si="1"/>
        <v/>
      </c>
      <c r="AE21" t="str">
        <f t="shared" si="1"/>
        <v>2 bus hrs/</v>
      </c>
      <c r="AF21" t="str">
        <f t="shared" si="1"/>
        <v/>
      </c>
      <c r="AG21" t="str">
        <f t="shared" si="1"/>
        <v/>
      </c>
      <c r="AH21" t="str">
        <f t="shared" si="2"/>
        <v>2 bus days/2 bus hrs/</v>
      </c>
      <c r="AI21">
        <f t="shared" si="3"/>
        <v>11</v>
      </c>
      <c r="AJ21" t="str">
        <f t="shared" si="4"/>
        <v>2 bus days</v>
      </c>
    </row>
    <row r="22" spans="1:36" ht="18.75" x14ac:dyDescent="0.3">
      <c r="A22">
        <f>IF(D22="","",COUNTIF(SLA_Full_Id, "="&amp;D22))</f>
        <v>1</v>
      </c>
      <c r="B22" s="4" t="s">
        <v>43</v>
      </c>
      <c r="C22" t="str">
        <f t="shared" si="5"/>
        <v>SLA | Customers Issues logged with Support\\Self Serv UI not available</v>
      </c>
      <c r="D22" t="str">
        <f t="shared" si="6"/>
        <v>SLA | Customers Issues logged with Support\\Self Serv UI not available\\Ext. Bus. Hrs\\System</v>
      </c>
      <c r="E22" s="2" t="s">
        <v>7</v>
      </c>
      <c r="F22" s="25" t="s">
        <v>113</v>
      </c>
      <c r="G22" s="26" t="s">
        <v>108</v>
      </c>
      <c r="H22" s="25">
        <v>1</v>
      </c>
      <c r="I22" s="25" t="str">
        <f t="shared" si="0"/>
        <v>48 bus hrs</v>
      </c>
      <c r="J22" s="25" t="s">
        <v>104</v>
      </c>
      <c r="K22" s="25" t="s">
        <v>104</v>
      </c>
      <c r="L22" s="25" t="s">
        <v>103</v>
      </c>
      <c r="M22" s="27"/>
      <c r="N22" s="27"/>
      <c r="O22" s="27"/>
      <c r="P22" s="18" t="s">
        <v>99</v>
      </c>
      <c r="Q22" s="27"/>
      <c r="R22" s="27"/>
      <c r="S22" s="27"/>
      <c r="T22" s="18"/>
      <c r="V22" t="str">
        <f t="shared" si="1"/>
        <v/>
      </c>
      <c r="W22" t="str">
        <f t="shared" si="1"/>
        <v/>
      </c>
      <c r="X22" t="str">
        <f t="shared" si="1"/>
        <v/>
      </c>
      <c r="Y22" t="str">
        <f t="shared" si="1"/>
        <v/>
      </c>
      <c r="Z22" t="str">
        <f t="shared" si="1"/>
        <v>48 bus hrs/</v>
      </c>
      <c r="AA22" t="str">
        <f t="shared" si="1"/>
        <v/>
      </c>
      <c r="AB22" t="str">
        <f t="shared" si="1"/>
        <v/>
      </c>
      <c r="AC22" t="str">
        <f t="shared" si="1"/>
        <v/>
      </c>
      <c r="AD22" t="str">
        <f t="shared" si="1"/>
        <v>4 bus hrs/</v>
      </c>
      <c r="AE22" t="str">
        <f t="shared" si="1"/>
        <v>2 bus hrs/</v>
      </c>
      <c r="AF22" t="str">
        <f t="shared" si="1"/>
        <v/>
      </c>
      <c r="AG22" t="str">
        <f t="shared" si="1"/>
        <v/>
      </c>
      <c r="AH22" t="str">
        <f t="shared" si="2"/>
        <v>48 bus hrs/4 bus hrs/2 bus hrs/</v>
      </c>
      <c r="AI22">
        <f t="shared" si="3"/>
        <v>11</v>
      </c>
      <c r="AJ22" t="str">
        <f t="shared" si="4"/>
        <v>48 bus hrs</v>
      </c>
    </row>
    <row r="23" spans="1:36" ht="18.75" x14ac:dyDescent="0.3">
      <c r="A23">
        <f>IF(D23="","",COUNTIF(SLA_Full_Id, "="&amp;D23))</f>
        <v>1</v>
      </c>
      <c r="B23" s="4" t="s">
        <v>43</v>
      </c>
      <c r="C23" t="str">
        <f t="shared" si="5"/>
        <v>SLA | Customers Issues logged with Support\\Self Serv UI not available</v>
      </c>
      <c r="D23" t="str">
        <f t="shared" si="6"/>
        <v>SLA | Customers Issues logged with Support\\Self Serv UI not available\\Ext. Bus. Hrs\\Customer</v>
      </c>
      <c r="E23" s="2" t="s">
        <v>7</v>
      </c>
      <c r="F23" s="25" t="s">
        <v>113</v>
      </c>
      <c r="G23" s="26" t="s">
        <v>112</v>
      </c>
      <c r="H23" s="25">
        <v>2</v>
      </c>
      <c r="I23" s="25" t="str">
        <f t="shared" si="0"/>
        <v>48 bus hrs</v>
      </c>
      <c r="J23" s="25" t="s">
        <v>104</v>
      </c>
      <c r="K23" s="25" t="s">
        <v>104</v>
      </c>
      <c r="L23" s="18" t="s">
        <v>102</v>
      </c>
      <c r="M23" s="27"/>
      <c r="N23" s="27"/>
      <c r="O23" s="27"/>
      <c r="P23" s="18" t="s">
        <v>99</v>
      </c>
      <c r="Q23" s="27"/>
      <c r="R23" s="27"/>
      <c r="S23" s="27"/>
      <c r="T23" s="18"/>
      <c r="V23" t="str">
        <f t="shared" si="1"/>
        <v/>
      </c>
      <c r="W23" t="str">
        <f t="shared" si="1"/>
        <v/>
      </c>
      <c r="X23" t="str">
        <f t="shared" si="1"/>
        <v/>
      </c>
      <c r="Y23" t="str">
        <f t="shared" si="1"/>
        <v/>
      </c>
      <c r="Z23" t="str">
        <f t="shared" si="1"/>
        <v>48 bus hrs/</v>
      </c>
      <c r="AA23" t="str">
        <f t="shared" si="1"/>
        <v/>
      </c>
      <c r="AB23" t="str">
        <f t="shared" si="1"/>
        <v/>
      </c>
      <c r="AC23" t="str">
        <f t="shared" si="1"/>
        <v>8 bus hrs/</v>
      </c>
      <c r="AD23" t="str">
        <f t="shared" si="1"/>
        <v/>
      </c>
      <c r="AE23" t="str">
        <f t="shared" si="1"/>
        <v>2 bus hrs/</v>
      </c>
      <c r="AF23" t="str">
        <f t="shared" si="1"/>
        <v/>
      </c>
      <c r="AG23" t="str">
        <f t="shared" si="1"/>
        <v/>
      </c>
      <c r="AH23" t="str">
        <f t="shared" si="2"/>
        <v>48 bus hrs/8 bus hrs/2 bus hrs/</v>
      </c>
      <c r="AI23">
        <f t="shared" si="3"/>
        <v>11</v>
      </c>
      <c r="AJ23" t="str">
        <f t="shared" si="4"/>
        <v>48 bus hrs</v>
      </c>
    </row>
    <row r="24" spans="1:36" ht="18.75" x14ac:dyDescent="0.3">
      <c r="A24" t="str">
        <f>IF(D24="","",COUNTIF(SLA_Full_Id, "="&amp;D24))</f>
        <v/>
      </c>
      <c r="B24" s="4" t="s">
        <v>43</v>
      </c>
      <c r="C24" t="str">
        <f t="shared" si="5"/>
        <v/>
      </c>
      <c r="D24" t="str">
        <f t="shared" si="6"/>
        <v/>
      </c>
      <c r="E24" s="32"/>
      <c r="F24" s="8"/>
      <c r="G24"/>
      <c r="H24"/>
      <c r="I24" s="16"/>
      <c r="J24" s="8"/>
      <c r="K24" s="8"/>
      <c r="L24"/>
      <c r="M24"/>
      <c r="N24"/>
      <c r="O24"/>
      <c r="P24"/>
      <c r="Q24"/>
      <c r="R24"/>
      <c r="S24"/>
      <c r="T24"/>
      <c r="AH24" t="str">
        <f>CONCATENATE(V24,W24,X24,Y24,Z24,AA24,AB24,AC24,AD24,AE24,AG24)</f>
        <v/>
      </c>
    </row>
    <row r="25" spans="1:36" ht="18.75" x14ac:dyDescent="0.3">
      <c r="A25" t="str">
        <f>IF(D25="","",COUNTIF(SLA_Full_Id, "="&amp;D25))</f>
        <v/>
      </c>
      <c r="B25" s="4" t="s">
        <v>43</v>
      </c>
      <c r="C25" t="str">
        <f t="shared" si="5"/>
        <v>SLA | Customers Issues logged with Support\\OFFICE APPS</v>
      </c>
      <c r="D25" t="str">
        <f t="shared" si="6"/>
        <v/>
      </c>
      <c r="E25" s="1" t="s">
        <v>8</v>
      </c>
      <c r="F25" s="21"/>
      <c r="G25" s="1"/>
      <c r="H25" s="22"/>
      <c r="I25" s="23"/>
      <c r="J25" s="23"/>
      <c r="K25" s="23"/>
      <c r="L25" s="24"/>
      <c r="M25" s="24"/>
      <c r="N25" s="24"/>
      <c r="O25" s="24"/>
      <c r="P25" s="24"/>
      <c r="Q25" s="24"/>
      <c r="R25" s="24"/>
      <c r="S25" s="24"/>
      <c r="T25" s="24"/>
      <c r="AH25" t="str">
        <f>CONCATENATE(V25,W25,X25,Y25,Z25,AA25,AB25,AC25,AD25,AE25,AG25)</f>
        <v/>
      </c>
    </row>
    <row r="26" spans="1:36" s="31" customFormat="1" ht="18.75" x14ac:dyDescent="0.3">
      <c r="A26">
        <f>IF(D26="","",COUNTIF(SLA_Full_Id, "="&amp;D26))</f>
        <v>1</v>
      </c>
      <c r="B26" s="4" t="s">
        <v>43</v>
      </c>
      <c r="C26" t="str">
        <f t="shared" si="5"/>
        <v>SLA | Customers Issues logged with Support\\Office Apps not set up / incorrectly linked</v>
      </c>
      <c r="D26" t="str">
        <f t="shared" si="6"/>
        <v>SLA | Customers Issues logged with Support\\Office Apps not set up / incorrectly linked\\Ext. Bus Hrs\\System</v>
      </c>
      <c r="E26" s="3" t="s">
        <v>9</v>
      </c>
      <c r="F26" s="16" t="s">
        <v>114</v>
      </c>
      <c r="G26" s="29" t="s">
        <v>108</v>
      </c>
      <c r="H26" s="16">
        <v>2</v>
      </c>
      <c r="I26" s="16" t="str">
        <f t="shared" ref="I26:I27" si="7">AJ26</f>
        <v>2 bus hrs</v>
      </c>
      <c r="J26" s="16" t="s">
        <v>104</v>
      </c>
      <c r="K26" s="16" t="s">
        <v>104</v>
      </c>
      <c r="L26" s="30"/>
      <c r="M26" s="30"/>
      <c r="N26" s="30"/>
      <c r="O26" s="30"/>
      <c r="P26" s="19" t="s">
        <v>106</v>
      </c>
      <c r="Q26" s="30"/>
      <c r="R26" s="30"/>
      <c r="S26" s="30"/>
      <c r="T26" s="19" t="s">
        <v>115</v>
      </c>
      <c r="V26" t="str">
        <f t="shared" ref="V26:AG31" si="8">IF(ISNA(MATCH(V$3,$J26:$S26,0)),"",CONCATENATE(V$3,"/"))</f>
        <v/>
      </c>
      <c r="W26" t="str">
        <f t="shared" si="8"/>
        <v/>
      </c>
      <c r="X26" t="str">
        <f t="shared" si="8"/>
        <v/>
      </c>
      <c r="Y26" t="str">
        <f t="shared" si="8"/>
        <v/>
      </c>
      <c r="Z26" t="str">
        <f t="shared" si="8"/>
        <v/>
      </c>
      <c r="AA26" t="str">
        <f t="shared" si="8"/>
        <v/>
      </c>
      <c r="AB26" t="str">
        <f t="shared" si="8"/>
        <v/>
      </c>
      <c r="AC26" t="str">
        <f t="shared" si="8"/>
        <v/>
      </c>
      <c r="AD26" t="str">
        <f t="shared" si="8"/>
        <v/>
      </c>
      <c r="AE26" t="str">
        <f t="shared" si="8"/>
        <v>2 bus hrs/</v>
      </c>
      <c r="AF26" t="str">
        <f t="shared" si="8"/>
        <v/>
      </c>
      <c r="AG26" t="str">
        <f t="shared" si="8"/>
        <v>BAU/</v>
      </c>
      <c r="AH26" t="str">
        <f t="shared" ref="AH26:AH31" si="9">CONCATENATE(V26,W26,X26,Y26,Z26,AA26,AB26,AC26,AD26,AE26,AF26,AG26)</f>
        <v>2 bus hrs/BAU/</v>
      </c>
      <c r="AI26">
        <f t="shared" ref="AI26:AI31" si="10">FIND("/",$AH26)</f>
        <v>10</v>
      </c>
      <c r="AJ26" t="str">
        <f t="shared" ref="AJ26:AJ31" si="11">LEFT(AH26,AI26-1)</f>
        <v>2 bus hrs</v>
      </c>
    </row>
    <row r="27" spans="1:36" s="31" customFormat="1" ht="18.75" x14ac:dyDescent="0.3">
      <c r="A27">
        <f>IF(D27="","",COUNTIF(SLA_Full_Id, "="&amp;D27))</f>
        <v>1</v>
      </c>
      <c r="B27" s="4" t="s">
        <v>43</v>
      </c>
      <c r="C27" t="str">
        <f t="shared" si="5"/>
        <v>SLA | Customers Issues logged with Support\\Office Apps not set up / incorrectly linked</v>
      </c>
      <c r="D27" t="str">
        <f t="shared" si="6"/>
        <v>SLA | Customers Issues logged with Support\\Office Apps not set up / incorrectly linked\\Ext. Bus Hrs\\Customer</v>
      </c>
      <c r="E27" s="3" t="s">
        <v>9</v>
      </c>
      <c r="F27" s="16" t="s">
        <v>114</v>
      </c>
      <c r="G27" s="29" t="s">
        <v>112</v>
      </c>
      <c r="H27" s="16">
        <v>2</v>
      </c>
      <c r="I27" s="16" t="str">
        <f t="shared" si="7"/>
        <v>2 bus hrs</v>
      </c>
      <c r="J27" s="16" t="s">
        <v>104</v>
      </c>
      <c r="K27" s="16" t="s">
        <v>104</v>
      </c>
      <c r="L27" s="30"/>
      <c r="M27" s="30"/>
      <c r="N27" s="30"/>
      <c r="O27" s="30"/>
      <c r="P27" s="19" t="s">
        <v>106</v>
      </c>
      <c r="Q27" s="30"/>
      <c r="R27" s="30"/>
      <c r="S27" s="30"/>
      <c r="T27" s="19" t="s">
        <v>115</v>
      </c>
      <c r="V27" t="str">
        <f t="shared" si="8"/>
        <v/>
      </c>
      <c r="W27" t="str">
        <f t="shared" si="8"/>
        <v/>
      </c>
      <c r="X27" t="str">
        <f t="shared" si="8"/>
        <v/>
      </c>
      <c r="Y27" t="str">
        <f t="shared" si="8"/>
        <v/>
      </c>
      <c r="Z27" t="str">
        <f t="shared" si="8"/>
        <v/>
      </c>
      <c r="AA27" t="str">
        <f t="shared" si="8"/>
        <v/>
      </c>
      <c r="AB27" t="str">
        <f t="shared" si="8"/>
        <v/>
      </c>
      <c r="AC27" t="str">
        <f t="shared" si="8"/>
        <v/>
      </c>
      <c r="AD27" t="str">
        <f t="shared" si="8"/>
        <v/>
      </c>
      <c r="AE27" t="str">
        <f t="shared" si="8"/>
        <v>2 bus hrs/</v>
      </c>
      <c r="AF27" t="str">
        <f t="shared" si="8"/>
        <v/>
      </c>
      <c r="AG27" t="str">
        <f t="shared" si="8"/>
        <v>BAU/</v>
      </c>
      <c r="AH27" t="str">
        <f t="shared" si="9"/>
        <v>2 bus hrs/BAU/</v>
      </c>
      <c r="AI27">
        <f t="shared" si="10"/>
        <v>10</v>
      </c>
      <c r="AJ27" t="str">
        <f t="shared" si="11"/>
        <v>2 bus hrs</v>
      </c>
    </row>
    <row r="28" spans="1:36" ht="18.75" x14ac:dyDescent="0.3">
      <c r="A28">
        <f>IF(D28="","",COUNTIF(SLA_Full_Id, "="&amp;D28))</f>
        <v>1</v>
      </c>
      <c r="B28" s="4" t="s">
        <v>43</v>
      </c>
      <c r="C28" t="str">
        <f t="shared" si="5"/>
        <v>SLA | Customers Issues logged with Support\\Office apps login/password</v>
      </c>
      <c r="D28" t="str">
        <f t="shared" si="6"/>
        <v>SLA | Customers Issues logged with Support\\Office apps login/password\\Ext. Bus. Hrs\\System</v>
      </c>
      <c r="E28" s="2" t="s">
        <v>10</v>
      </c>
      <c r="F28" s="25" t="s">
        <v>113</v>
      </c>
      <c r="G28" s="26" t="s">
        <v>108</v>
      </c>
      <c r="H28" s="25">
        <v>2</v>
      </c>
      <c r="I28" s="25" t="str">
        <f>AJ28</f>
        <v>2 bus hrs</v>
      </c>
      <c r="J28" s="25" t="s">
        <v>104</v>
      </c>
      <c r="K28" s="25" t="s">
        <v>104</v>
      </c>
      <c r="L28" s="18" t="s">
        <v>106</v>
      </c>
      <c r="M28" s="27"/>
      <c r="N28" s="27"/>
      <c r="O28" s="27"/>
      <c r="P28" s="18" t="s">
        <v>106</v>
      </c>
      <c r="Q28" s="27"/>
      <c r="R28" s="27"/>
      <c r="S28" s="27"/>
      <c r="T28" s="18" t="s">
        <v>115</v>
      </c>
      <c r="V28" t="str">
        <f t="shared" si="8"/>
        <v/>
      </c>
      <c r="W28" t="str">
        <f t="shared" si="8"/>
        <v/>
      </c>
      <c r="X28" t="str">
        <f t="shared" si="8"/>
        <v/>
      </c>
      <c r="Y28" t="str">
        <f t="shared" si="8"/>
        <v/>
      </c>
      <c r="Z28" t="str">
        <f t="shared" si="8"/>
        <v/>
      </c>
      <c r="AA28" t="str">
        <f t="shared" si="8"/>
        <v/>
      </c>
      <c r="AB28" t="str">
        <f t="shared" si="8"/>
        <v/>
      </c>
      <c r="AC28" t="str">
        <f t="shared" si="8"/>
        <v/>
      </c>
      <c r="AD28" t="str">
        <f t="shared" si="8"/>
        <v/>
      </c>
      <c r="AE28" t="str">
        <f t="shared" si="8"/>
        <v>2 bus hrs/</v>
      </c>
      <c r="AF28" t="str">
        <f t="shared" si="8"/>
        <v/>
      </c>
      <c r="AG28" t="str">
        <f t="shared" si="8"/>
        <v>BAU/</v>
      </c>
      <c r="AH28" t="str">
        <f t="shared" si="9"/>
        <v>2 bus hrs/BAU/</v>
      </c>
      <c r="AI28">
        <f t="shared" si="10"/>
        <v>10</v>
      </c>
      <c r="AJ28" t="str">
        <f t="shared" si="11"/>
        <v>2 bus hrs</v>
      </c>
    </row>
    <row r="29" spans="1:36" ht="18.75" x14ac:dyDescent="0.3">
      <c r="A29">
        <f>IF(D29="","",COUNTIF(SLA_Full_Id, "="&amp;D29))</f>
        <v>1</v>
      </c>
      <c r="B29" s="4" t="s">
        <v>43</v>
      </c>
      <c r="C29" t="str">
        <f t="shared" si="5"/>
        <v>SLA | Customers Issues logged with Support\\Office apps login/password</v>
      </c>
      <c r="D29" t="str">
        <f t="shared" si="6"/>
        <v>SLA | Customers Issues logged with Support\\Office apps login/password\\Ext. Bus. Hrs\\Customer</v>
      </c>
      <c r="E29" s="2" t="s">
        <v>10</v>
      </c>
      <c r="F29" s="25" t="s">
        <v>113</v>
      </c>
      <c r="G29" s="26" t="s">
        <v>112</v>
      </c>
      <c r="H29" s="25">
        <v>2</v>
      </c>
      <c r="I29" s="25" t="str">
        <f>AJ29</f>
        <v>2 bus hrs</v>
      </c>
      <c r="J29" s="25" t="s">
        <v>104</v>
      </c>
      <c r="K29" s="25" t="s">
        <v>104</v>
      </c>
      <c r="L29" s="18" t="s">
        <v>106</v>
      </c>
      <c r="M29" s="27"/>
      <c r="N29" s="27"/>
      <c r="O29" s="27"/>
      <c r="P29" s="18" t="s">
        <v>106</v>
      </c>
      <c r="Q29" s="27"/>
      <c r="R29" s="27"/>
      <c r="S29" s="27"/>
      <c r="T29" s="18" t="s">
        <v>115</v>
      </c>
      <c r="V29" t="str">
        <f t="shared" si="8"/>
        <v/>
      </c>
      <c r="W29" t="str">
        <f t="shared" si="8"/>
        <v/>
      </c>
      <c r="X29" t="str">
        <f t="shared" si="8"/>
        <v/>
      </c>
      <c r="Y29" t="str">
        <f t="shared" si="8"/>
        <v/>
      </c>
      <c r="Z29" t="str">
        <f t="shared" si="8"/>
        <v/>
      </c>
      <c r="AA29" t="str">
        <f t="shared" si="8"/>
        <v/>
      </c>
      <c r="AB29" t="str">
        <f t="shared" si="8"/>
        <v/>
      </c>
      <c r="AC29" t="str">
        <f t="shared" si="8"/>
        <v/>
      </c>
      <c r="AD29" t="str">
        <f t="shared" si="8"/>
        <v/>
      </c>
      <c r="AE29" t="str">
        <f t="shared" si="8"/>
        <v>2 bus hrs/</v>
      </c>
      <c r="AF29" t="str">
        <f t="shared" si="8"/>
        <v/>
      </c>
      <c r="AG29" t="str">
        <f t="shared" si="8"/>
        <v>BAU/</v>
      </c>
      <c r="AH29" t="str">
        <f t="shared" si="9"/>
        <v>2 bus hrs/BAU/</v>
      </c>
      <c r="AI29">
        <f t="shared" si="10"/>
        <v>10</v>
      </c>
      <c r="AJ29" t="str">
        <f t="shared" si="11"/>
        <v>2 bus hrs</v>
      </c>
    </row>
    <row r="30" spans="1:36" s="31" customFormat="1" ht="18.75" x14ac:dyDescent="0.3">
      <c r="A30">
        <f>IF(D30="","",COUNTIF(SLA_Full_Id, "="&amp;D30))</f>
        <v>1</v>
      </c>
      <c r="B30" s="4" t="s">
        <v>43</v>
      </c>
      <c r="C30" t="str">
        <f t="shared" si="5"/>
        <v>SLA | Customers Issues logged with Support\\Office apps self service issues</v>
      </c>
      <c r="D30" t="str">
        <f t="shared" si="6"/>
        <v>SLA | Customers Issues logged with Support\\Office apps self service issues\\Ext. Bus Hrs\\System</v>
      </c>
      <c r="E30" s="3" t="s">
        <v>11</v>
      </c>
      <c r="F30" s="16" t="s">
        <v>114</v>
      </c>
      <c r="G30" s="29" t="s">
        <v>108</v>
      </c>
      <c r="H30" s="16">
        <v>2</v>
      </c>
      <c r="I30" s="16" t="str">
        <f>AJ30</f>
        <v>2 bus hrs</v>
      </c>
      <c r="J30" s="16" t="s">
        <v>104</v>
      </c>
      <c r="K30" s="16" t="s">
        <v>104</v>
      </c>
      <c r="L30" s="19" t="s">
        <v>106</v>
      </c>
      <c r="M30" s="30"/>
      <c r="N30" s="30"/>
      <c r="O30" s="30"/>
      <c r="P30" s="19" t="s">
        <v>106</v>
      </c>
      <c r="Q30" s="30"/>
      <c r="R30" s="30"/>
      <c r="S30" s="30"/>
      <c r="T30" s="19" t="s">
        <v>115</v>
      </c>
      <c r="V30" t="str">
        <f t="shared" si="8"/>
        <v/>
      </c>
      <c r="W30" t="str">
        <f t="shared" si="8"/>
        <v/>
      </c>
      <c r="X30" t="str">
        <f t="shared" si="8"/>
        <v/>
      </c>
      <c r="Y30" t="str">
        <f t="shared" si="8"/>
        <v/>
      </c>
      <c r="Z30" t="str">
        <f t="shared" si="8"/>
        <v/>
      </c>
      <c r="AA30" t="str">
        <f t="shared" si="8"/>
        <v/>
      </c>
      <c r="AB30" t="str">
        <f t="shared" si="8"/>
        <v/>
      </c>
      <c r="AC30" t="str">
        <f t="shared" si="8"/>
        <v/>
      </c>
      <c r="AD30" t="str">
        <f t="shared" si="8"/>
        <v/>
      </c>
      <c r="AE30" t="str">
        <f t="shared" si="8"/>
        <v>2 bus hrs/</v>
      </c>
      <c r="AF30" t="str">
        <f t="shared" si="8"/>
        <v/>
      </c>
      <c r="AG30" t="str">
        <f t="shared" si="8"/>
        <v>BAU/</v>
      </c>
      <c r="AH30" t="str">
        <f t="shared" si="9"/>
        <v>2 bus hrs/BAU/</v>
      </c>
      <c r="AI30">
        <f t="shared" si="10"/>
        <v>10</v>
      </c>
      <c r="AJ30" t="str">
        <f t="shared" si="11"/>
        <v>2 bus hrs</v>
      </c>
    </row>
    <row r="31" spans="1:36" s="31" customFormat="1" ht="18.75" x14ac:dyDescent="0.3">
      <c r="A31">
        <f>IF(D31="","",COUNTIF(SLA_Full_Id, "="&amp;D31))</f>
        <v>1</v>
      </c>
      <c r="B31" s="4" t="s">
        <v>43</v>
      </c>
      <c r="C31" t="str">
        <f t="shared" si="5"/>
        <v>SLA | Customers Issues logged with Support\\Office apps self service issues</v>
      </c>
      <c r="D31" t="str">
        <f t="shared" si="6"/>
        <v>SLA | Customers Issues logged with Support\\Office apps self service issues\\Ext. Bus Hrs\\Customer</v>
      </c>
      <c r="E31" s="3" t="s">
        <v>11</v>
      </c>
      <c r="F31" s="16" t="s">
        <v>114</v>
      </c>
      <c r="G31" s="29" t="s">
        <v>112</v>
      </c>
      <c r="H31" s="16">
        <v>2</v>
      </c>
      <c r="I31" s="16" t="str">
        <f>AJ31</f>
        <v>2 bus hrs</v>
      </c>
      <c r="J31" s="16" t="s">
        <v>104</v>
      </c>
      <c r="K31" s="16" t="s">
        <v>104</v>
      </c>
      <c r="L31" s="19" t="s">
        <v>106</v>
      </c>
      <c r="M31" s="30"/>
      <c r="N31" s="30"/>
      <c r="O31" s="30"/>
      <c r="P31" s="19" t="s">
        <v>106</v>
      </c>
      <c r="Q31" s="30"/>
      <c r="R31" s="30"/>
      <c r="S31" s="30"/>
      <c r="T31" s="19" t="s">
        <v>115</v>
      </c>
      <c r="V31" t="str">
        <f t="shared" si="8"/>
        <v/>
      </c>
      <c r="W31" t="str">
        <f t="shared" si="8"/>
        <v/>
      </c>
      <c r="X31" t="str">
        <f t="shared" si="8"/>
        <v/>
      </c>
      <c r="Y31" t="str">
        <f t="shared" si="8"/>
        <v/>
      </c>
      <c r="Z31" t="str">
        <f t="shared" si="8"/>
        <v/>
      </c>
      <c r="AA31" t="str">
        <f t="shared" si="8"/>
        <v/>
      </c>
      <c r="AB31" t="str">
        <f t="shared" si="8"/>
        <v/>
      </c>
      <c r="AC31" t="str">
        <f t="shared" si="8"/>
        <v/>
      </c>
      <c r="AD31" t="str">
        <f t="shared" si="8"/>
        <v/>
      </c>
      <c r="AE31" t="str">
        <f t="shared" si="8"/>
        <v>2 bus hrs/</v>
      </c>
      <c r="AF31" t="str">
        <f t="shared" si="8"/>
        <v/>
      </c>
      <c r="AG31" t="str">
        <f t="shared" si="8"/>
        <v>BAU/</v>
      </c>
      <c r="AH31" t="str">
        <f t="shared" si="9"/>
        <v>2 bus hrs/BAU/</v>
      </c>
      <c r="AI31">
        <f t="shared" si="10"/>
        <v>10</v>
      </c>
      <c r="AJ31" t="str">
        <f t="shared" si="11"/>
        <v>2 bus hrs</v>
      </c>
    </row>
    <row r="32" spans="1:36" ht="18.75" x14ac:dyDescent="0.3">
      <c r="A32" t="str">
        <f>IF(D32="","",COUNTIF(SLA_Full_Id, "="&amp;D32))</f>
        <v/>
      </c>
      <c r="B32" s="4" t="s">
        <v>43</v>
      </c>
      <c r="C32" t="str">
        <f t="shared" si="5"/>
        <v/>
      </c>
      <c r="D32" t="str">
        <f t="shared" si="6"/>
        <v/>
      </c>
      <c r="E32" s="32"/>
      <c r="F32" s="8"/>
      <c r="G32"/>
      <c r="H32"/>
      <c r="I32"/>
      <c r="J32" s="8"/>
      <c r="K32" s="8"/>
      <c r="L32"/>
      <c r="M32"/>
      <c r="N32"/>
      <c r="O32"/>
      <c r="P32"/>
      <c r="Q32"/>
      <c r="R32"/>
      <c r="S32"/>
      <c r="T32"/>
      <c r="AH32" t="str">
        <f>CONCATENATE(V32,W32,X32,Y32,Z32,AA32,AB32,AC32,AD32,AE32,AG32)</f>
        <v/>
      </c>
    </row>
    <row r="33" spans="1:36" ht="18.75" x14ac:dyDescent="0.3">
      <c r="A33" t="str">
        <f>IF(D33="","",COUNTIF(SLA_Full_Id, "="&amp;D33))</f>
        <v/>
      </c>
      <c r="B33" s="4" t="s">
        <v>43</v>
      </c>
      <c r="C33" t="str">
        <f t="shared" si="5"/>
        <v>SLA | Customers Issues logged with Support\\ADVERTISING</v>
      </c>
      <c r="D33" t="str">
        <f t="shared" si="6"/>
        <v/>
      </c>
      <c r="E33" s="1" t="s">
        <v>12</v>
      </c>
      <c r="F33" s="21"/>
      <c r="G33" s="1"/>
      <c r="H33" s="22"/>
      <c r="I33" s="23"/>
      <c r="J33" s="23"/>
      <c r="K33" s="23"/>
      <c r="L33" s="24"/>
      <c r="M33" s="24"/>
      <c r="N33" s="24"/>
      <c r="O33" s="24"/>
      <c r="P33" s="24"/>
      <c r="Q33" s="24"/>
      <c r="R33" s="24"/>
      <c r="S33" s="24"/>
      <c r="T33" s="24"/>
      <c r="AH33" t="str">
        <f>CONCATENATE(V33,W33,X33,Y33,Z33,AA33,AB33,AC33,AD33,AE33,AG33)</f>
        <v/>
      </c>
    </row>
    <row r="34" spans="1:36" ht="18.75" x14ac:dyDescent="0.3">
      <c r="A34">
        <f>IF(D34="","",COUNTIF(SLA_Full_Id, "="&amp;D34))</f>
        <v>1</v>
      </c>
      <c r="B34" s="4" t="s">
        <v>43</v>
      </c>
      <c r="C34" t="str">
        <f t="shared" si="5"/>
        <v>SLA | Customers Issues logged with Support\\SEM performance call(can't see in Google search results, not getting enough leads)</v>
      </c>
      <c r="D34" t="str">
        <f t="shared" si="6"/>
        <v>SLA | Customers Issues logged with Support\\SEM performance call(can't see in Google search results, not getting enough leads)\\Bus. Hrs\\System</v>
      </c>
      <c r="E34" s="2" t="s">
        <v>13</v>
      </c>
      <c r="F34" s="25" t="s">
        <v>107</v>
      </c>
      <c r="G34" s="2" t="s">
        <v>108</v>
      </c>
      <c r="H34" s="25">
        <v>3</v>
      </c>
      <c r="I34" s="25" t="str">
        <f>AJ34</f>
        <v>2 bus days</v>
      </c>
      <c r="J34" s="25" t="s">
        <v>104</v>
      </c>
      <c r="K34" s="25" t="s">
        <v>104</v>
      </c>
      <c r="L34" s="27"/>
      <c r="M34" s="27"/>
      <c r="N34" s="18" t="s">
        <v>97</v>
      </c>
      <c r="O34" s="18" t="s">
        <v>97</v>
      </c>
      <c r="P34" s="27"/>
      <c r="Q34" s="18" t="s">
        <v>97</v>
      </c>
      <c r="R34" s="27"/>
      <c r="S34" s="27"/>
      <c r="T34" s="18" t="s">
        <v>115</v>
      </c>
      <c r="V34" t="str">
        <f t="shared" ref="V34:AG35" si="12">IF(ISNA(MATCH(V$3,$J34:$S34,0)),"",CONCATENATE(V$3,"/"))</f>
        <v/>
      </c>
      <c r="W34" t="str">
        <f t="shared" si="12"/>
        <v/>
      </c>
      <c r="X34" t="str">
        <f t="shared" si="12"/>
        <v>2 bus days/</v>
      </c>
      <c r="Y34" t="str">
        <f t="shared" si="12"/>
        <v/>
      </c>
      <c r="Z34" t="str">
        <f t="shared" si="12"/>
        <v/>
      </c>
      <c r="AA34" t="str">
        <f t="shared" si="12"/>
        <v/>
      </c>
      <c r="AB34" t="str">
        <f t="shared" si="12"/>
        <v/>
      </c>
      <c r="AC34" t="str">
        <f t="shared" si="12"/>
        <v/>
      </c>
      <c r="AD34" t="str">
        <f t="shared" si="12"/>
        <v/>
      </c>
      <c r="AE34" t="str">
        <f t="shared" si="12"/>
        <v>2 bus hrs/</v>
      </c>
      <c r="AF34" t="str">
        <f t="shared" si="12"/>
        <v/>
      </c>
      <c r="AG34" t="str">
        <f t="shared" si="12"/>
        <v/>
      </c>
      <c r="AH34" t="str">
        <f t="shared" ref="AH34:AH35" si="13">CONCATENATE(V34,W34,X34,Y34,Z34,AA34,AB34,AC34,AD34,AE34,AF34,AG34)</f>
        <v>2 bus days/2 bus hrs/</v>
      </c>
      <c r="AI34">
        <f t="shared" ref="AI34:AI35" si="14">FIND("/",$AH34)</f>
        <v>11</v>
      </c>
      <c r="AJ34" t="str">
        <f t="shared" ref="AJ34:AJ35" si="15">LEFT(AH34,AI34-1)</f>
        <v>2 bus days</v>
      </c>
    </row>
    <row r="35" spans="1:36" ht="18.75" x14ac:dyDescent="0.3">
      <c r="A35">
        <f>IF(D35="","",COUNTIF(SLA_Full_Id, "="&amp;D35))</f>
        <v>1</v>
      </c>
      <c r="B35" s="4" t="s">
        <v>43</v>
      </c>
      <c r="C35" t="str">
        <f t="shared" si="5"/>
        <v>SLA | Customers Issues logged with Support\\SEM performance call(can't see in Google search results, not getting enough leads)</v>
      </c>
      <c r="D35" t="str">
        <f t="shared" si="6"/>
        <v>SLA | Customers Issues logged with Support\\SEM performance call(can't see in Google search results, not getting enough leads)\\Bus. Hrs\\Customer</v>
      </c>
      <c r="E35" s="2" t="s">
        <v>13</v>
      </c>
      <c r="F35" s="25" t="s">
        <v>107</v>
      </c>
      <c r="G35" s="28" t="s">
        <v>112</v>
      </c>
      <c r="H35" s="25">
        <v>3</v>
      </c>
      <c r="I35" s="25" t="str">
        <f>AJ35</f>
        <v>2 bus days</v>
      </c>
      <c r="J35" s="25" t="s">
        <v>104</v>
      </c>
      <c r="K35" s="25" t="s">
        <v>104</v>
      </c>
      <c r="L35" s="27"/>
      <c r="M35" s="27"/>
      <c r="N35" s="18" t="s">
        <v>97</v>
      </c>
      <c r="O35" s="18" t="s">
        <v>97</v>
      </c>
      <c r="P35" s="27"/>
      <c r="Q35" s="18" t="s">
        <v>97</v>
      </c>
      <c r="R35" s="27"/>
      <c r="S35" s="27"/>
      <c r="T35" s="18" t="s">
        <v>115</v>
      </c>
      <c r="V35" t="str">
        <f t="shared" si="12"/>
        <v/>
      </c>
      <c r="W35" t="str">
        <f t="shared" si="12"/>
        <v/>
      </c>
      <c r="X35" t="str">
        <f t="shared" si="12"/>
        <v>2 bus days/</v>
      </c>
      <c r="Y35" t="str">
        <f t="shared" si="12"/>
        <v/>
      </c>
      <c r="Z35" t="str">
        <f t="shared" si="12"/>
        <v/>
      </c>
      <c r="AA35" t="str">
        <f t="shared" si="12"/>
        <v/>
      </c>
      <c r="AB35" t="str">
        <f t="shared" si="12"/>
        <v/>
      </c>
      <c r="AC35" t="str">
        <f t="shared" si="12"/>
        <v/>
      </c>
      <c r="AD35" t="str">
        <f t="shared" si="12"/>
        <v/>
      </c>
      <c r="AE35" t="str">
        <f t="shared" si="12"/>
        <v>2 bus hrs/</v>
      </c>
      <c r="AF35" t="str">
        <f t="shared" si="12"/>
        <v/>
      </c>
      <c r="AG35" t="str">
        <f t="shared" si="12"/>
        <v/>
      </c>
      <c r="AH35" t="str">
        <f t="shared" si="13"/>
        <v>2 bus days/2 bus hrs/</v>
      </c>
      <c r="AI35">
        <f t="shared" si="14"/>
        <v>11</v>
      </c>
      <c r="AJ35" t="str">
        <f t="shared" si="15"/>
        <v>2 bus days</v>
      </c>
    </row>
    <row r="36" spans="1:36" ht="18.75" x14ac:dyDescent="0.3">
      <c r="A36" t="str">
        <f>IF(D36="","",COUNTIF(SLA_Full_Id, "="&amp;D36))</f>
        <v/>
      </c>
      <c r="B36" s="4" t="s">
        <v>43</v>
      </c>
      <c r="C36" t="str">
        <f t="shared" si="5"/>
        <v/>
      </c>
      <c r="D36" t="str">
        <f t="shared" si="6"/>
        <v/>
      </c>
      <c r="E36" s="32"/>
      <c r="F36" s="8"/>
      <c r="G36"/>
      <c r="H36"/>
      <c r="I36"/>
      <c r="J36" s="8"/>
      <c r="K36" s="8"/>
      <c r="L36"/>
      <c r="M36"/>
      <c r="N36"/>
      <c r="O36"/>
      <c r="P36"/>
      <c r="Q36"/>
      <c r="R36"/>
      <c r="S36"/>
      <c r="T36"/>
    </row>
    <row r="37" spans="1:36" ht="18.75" x14ac:dyDescent="0.3">
      <c r="A37" t="str">
        <f>IF(D37="","",COUNTIF(SLA_Full_Id, "="&amp;D37))</f>
        <v/>
      </c>
      <c r="B37" s="4" t="s">
        <v>43</v>
      </c>
      <c r="C37" t="str">
        <f t="shared" si="5"/>
        <v>SLA | Customers Issues logged with Support\\BILLING</v>
      </c>
      <c r="D37" t="str">
        <f t="shared" si="6"/>
        <v/>
      </c>
      <c r="E37" s="1" t="s">
        <v>14</v>
      </c>
      <c r="F37" s="21"/>
      <c r="G37" s="1"/>
      <c r="H37" s="22"/>
      <c r="I37" s="23"/>
      <c r="J37" s="23"/>
      <c r="K37" s="23"/>
      <c r="L37" s="24"/>
      <c r="M37" s="24"/>
      <c r="N37" s="24"/>
      <c r="O37" s="24"/>
      <c r="P37" s="24"/>
      <c r="Q37" s="24"/>
      <c r="R37" s="24"/>
      <c r="S37" s="24"/>
      <c r="T37" s="24"/>
    </row>
    <row r="38" spans="1:36" s="31" customFormat="1" ht="18.75" x14ac:dyDescent="0.3">
      <c r="A38">
        <f>IF(D38="","",COUNTIF(SLA_Full_Id, "="&amp;D38))</f>
        <v>1</v>
      </c>
      <c r="B38" s="4" t="s">
        <v>43</v>
      </c>
      <c r="C38" t="str">
        <f t="shared" si="5"/>
        <v>SLA | Customers Issues logged with Support\\Incorrect plan</v>
      </c>
      <c r="D38" t="str">
        <f t="shared" si="6"/>
        <v>SLA | Customers Issues logged with Support\\Incorrect plan\\Bus. Hrs\\System</v>
      </c>
      <c r="E38" s="3" t="s">
        <v>15</v>
      </c>
      <c r="F38" s="19" t="s">
        <v>107</v>
      </c>
      <c r="G38" s="29" t="s">
        <v>108</v>
      </c>
      <c r="H38" s="16">
        <v>2</v>
      </c>
      <c r="I38" s="16" t="str">
        <f t="shared" ref="I38:I47" si="16">AJ38</f>
        <v>BAU</v>
      </c>
      <c r="J38" s="16" t="s">
        <v>106</v>
      </c>
      <c r="K38" s="16" t="s">
        <v>106</v>
      </c>
      <c r="L38" s="30"/>
      <c r="M38" s="30"/>
      <c r="N38" s="30"/>
      <c r="O38" s="30"/>
      <c r="P38" s="30"/>
      <c r="Q38" s="30"/>
      <c r="R38" s="30"/>
      <c r="S38" s="30"/>
      <c r="T38" s="19" t="s">
        <v>115</v>
      </c>
      <c r="V38" t="str">
        <f t="shared" ref="V38:AG47" si="17">IF(ISNA(MATCH(V$3,$J38:$S38,0)),"",CONCATENATE(V$3,"/"))</f>
        <v/>
      </c>
      <c r="W38" t="str">
        <f t="shared" si="17"/>
        <v/>
      </c>
      <c r="X38" t="str">
        <f t="shared" si="17"/>
        <v/>
      </c>
      <c r="Y38" t="str">
        <f t="shared" si="17"/>
        <v/>
      </c>
      <c r="Z38" t="str">
        <f t="shared" si="17"/>
        <v/>
      </c>
      <c r="AA38" t="str">
        <f t="shared" si="17"/>
        <v/>
      </c>
      <c r="AB38" t="str">
        <f t="shared" si="17"/>
        <v/>
      </c>
      <c r="AC38" t="str">
        <f t="shared" si="17"/>
        <v/>
      </c>
      <c r="AD38" t="str">
        <f t="shared" si="17"/>
        <v/>
      </c>
      <c r="AE38" t="str">
        <f t="shared" si="17"/>
        <v/>
      </c>
      <c r="AF38" t="str">
        <f t="shared" si="17"/>
        <v/>
      </c>
      <c r="AG38" t="str">
        <f t="shared" si="17"/>
        <v>BAU/</v>
      </c>
      <c r="AH38" t="str">
        <f t="shared" ref="AH38:AH47" si="18">CONCATENATE(V38,W38,X38,Y38,Z38,AA38,AB38,AC38,AD38,AE38,AF38,AG38)</f>
        <v>BAU/</v>
      </c>
      <c r="AI38">
        <f t="shared" ref="AI38:AI47" si="19">FIND("/",$AH38)</f>
        <v>4</v>
      </c>
      <c r="AJ38" t="str">
        <f t="shared" ref="AJ38:AJ47" si="20">LEFT(AH38,AI38-1)</f>
        <v>BAU</v>
      </c>
    </row>
    <row r="39" spans="1:36" s="31" customFormat="1" ht="18.75" x14ac:dyDescent="0.3">
      <c r="A39">
        <f>IF(D39="","",COUNTIF(SLA_Full_Id, "="&amp;D39))</f>
        <v>1</v>
      </c>
      <c r="B39" s="4" t="s">
        <v>43</v>
      </c>
      <c r="C39" t="str">
        <f t="shared" si="5"/>
        <v>SLA | Customers Issues logged with Support\\Incorrect plan</v>
      </c>
      <c r="D39" t="str">
        <f t="shared" si="6"/>
        <v>SLA | Customers Issues logged with Support\\Incorrect plan\\Bus. Hrs\\Customer</v>
      </c>
      <c r="E39" s="3" t="s">
        <v>15</v>
      </c>
      <c r="F39" s="19" t="s">
        <v>107</v>
      </c>
      <c r="G39" s="29" t="s">
        <v>112</v>
      </c>
      <c r="H39" s="16">
        <v>2</v>
      </c>
      <c r="I39" s="16" t="str">
        <f t="shared" si="16"/>
        <v>BAU</v>
      </c>
      <c r="J39" s="16" t="s">
        <v>106</v>
      </c>
      <c r="K39" s="16" t="s">
        <v>106</v>
      </c>
      <c r="L39" s="30"/>
      <c r="M39" s="30"/>
      <c r="N39" s="30"/>
      <c r="O39" s="30"/>
      <c r="P39" s="30"/>
      <c r="Q39" s="30"/>
      <c r="R39" s="30"/>
      <c r="S39" s="30"/>
      <c r="T39" s="19" t="s">
        <v>115</v>
      </c>
      <c r="V39" t="str">
        <f t="shared" si="17"/>
        <v/>
      </c>
      <c r="W39" t="str">
        <f t="shared" si="17"/>
        <v/>
      </c>
      <c r="X39" t="str">
        <f t="shared" si="17"/>
        <v/>
      </c>
      <c r="Y39" t="str">
        <f t="shared" si="17"/>
        <v/>
      </c>
      <c r="Z39" t="str">
        <f t="shared" si="17"/>
        <v/>
      </c>
      <c r="AA39" t="str">
        <f t="shared" si="17"/>
        <v/>
      </c>
      <c r="AB39" t="str">
        <f t="shared" si="17"/>
        <v/>
      </c>
      <c r="AC39" t="str">
        <f t="shared" si="17"/>
        <v/>
      </c>
      <c r="AD39" t="str">
        <f t="shared" si="17"/>
        <v/>
      </c>
      <c r="AE39" t="str">
        <f t="shared" si="17"/>
        <v/>
      </c>
      <c r="AF39" t="str">
        <f t="shared" si="17"/>
        <v/>
      </c>
      <c r="AG39" t="str">
        <f t="shared" si="17"/>
        <v>BAU/</v>
      </c>
      <c r="AH39" t="str">
        <f t="shared" si="18"/>
        <v>BAU/</v>
      </c>
      <c r="AI39">
        <f t="shared" si="19"/>
        <v>4</v>
      </c>
      <c r="AJ39" t="str">
        <f t="shared" si="20"/>
        <v>BAU</v>
      </c>
    </row>
    <row r="40" spans="1:36" ht="18.75" x14ac:dyDescent="0.3">
      <c r="A40">
        <f>IF(D40="","",COUNTIF(SLA_Full_Id, "="&amp;D40))</f>
        <v>1</v>
      </c>
      <c r="B40" s="4" t="s">
        <v>43</v>
      </c>
      <c r="C40" t="str">
        <f t="shared" si="5"/>
        <v>SLA | Customers Issues logged with Support\\Discrepancy in billing</v>
      </c>
      <c r="D40" t="str">
        <f t="shared" si="6"/>
        <v>SLA | Customers Issues logged with Support\\Discrepancy in billing\\Bus. Hrs\\System</v>
      </c>
      <c r="E40" s="2" t="s">
        <v>16</v>
      </c>
      <c r="F40" s="25" t="s">
        <v>107</v>
      </c>
      <c r="G40" s="26" t="s">
        <v>108</v>
      </c>
      <c r="H40" s="25">
        <v>2</v>
      </c>
      <c r="I40" s="25" t="str">
        <f t="shared" si="16"/>
        <v>BAU</v>
      </c>
      <c r="J40" s="25" t="s">
        <v>106</v>
      </c>
      <c r="K40" s="25" t="s">
        <v>106</v>
      </c>
      <c r="L40" s="27"/>
      <c r="M40" s="27"/>
      <c r="N40" s="27"/>
      <c r="O40" s="27"/>
      <c r="P40" s="27"/>
      <c r="Q40" s="27"/>
      <c r="R40" s="27"/>
      <c r="S40" s="27"/>
      <c r="T40" s="18" t="s">
        <v>115</v>
      </c>
      <c r="V40" t="str">
        <f t="shared" si="17"/>
        <v/>
      </c>
      <c r="W40" t="str">
        <f t="shared" si="17"/>
        <v/>
      </c>
      <c r="X40" t="str">
        <f t="shared" si="17"/>
        <v/>
      </c>
      <c r="Y40" t="str">
        <f t="shared" si="17"/>
        <v/>
      </c>
      <c r="Z40" t="str">
        <f t="shared" si="17"/>
        <v/>
      </c>
      <c r="AA40" t="str">
        <f t="shared" si="17"/>
        <v/>
      </c>
      <c r="AB40" t="str">
        <f t="shared" si="17"/>
        <v/>
      </c>
      <c r="AC40" t="str">
        <f t="shared" si="17"/>
        <v/>
      </c>
      <c r="AD40" t="str">
        <f t="shared" si="17"/>
        <v/>
      </c>
      <c r="AE40" t="str">
        <f t="shared" si="17"/>
        <v/>
      </c>
      <c r="AF40" t="str">
        <f t="shared" si="17"/>
        <v/>
      </c>
      <c r="AG40" t="str">
        <f t="shared" si="17"/>
        <v>BAU/</v>
      </c>
      <c r="AH40" t="str">
        <f t="shared" si="18"/>
        <v>BAU/</v>
      </c>
      <c r="AI40">
        <f t="shared" si="19"/>
        <v>4</v>
      </c>
      <c r="AJ40" t="str">
        <f t="shared" si="20"/>
        <v>BAU</v>
      </c>
    </row>
    <row r="41" spans="1:36" ht="18.75" x14ac:dyDescent="0.3">
      <c r="A41">
        <f>IF(D41="","",COUNTIF(SLA_Full_Id, "="&amp;D41))</f>
        <v>1</v>
      </c>
      <c r="B41" s="4" t="s">
        <v>43</v>
      </c>
      <c r="C41" t="str">
        <f t="shared" si="5"/>
        <v>SLA | Customers Issues logged with Support\\Discrepancy in billing</v>
      </c>
      <c r="D41" t="str">
        <f t="shared" si="6"/>
        <v>SLA | Customers Issues logged with Support\\Discrepancy in billing\\Bus. Hrs\\Customer</v>
      </c>
      <c r="E41" s="2" t="s">
        <v>16</v>
      </c>
      <c r="F41" s="25" t="s">
        <v>107</v>
      </c>
      <c r="G41" s="26" t="s">
        <v>112</v>
      </c>
      <c r="H41" s="25">
        <v>2</v>
      </c>
      <c r="I41" s="25" t="str">
        <f t="shared" si="16"/>
        <v>BAU</v>
      </c>
      <c r="J41" s="25" t="s">
        <v>106</v>
      </c>
      <c r="K41" s="25" t="s">
        <v>106</v>
      </c>
      <c r="L41" s="27"/>
      <c r="M41" s="27"/>
      <c r="N41" s="27"/>
      <c r="O41" s="27"/>
      <c r="P41" s="27"/>
      <c r="Q41" s="27"/>
      <c r="R41" s="27"/>
      <c r="S41" s="27"/>
      <c r="T41" s="18" t="s">
        <v>115</v>
      </c>
      <c r="V41" t="str">
        <f t="shared" si="17"/>
        <v/>
      </c>
      <c r="W41" t="str">
        <f t="shared" si="17"/>
        <v/>
      </c>
      <c r="X41" t="str">
        <f t="shared" si="17"/>
        <v/>
      </c>
      <c r="Y41" t="str">
        <f t="shared" si="17"/>
        <v/>
      </c>
      <c r="Z41" t="str">
        <f t="shared" si="17"/>
        <v/>
      </c>
      <c r="AA41" t="str">
        <f t="shared" si="17"/>
        <v/>
      </c>
      <c r="AB41" t="str">
        <f t="shared" si="17"/>
        <v/>
      </c>
      <c r="AC41" t="str">
        <f t="shared" si="17"/>
        <v/>
      </c>
      <c r="AD41" t="str">
        <f t="shared" si="17"/>
        <v/>
      </c>
      <c r="AE41" t="str">
        <f t="shared" si="17"/>
        <v/>
      </c>
      <c r="AF41" t="str">
        <f t="shared" si="17"/>
        <v/>
      </c>
      <c r="AG41" t="str">
        <f t="shared" si="17"/>
        <v>BAU/</v>
      </c>
      <c r="AH41" t="str">
        <f t="shared" si="18"/>
        <v>BAU/</v>
      </c>
      <c r="AI41">
        <f t="shared" si="19"/>
        <v>4</v>
      </c>
      <c r="AJ41" t="str">
        <f t="shared" si="20"/>
        <v>BAU</v>
      </c>
    </row>
    <row r="42" spans="1:36" s="31" customFormat="1" ht="18.75" x14ac:dyDescent="0.3">
      <c r="A42">
        <f>IF(D42="","",COUNTIF(SLA_Full_Id, "="&amp;D42))</f>
        <v>1</v>
      </c>
      <c r="B42" s="4" t="s">
        <v>43</v>
      </c>
      <c r="C42" t="str">
        <f t="shared" si="5"/>
        <v>SLA | Customers Issues logged with Support\\Credit issue</v>
      </c>
      <c r="D42" t="str">
        <f t="shared" si="6"/>
        <v>SLA | Customers Issues logged with Support\\Credit issue\\Bus. Hrs\\System</v>
      </c>
      <c r="E42" s="3" t="s">
        <v>17</v>
      </c>
      <c r="F42" s="19" t="s">
        <v>107</v>
      </c>
      <c r="G42" s="29" t="s">
        <v>108</v>
      </c>
      <c r="H42" s="16">
        <v>2</v>
      </c>
      <c r="I42" s="16" t="str">
        <f t="shared" si="16"/>
        <v>BAU</v>
      </c>
      <c r="J42" s="16" t="s">
        <v>106</v>
      </c>
      <c r="K42" s="16" t="s">
        <v>106</v>
      </c>
      <c r="L42" s="30"/>
      <c r="M42" s="30"/>
      <c r="N42" s="30"/>
      <c r="O42" s="30"/>
      <c r="P42" s="30"/>
      <c r="Q42" s="30"/>
      <c r="R42" s="30"/>
      <c r="S42" s="30"/>
      <c r="T42" s="19" t="s">
        <v>115</v>
      </c>
      <c r="V42" t="str">
        <f t="shared" si="17"/>
        <v/>
      </c>
      <c r="W42" t="str">
        <f t="shared" si="17"/>
        <v/>
      </c>
      <c r="X42" t="str">
        <f t="shared" si="17"/>
        <v/>
      </c>
      <c r="Y42" t="str">
        <f t="shared" si="17"/>
        <v/>
      </c>
      <c r="Z42" t="str">
        <f t="shared" si="17"/>
        <v/>
      </c>
      <c r="AA42" t="str">
        <f t="shared" si="17"/>
        <v/>
      </c>
      <c r="AB42" t="str">
        <f t="shared" si="17"/>
        <v/>
      </c>
      <c r="AC42" t="str">
        <f t="shared" si="17"/>
        <v/>
      </c>
      <c r="AD42" t="str">
        <f t="shared" si="17"/>
        <v/>
      </c>
      <c r="AE42" t="str">
        <f t="shared" si="17"/>
        <v/>
      </c>
      <c r="AF42" t="str">
        <f t="shared" si="17"/>
        <v/>
      </c>
      <c r="AG42" t="str">
        <f t="shared" si="17"/>
        <v>BAU/</v>
      </c>
      <c r="AH42" t="str">
        <f t="shared" si="18"/>
        <v>BAU/</v>
      </c>
      <c r="AI42">
        <f t="shared" si="19"/>
        <v>4</v>
      </c>
      <c r="AJ42" t="str">
        <f t="shared" si="20"/>
        <v>BAU</v>
      </c>
    </row>
    <row r="43" spans="1:36" s="31" customFormat="1" ht="18.75" x14ac:dyDescent="0.3">
      <c r="A43">
        <f>IF(D43="","",COUNTIF(SLA_Full_Id, "="&amp;D43))</f>
        <v>1</v>
      </c>
      <c r="B43" s="4" t="s">
        <v>43</v>
      </c>
      <c r="C43" t="str">
        <f t="shared" si="5"/>
        <v>SLA | Customers Issues logged with Support\\Credit issue</v>
      </c>
      <c r="D43" t="str">
        <f t="shared" si="6"/>
        <v>SLA | Customers Issues logged with Support\\Credit issue\\Bus. Hrs\\Customer</v>
      </c>
      <c r="E43" s="3" t="s">
        <v>17</v>
      </c>
      <c r="F43" s="19" t="s">
        <v>107</v>
      </c>
      <c r="G43" s="29" t="s">
        <v>112</v>
      </c>
      <c r="H43" s="16">
        <v>2</v>
      </c>
      <c r="I43" s="16" t="str">
        <f t="shared" si="16"/>
        <v>BAU</v>
      </c>
      <c r="J43" s="16" t="s">
        <v>106</v>
      </c>
      <c r="K43" s="16" t="s">
        <v>106</v>
      </c>
      <c r="L43" s="30"/>
      <c r="M43" s="30"/>
      <c r="N43" s="30"/>
      <c r="O43" s="30"/>
      <c r="P43" s="30"/>
      <c r="Q43" s="30"/>
      <c r="R43" s="30"/>
      <c r="S43" s="30"/>
      <c r="T43" s="19" t="s">
        <v>115</v>
      </c>
      <c r="V43" t="str">
        <f t="shared" si="17"/>
        <v/>
      </c>
      <c r="W43" t="str">
        <f t="shared" si="17"/>
        <v/>
      </c>
      <c r="X43" t="str">
        <f t="shared" si="17"/>
        <v/>
      </c>
      <c r="Y43" t="str">
        <f t="shared" si="17"/>
        <v/>
      </c>
      <c r="Z43" t="str">
        <f t="shared" si="17"/>
        <v/>
      </c>
      <c r="AA43" t="str">
        <f t="shared" si="17"/>
        <v/>
      </c>
      <c r="AB43" t="str">
        <f t="shared" si="17"/>
        <v/>
      </c>
      <c r="AC43" t="str">
        <f t="shared" si="17"/>
        <v/>
      </c>
      <c r="AD43" t="str">
        <f t="shared" si="17"/>
        <v/>
      </c>
      <c r="AE43" t="str">
        <f t="shared" si="17"/>
        <v/>
      </c>
      <c r="AF43" t="str">
        <f t="shared" si="17"/>
        <v/>
      </c>
      <c r="AG43" t="str">
        <f t="shared" si="17"/>
        <v>BAU/</v>
      </c>
      <c r="AH43" t="str">
        <f t="shared" si="18"/>
        <v>BAU/</v>
      </c>
      <c r="AI43">
        <f t="shared" si="19"/>
        <v>4</v>
      </c>
      <c r="AJ43" t="str">
        <f t="shared" si="20"/>
        <v>BAU</v>
      </c>
    </row>
    <row r="44" spans="1:36" ht="18.75" x14ac:dyDescent="0.3">
      <c r="A44">
        <f>IF(D44="","",COUNTIF(SLA_Full_Id, "="&amp;D44))</f>
        <v>1</v>
      </c>
      <c r="B44" s="4" t="s">
        <v>43</v>
      </c>
      <c r="C44" t="str">
        <f t="shared" si="5"/>
        <v>SLA | Customers Issues logged with Support\\Bill not received</v>
      </c>
      <c r="D44" t="str">
        <f t="shared" si="6"/>
        <v>SLA | Customers Issues logged with Support\\Bill not received\\Bus. Hrs\\System</v>
      </c>
      <c r="E44" s="2" t="s">
        <v>18</v>
      </c>
      <c r="F44" s="25" t="s">
        <v>107</v>
      </c>
      <c r="G44" s="26" t="s">
        <v>108</v>
      </c>
      <c r="H44" s="25">
        <v>3</v>
      </c>
      <c r="I44" s="25" t="str">
        <f t="shared" si="16"/>
        <v>BAU</v>
      </c>
      <c r="J44" s="25" t="s">
        <v>106</v>
      </c>
      <c r="K44" s="25" t="s">
        <v>106</v>
      </c>
      <c r="L44" s="27"/>
      <c r="M44" s="27"/>
      <c r="N44" s="27"/>
      <c r="O44" s="27"/>
      <c r="P44" s="27"/>
      <c r="Q44" s="27"/>
      <c r="R44" s="27"/>
      <c r="S44" s="27"/>
      <c r="T44" s="18" t="s">
        <v>115</v>
      </c>
      <c r="V44" t="str">
        <f t="shared" si="17"/>
        <v/>
      </c>
      <c r="W44" t="str">
        <f t="shared" si="17"/>
        <v/>
      </c>
      <c r="X44" t="str">
        <f t="shared" si="17"/>
        <v/>
      </c>
      <c r="Y44" t="str">
        <f t="shared" si="17"/>
        <v/>
      </c>
      <c r="Z44" t="str">
        <f t="shared" si="17"/>
        <v/>
      </c>
      <c r="AA44" t="str">
        <f t="shared" si="17"/>
        <v/>
      </c>
      <c r="AB44" t="str">
        <f t="shared" si="17"/>
        <v/>
      </c>
      <c r="AC44" t="str">
        <f t="shared" si="17"/>
        <v/>
      </c>
      <c r="AD44" t="str">
        <f t="shared" si="17"/>
        <v/>
      </c>
      <c r="AE44" t="str">
        <f t="shared" si="17"/>
        <v/>
      </c>
      <c r="AF44" t="str">
        <f t="shared" si="17"/>
        <v/>
      </c>
      <c r="AG44" t="str">
        <f t="shared" si="17"/>
        <v>BAU/</v>
      </c>
      <c r="AH44" t="str">
        <f t="shared" si="18"/>
        <v>BAU/</v>
      </c>
      <c r="AI44">
        <f t="shared" si="19"/>
        <v>4</v>
      </c>
      <c r="AJ44" t="str">
        <f t="shared" si="20"/>
        <v>BAU</v>
      </c>
    </row>
    <row r="45" spans="1:36" ht="18.75" x14ac:dyDescent="0.3">
      <c r="A45">
        <f>IF(D45="","",COUNTIF(SLA_Full_Id, "="&amp;D45))</f>
        <v>1</v>
      </c>
      <c r="B45" s="4" t="s">
        <v>43</v>
      </c>
      <c r="C45" t="str">
        <f t="shared" si="5"/>
        <v>SLA | Customers Issues logged with Support\\Bill not received</v>
      </c>
      <c r="D45" t="str">
        <f t="shared" si="6"/>
        <v>SLA | Customers Issues logged with Support\\Bill not received\\Bus. Hrs\\Customer</v>
      </c>
      <c r="E45" s="2" t="s">
        <v>18</v>
      </c>
      <c r="F45" s="25" t="s">
        <v>107</v>
      </c>
      <c r="G45" s="26" t="s">
        <v>112</v>
      </c>
      <c r="H45" s="25">
        <v>3</v>
      </c>
      <c r="I45" s="25" t="str">
        <f t="shared" si="16"/>
        <v>BAU</v>
      </c>
      <c r="J45" s="25" t="s">
        <v>106</v>
      </c>
      <c r="K45" s="25" t="s">
        <v>106</v>
      </c>
      <c r="L45" s="27"/>
      <c r="M45" s="27"/>
      <c r="N45" s="27"/>
      <c r="O45" s="27"/>
      <c r="P45" s="27"/>
      <c r="Q45" s="27"/>
      <c r="R45" s="27"/>
      <c r="S45" s="27"/>
      <c r="T45" s="18" t="s">
        <v>115</v>
      </c>
      <c r="V45" t="str">
        <f t="shared" si="17"/>
        <v/>
      </c>
      <c r="W45" t="str">
        <f t="shared" si="17"/>
        <v/>
      </c>
      <c r="X45" t="str">
        <f t="shared" si="17"/>
        <v/>
      </c>
      <c r="Y45" t="str">
        <f t="shared" si="17"/>
        <v/>
      </c>
      <c r="Z45" t="str">
        <f t="shared" si="17"/>
        <v/>
      </c>
      <c r="AA45" t="str">
        <f t="shared" si="17"/>
        <v/>
      </c>
      <c r="AB45" t="str">
        <f t="shared" si="17"/>
        <v/>
      </c>
      <c r="AC45" t="str">
        <f t="shared" si="17"/>
        <v/>
      </c>
      <c r="AD45" t="str">
        <f t="shared" si="17"/>
        <v/>
      </c>
      <c r="AE45" t="str">
        <f t="shared" si="17"/>
        <v/>
      </c>
      <c r="AF45" t="str">
        <f t="shared" si="17"/>
        <v/>
      </c>
      <c r="AG45" t="str">
        <f t="shared" si="17"/>
        <v>BAU/</v>
      </c>
      <c r="AH45" t="str">
        <f t="shared" si="18"/>
        <v>BAU/</v>
      </c>
      <c r="AI45">
        <f t="shared" si="19"/>
        <v>4</v>
      </c>
      <c r="AJ45" t="str">
        <f t="shared" si="20"/>
        <v>BAU</v>
      </c>
    </row>
    <row r="46" spans="1:36" s="31" customFormat="1" ht="18.75" x14ac:dyDescent="0.3">
      <c r="A46">
        <f>IF(D46="","",COUNTIF(SLA_Full_Id, "="&amp;D46))</f>
        <v>1</v>
      </c>
      <c r="B46" s="4" t="s">
        <v>43</v>
      </c>
      <c r="C46" t="str">
        <f t="shared" si="5"/>
        <v>SLA | Customers Issues logged with Support\\Unable to understand bill</v>
      </c>
      <c r="D46" t="str">
        <f t="shared" si="6"/>
        <v>SLA | Customers Issues logged with Support\\Unable to understand bill\\Bus. Hrs\\System</v>
      </c>
      <c r="E46" s="3" t="s">
        <v>19</v>
      </c>
      <c r="F46" s="19" t="s">
        <v>107</v>
      </c>
      <c r="G46" s="29" t="s">
        <v>108</v>
      </c>
      <c r="H46" s="16">
        <v>3</v>
      </c>
      <c r="I46" s="16" t="str">
        <f t="shared" si="16"/>
        <v>10mins</v>
      </c>
      <c r="J46" s="16" t="s">
        <v>105</v>
      </c>
      <c r="K46" s="16" t="s">
        <v>105</v>
      </c>
      <c r="L46" s="30"/>
      <c r="M46" s="30"/>
      <c r="N46" s="30"/>
      <c r="O46" s="30"/>
      <c r="P46" s="30"/>
      <c r="Q46" s="30"/>
      <c r="R46" s="30"/>
      <c r="S46" s="30"/>
      <c r="T46" s="19" t="s">
        <v>115</v>
      </c>
      <c r="V46" t="str">
        <f t="shared" si="17"/>
        <v/>
      </c>
      <c r="W46" t="str">
        <f t="shared" si="17"/>
        <v/>
      </c>
      <c r="X46" t="str">
        <f t="shared" si="17"/>
        <v/>
      </c>
      <c r="Y46" t="str">
        <f t="shared" si="17"/>
        <v/>
      </c>
      <c r="Z46" t="str">
        <f t="shared" si="17"/>
        <v/>
      </c>
      <c r="AA46" t="str">
        <f t="shared" si="17"/>
        <v/>
      </c>
      <c r="AB46" t="str">
        <f t="shared" si="17"/>
        <v/>
      </c>
      <c r="AC46" t="str">
        <f t="shared" si="17"/>
        <v/>
      </c>
      <c r="AD46" t="str">
        <f t="shared" si="17"/>
        <v/>
      </c>
      <c r="AE46" t="str">
        <f t="shared" si="17"/>
        <v/>
      </c>
      <c r="AF46" t="str">
        <f t="shared" si="17"/>
        <v>10mins/</v>
      </c>
      <c r="AG46" t="str">
        <f t="shared" si="17"/>
        <v/>
      </c>
      <c r="AH46" t="str">
        <f t="shared" si="18"/>
        <v>10mins/</v>
      </c>
      <c r="AI46">
        <f t="shared" si="19"/>
        <v>7</v>
      </c>
      <c r="AJ46" t="str">
        <f t="shared" si="20"/>
        <v>10mins</v>
      </c>
    </row>
    <row r="47" spans="1:36" s="31" customFormat="1" ht="18.75" x14ac:dyDescent="0.3">
      <c r="A47">
        <f>IF(D47="","",COUNTIF(SLA_Full_Id, "="&amp;D47))</f>
        <v>1</v>
      </c>
      <c r="B47" s="4" t="s">
        <v>43</v>
      </c>
      <c r="C47" t="str">
        <f t="shared" si="5"/>
        <v>SLA | Customers Issues logged with Support\\Unable to understand bill</v>
      </c>
      <c r="D47" t="str">
        <f t="shared" si="6"/>
        <v>SLA | Customers Issues logged with Support\\Unable to understand bill\\Bus. Hrs\\Customer</v>
      </c>
      <c r="E47" s="3" t="s">
        <v>19</v>
      </c>
      <c r="F47" s="19" t="s">
        <v>107</v>
      </c>
      <c r="G47" s="29" t="s">
        <v>112</v>
      </c>
      <c r="H47" s="16">
        <v>3</v>
      </c>
      <c r="I47" s="16" t="str">
        <f t="shared" si="16"/>
        <v>10mins</v>
      </c>
      <c r="J47" s="16" t="s">
        <v>105</v>
      </c>
      <c r="K47" s="16" t="s">
        <v>105</v>
      </c>
      <c r="L47" s="30"/>
      <c r="M47" s="30"/>
      <c r="N47" s="30"/>
      <c r="O47" s="30"/>
      <c r="P47" s="30"/>
      <c r="Q47" s="30"/>
      <c r="R47" s="30"/>
      <c r="S47" s="30"/>
      <c r="T47" s="19" t="s">
        <v>115</v>
      </c>
      <c r="V47" t="str">
        <f t="shared" si="17"/>
        <v/>
      </c>
      <c r="W47" t="str">
        <f t="shared" si="17"/>
        <v/>
      </c>
      <c r="X47" t="str">
        <f t="shared" si="17"/>
        <v/>
      </c>
      <c r="Y47" t="str">
        <f t="shared" si="17"/>
        <v/>
      </c>
      <c r="Z47" t="str">
        <f t="shared" si="17"/>
        <v/>
      </c>
      <c r="AA47" t="str">
        <f t="shared" si="17"/>
        <v/>
      </c>
      <c r="AB47" t="str">
        <f t="shared" si="17"/>
        <v/>
      </c>
      <c r="AC47" t="str">
        <f t="shared" si="17"/>
        <v/>
      </c>
      <c r="AD47" t="str">
        <f t="shared" si="17"/>
        <v/>
      </c>
      <c r="AE47" t="str">
        <f t="shared" si="17"/>
        <v/>
      </c>
      <c r="AF47" t="str">
        <f t="shared" si="17"/>
        <v>10mins/</v>
      </c>
      <c r="AG47" t="str">
        <f t="shared" si="17"/>
        <v/>
      </c>
      <c r="AH47" t="str">
        <f t="shared" si="18"/>
        <v>10mins/</v>
      </c>
      <c r="AI47">
        <f t="shared" si="19"/>
        <v>7</v>
      </c>
      <c r="AJ47" t="str">
        <f t="shared" si="20"/>
        <v>10mins</v>
      </c>
    </row>
    <row r="48" spans="1:36" ht="18.75" x14ac:dyDescent="0.3">
      <c r="A48" t="str">
        <f>IF(D48="","",COUNTIF(SLA_Full_Id, "="&amp;D48))</f>
        <v/>
      </c>
      <c r="B48" s="4" t="s">
        <v>43</v>
      </c>
      <c r="C48" t="str">
        <f t="shared" si="5"/>
        <v/>
      </c>
      <c r="D48" t="str">
        <f t="shared" si="6"/>
        <v/>
      </c>
      <c r="E48" s="32"/>
      <c r="F48" s="8"/>
      <c r="G48"/>
      <c r="H48"/>
      <c r="I48"/>
      <c r="J48" s="8"/>
      <c r="K48" s="8"/>
      <c r="L48"/>
      <c r="M48"/>
      <c r="N48"/>
      <c r="O48"/>
      <c r="P48"/>
      <c r="Q48"/>
      <c r="R48"/>
      <c r="S48"/>
      <c r="T48"/>
    </row>
    <row r="49" spans="1:36" ht="18.75" x14ac:dyDescent="0.3">
      <c r="A49" t="str">
        <f>IF(D49="","",COUNTIF(SLA_Full_Id, "="&amp;D49))</f>
        <v/>
      </c>
      <c r="B49" s="4" t="s">
        <v>43</v>
      </c>
      <c r="C49" t="str">
        <f t="shared" si="5"/>
        <v>SLA | Customers Issues logged with Support\\VOIP</v>
      </c>
      <c r="D49" t="str">
        <f t="shared" si="6"/>
        <v/>
      </c>
      <c r="E49" s="1" t="s">
        <v>20</v>
      </c>
      <c r="F49" s="21"/>
      <c r="G49" s="1"/>
      <c r="H49" s="22"/>
      <c r="I49" s="23"/>
      <c r="J49" s="23"/>
      <c r="K49" s="23"/>
      <c r="L49" s="24"/>
      <c r="M49" s="24"/>
      <c r="N49" s="24"/>
      <c r="O49" s="24"/>
      <c r="P49" s="24"/>
      <c r="Q49" s="24"/>
      <c r="R49" s="24"/>
      <c r="S49" s="24"/>
      <c r="T49" s="24"/>
    </row>
    <row r="50" spans="1:36" ht="18.75" x14ac:dyDescent="0.3">
      <c r="A50">
        <f>IF(D50="","",COUNTIF(SLA_Full_Id, "="&amp;D50))</f>
        <v>1</v>
      </c>
      <c r="B50" s="4" t="s">
        <v>43</v>
      </c>
      <c r="C50" t="str">
        <f t="shared" si="5"/>
        <v>SLA | Customers Issues logged with Support\\Termination number change/incorrect</v>
      </c>
      <c r="D50" t="str">
        <f t="shared" si="6"/>
        <v>SLA | Customers Issues logged with Support\\Termination number change/incorrect\\Bus. Hrs\\System</v>
      </c>
      <c r="E50" s="2" t="s">
        <v>21</v>
      </c>
      <c r="F50" s="25" t="s">
        <v>107</v>
      </c>
      <c r="G50" s="26" t="s">
        <v>108</v>
      </c>
      <c r="H50" s="25">
        <v>3</v>
      </c>
      <c r="I50" s="25" t="str">
        <f>AJ50</f>
        <v>3 bus days</v>
      </c>
      <c r="J50" s="25" t="s">
        <v>116</v>
      </c>
      <c r="K50" s="25" t="s">
        <v>116</v>
      </c>
      <c r="L50" s="18" t="s">
        <v>96</v>
      </c>
      <c r="M50" s="18" t="s">
        <v>100</v>
      </c>
      <c r="N50" s="27"/>
      <c r="O50" s="27"/>
      <c r="P50" s="27"/>
      <c r="Q50" s="27"/>
      <c r="R50" s="27"/>
      <c r="S50" s="27"/>
      <c r="T50" s="18" t="s">
        <v>115</v>
      </c>
      <c r="V50" t="str">
        <f t="shared" ref="V50:AG51" si="21">IF(ISNA(MATCH(V$3,$J50:$S50,0)),"",CONCATENATE(V$3,"/"))</f>
        <v/>
      </c>
      <c r="W50" t="str">
        <f t="shared" si="21"/>
        <v>3 bus days/</v>
      </c>
      <c r="X50" t="str">
        <f t="shared" si="21"/>
        <v/>
      </c>
      <c r="Y50" t="str">
        <f t="shared" si="21"/>
        <v/>
      </c>
      <c r="Z50" t="str">
        <f t="shared" si="21"/>
        <v/>
      </c>
      <c r="AA50" t="str">
        <f t="shared" si="21"/>
        <v>24 bus hrs/</v>
      </c>
      <c r="AB50" t="str">
        <f t="shared" si="21"/>
        <v/>
      </c>
      <c r="AC50" t="str">
        <f t="shared" si="21"/>
        <v/>
      </c>
      <c r="AD50" t="str">
        <f t="shared" si="21"/>
        <v/>
      </c>
      <c r="AE50" t="str">
        <f t="shared" si="21"/>
        <v/>
      </c>
      <c r="AF50" t="str">
        <f t="shared" si="21"/>
        <v/>
      </c>
      <c r="AG50" t="str">
        <f t="shared" si="21"/>
        <v/>
      </c>
      <c r="AH50" t="str">
        <f t="shared" ref="AH50:AH51" si="22">CONCATENATE(V50,W50,X50,Y50,Z50,AA50,AB50,AC50,AD50,AE50,AF50,AG50)</f>
        <v>3 bus days/24 bus hrs/</v>
      </c>
      <c r="AI50">
        <f t="shared" ref="AI50:AI51" si="23">FIND("/",$AH50)</f>
        <v>11</v>
      </c>
      <c r="AJ50" t="str">
        <f t="shared" ref="AJ50:AJ51" si="24">LEFT(AH50,AI50-1)</f>
        <v>3 bus days</v>
      </c>
    </row>
    <row r="51" spans="1:36" ht="18.75" x14ac:dyDescent="0.3">
      <c r="A51">
        <f>IF(D51="","",COUNTIF(SLA_Full_Id, "="&amp;D51))</f>
        <v>1</v>
      </c>
      <c r="B51" s="4" t="s">
        <v>43</v>
      </c>
      <c r="C51" t="str">
        <f t="shared" si="5"/>
        <v>SLA | Customers Issues logged with Support\\Termination number change/incorrect</v>
      </c>
      <c r="D51" t="str">
        <f t="shared" si="6"/>
        <v>SLA | Customers Issues logged with Support\\Termination number change/incorrect\\Bus. Hrs\\Customer</v>
      </c>
      <c r="E51" s="2" t="s">
        <v>21</v>
      </c>
      <c r="F51" s="25" t="s">
        <v>107</v>
      </c>
      <c r="G51" s="26" t="s">
        <v>112</v>
      </c>
      <c r="H51" s="25">
        <v>3</v>
      </c>
      <c r="I51" s="25" t="str">
        <f>AJ51</f>
        <v>3 bus days</v>
      </c>
      <c r="J51" s="25" t="s">
        <v>116</v>
      </c>
      <c r="K51" s="25" t="s">
        <v>116</v>
      </c>
      <c r="L51" s="18" t="s">
        <v>96</v>
      </c>
      <c r="M51" s="18" t="s">
        <v>100</v>
      </c>
      <c r="N51" s="27"/>
      <c r="O51" s="27"/>
      <c r="P51" s="27"/>
      <c r="Q51" s="27"/>
      <c r="R51" s="27"/>
      <c r="S51" s="27"/>
      <c r="T51" s="18" t="s">
        <v>115</v>
      </c>
      <c r="V51" t="str">
        <f t="shared" si="21"/>
        <v/>
      </c>
      <c r="W51" t="str">
        <f t="shared" si="21"/>
        <v>3 bus days/</v>
      </c>
      <c r="X51" t="str">
        <f t="shared" si="21"/>
        <v/>
      </c>
      <c r="Y51" t="str">
        <f t="shared" si="21"/>
        <v/>
      </c>
      <c r="Z51" t="str">
        <f t="shared" si="21"/>
        <v/>
      </c>
      <c r="AA51" t="str">
        <f t="shared" si="21"/>
        <v>24 bus hrs/</v>
      </c>
      <c r="AB51" t="str">
        <f t="shared" si="21"/>
        <v/>
      </c>
      <c r="AC51" t="str">
        <f t="shared" si="21"/>
        <v/>
      </c>
      <c r="AD51" t="str">
        <f t="shared" si="21"/>
        <v/>
      </c>
      <c r="AE51" t="str">
        <f t="shared" si="21"/>
        <v/>
      </c>
      <c r="AF51" t="str">
        <f t="shared" si="21"/>
        <v/>
      </c>
      <c r="AG51" t="str">
        <f t="shared" si="21"/>
        <v/>
      </c>
      <c r="AH51" t="str">
        <f t="shared" si="22"/>
        <v>3 bus days/24 bus hrs/</v>
      </c>
      <c r="AI51">
        <f t="shared" si="23"/>
        <v>11</v>
      </c>
      <c r="AJ51" t="str">
        <f t="shared" si="24"/>
        <v>3 bus days</v>
      </c>
    </row>
    <row r="52" spans="1:36" ht="18.75" x14ac:dyDescent="0.3">
      <c r="A52" t="str">
        <f>IF(D52="","",COUNTIF(SLA_Full_Id, "="&amp;D52))</f>
        <v/>
      </c>
      <c r="B52" s="4" t="s">
        <v>43</v>
      </c>
      <c r="C52" t="str">
        <f t="shared" si="5"/>
        <v/>
      </c>
      <c r="D52" t="str">
        <f t="shared" si="6"/>
        <v/>
      </c>
      <c r="E52" s="32"/>
      <c r="F52" s="8"/>
      <c r="G52"/>
      <c r="H52"/>
      <c r="I52"/>
      <c r="J52" s="8"/>
      <c r="K52" s="8"/>
      <c r="L52"/>
      <c r="M52"/>
      <c r="N52"/>
      <c r="O52"/>
      <c r="P52"/>
      <c r="Q52"/>
      <c r="R52"/>
      <c r="S52"/>
      <c r="T52"/>
    </row>
    <row r="53" spans="1:36" ht="18.75" x14ac:dyDescent="0.3">
      <c r="A53" t="str">
        <f>IF(D53="","",COUNTIF(SLA_Full_Id, "="&amp;D53))</f>
        <v/>
      </c>
      <c r="B53" s="4" t="s">
        <v>43</v>
      </c>
      <c r="C53" t="str">
        <f t="shared" si="5"/>
        <v>SLA | Customers Issues logged with Support\\PROVISIONING</v>
      </c>
      <c r="D53" t="str">
        <f t="shared" si="6"/>
        <v/>
      </c>
      <c r="E53" s="1" t="s">
        <v>22</v>
      </c>
      <c r="F53" s="21"/>
      <c r="G53" s="1"/>
      <c r="H53" s="22"/>
      <c r="I53" s="23"/>
      <c r="J53" s="23"/>
      <c r="K53" s="23"/>
      <c r="L53" s="24"/>
      <c r="M53" s="24"/>
      <c r="N53" s="24"/>
      <c r="O53" s="24"/>
      <c r="P53" s="24"/>
      <c r="Q53" s="24"/>
      <c r="R53" s="24"/>
      <c r="S53" s="24"/>
      <c r="T53" s="24"/>
    </row>
    <row r="54" spans="1:36" s="31" customFormat="1" ht="18.75" x14ac:dyDescent="0.3">
      <c r="A54">
        <f>IF(D54="","",COUNTIF(SLA_Full_Id, "="&amp;D54))</f>
        <v>1</v>
      </c>
      <c r="B54" s="4" t="s">
        <v>43</v>
      </c>
      <c r="C54" t="str">
        <f t="shared" si="5"/>
        <v>SLA | Customers Issues logged with Support\\Email not received</v>
      </c>
      <c r="D54" t="str">
        <f t="shared" si="6"/>
        <v>SLA | Customers Issues logged with Support\\Email not received\\Bus. Hrs\\System</v>
      </c>
      <c r="E54" s="3" t="s">
        <v>23</v>
      </c>
      <c r="F54" s="19" t="s">
        <v>107</v>
      </c>
      <c r="G54" s="29" t="s">
        <v>108</v>
      </c>
      <c r="H54" s="16">
        <v>3</v>
      </c>
      <c r="I54" s="16" t="str">
        <f t="shared" ref="I54:I65" si="25">AJ54</f>
        <v>3 bus days</v>
      </c>
      <c r="J54" s="16" t="s">
        <v>116</v>
      </c>
      <c r="K54" s="16" t="s">
        <v>116</v>
      </c>
      <c r="L54" s="19" t="s">
        <v>96</v>
      </c>
      <c r="M54" s="30"/>
      <c r="N54" s="30"/>
      <c r="O54" s="30"/>
      <c r="P54" s="30"/>
      <c r="Q54" s="30"/>
      <c r="R54" s="30"/>
      <c r="S54" s="30"/>
      <c r="T54" s="19" t="s">
        <v>115</v>
      </c>
      <c r="V54" t="str">
        <f t="shared" ref="V54:AG69" si="26">IF(ISNA(MATCH(V$3,$J54:$S54,0)),"",CONCATENATE(V$3,"/"))</f>
        <v/>
      </c>
      <c r="W54" t="str">
        <f t="shared" si="26"/>
        <v>3 bus days/</v>
      </c>
      <c r="X54" t="str">
        <f t="shared" si="26"/>
        <v/>
      </c>
      <c r="Y54" t="str">
        <f t="shared" si="26"/>
        <v/>
      </c>
      <c r="Z54" t="str">
        <f t="shared" si="26"/>
        <v/>
      </c>
      <c r="AA54" t="str">
        <f t="shared" si="26"/>
        <v/>
      </c>
      <c r="AB54" t="str">
        <f t="shared" si="26"/>
        <v/>
      </c>
      <c r="AC54" t="str">
        <f t="shared" si="26"/>
        <v/>
      </c>
      <c r="AD54" t="str">
        <f t="shared" si="26"/>
        <v/>
      </c>
      <c r="AE54" t="str">
        <f t="shared" si="26"/>
        <v/>
      </c>
      <c r="AF54" t="str">
        <f t="shared" si="26"/>
        <v/>
      </c>
      <c r="AG54" t="str">
        <f t="shared" si="26"/>
        <v/>
      </c>
      <c r="AH54" t="str">
        <f t="shared" ref="AH54:AH65" si="27">CONCATENATE(V54,W54,X54,Y54,Z54,AA54,AB54,AC54,AD54,AE54,AF54,AG54)</f>
        <v>3 bus days/</v>
      </c>
      <c r="AI54">
        <f t="shared" ref="AI54:AI65" si="28">FIND("/",$AH54)</f>
        <v>11</v>
      </c>
      <c r="AJ54" t="str">
        <f t="shared" ref="AJ54:AJ65" si="29">LEFT(AH54,AI54-1)</f>
        <v>3 bus days</v>
      </c>
    </row>
    <row r="55" spans="1:36" s="31" customFormat="1" ht="18.75" x14ac:dyDescent="0.3">
      <c r="A55">
        <f>IF(D55="","",COUNTIF(SLA_Full_Id, "="&amp;D55))</f>
        <v>1</v>
      </c>
      <c r="B55" s="4" t="s">
        <v>43</v>
      </c>
      <c r="C55" t="str">
        <f t="shared" si="5"/>
        <v>SLA | Customers Issues logged with Support\\Email not received</v>
      </c>
      <c r="D55" t="str">
        <f t="shared" si="6"/>
        <v>SLA | Customers Issues logged with Support\\Email not received\\Bus. Hrs\\Customer</v>
      </c>
      <c r="E55" s="3" t="s">
        <v>23</v>
      </c>
      <c r="F55" s="19" t="s">
        <v>107</v>
      </c>
      <c r="G55" s="29" t="s">
        <v>112</v>
      </c>
      <c r="H55" s="16">
        <v>2</v>
      </c>
      <c r="I55" s="16" t="str">
        <f t="shared" si="25"/>
        <v>3 bus days</v>
      </c>
      <c r="J55" s="16" t="s">
        <v>116</v>
      </c>
      <c r="K55" s="16" t="s">
        <v>116</v>
      </c>
      <c r="L55" s="19" t="s">
        <v>96</v>
      </c>
      <c r="M55" s="30"/>
      <c r="N55" s="30"/>
      <c r="O55" s="30"/>
      <c r="P55" s="30"/>
      <c r="Q55" s="30"/>
      <c r="R55" s="30"/>
      <c r="S55" s="30"/>
      <c r="T55" s="19" t="s">
        <v>115</v>
      </c>
      <c r="V55" t="str">
        <f t="shared" si="26"/>
        <v/>
      </c>
      <c r="W55" t="str">
        <f t="shared" si="26"/>
        <v>3 bus days/</v>
      </c>
      <c r="X55" t="str">
        <f t="shared" si="26"/>
        <v/>
      </c>
      <c r="Y55" t="str">
        <f t="shared" si="26"/>
        <v/>
      </c>
      <c r="Z55" t="str">
        <f t="shared" si="26"/>
        <v/>
      </c>
      <c r="AA55" t="str">
        <f t="shared" si="26"/>
        <v/>
      </c>
      <c r="AB55" t="str">
        <f t="shared" si="26"/>
        <v/>
      </c>
      <c r="AC55" t="str">
        <f t="shared" si="26"/>
        <v/>
      </c>
      <c r="AD55" t="str">
        <f t="shared" si="26"/>
        <v/>
      </c>
      <c r="AE55" t="str">
        <f t="shared" si="26"/>
        <v/>
      </c>
      <c r="AF55" t="str">
        <f t="shared" si="26"/>
        <v/>
      </c>
      <c r="AG55" t="str">
        <f t="shared" si="26"/>
        <v/>
      </c>
      <c r="AH55" t="str">
        <f t="shared" si="27"/>
        <v>3 bus days/</v>
      </c>
      <c r="AI55">
        <f t="shared" si="28"/>
        <v>11</v>
      </c>
      <c r="AJ55" t="str">
        <f t="shared" si="29"/>
        <v>3 bus days</v>
      </c>
    </row>
    <row r="56" spans="1:36" ht="18.75" x14ac:dyDescent="0.3">
      <c r="A56">
        <f>IF(D56="","",COUNTIF(SLA_Full_Id, "="&amp;D56))</f>
        <v>1</v>
      </c>
      <c r="B56" s="4" t="s">
        <v>43</v>
      </c>
      <c r="C56" t="str">
        <f t="shared" si="5"/>
        <v>SLA | Customers Issues logged with Support\\VoIP not provisioned</v>
      </c>
      <c r="D56" t="str">
        <f t="shared" si="6"/>
        <v>SLA | Customers Issues logged with Support\\VoIP not provisioned\\Bus. Hrs\\System</v>
      </c>
      <c r="E56" s="2" t="s">
        <v>24</v>
      </c>
      <c r="F56" s="25" t="s">
        <v>107</v>
      </c>
      <c r="G56" s="26" t="s">
        <v>108</v>
      </c>
      <c r="H56" s="25">
        <v>2</v>
      </c>
      <c r="I56" s="25" t="str">
        <f t="shared" si="25"/>
        <v>3 bus days</v>
      </c>
      <c r="J56" s="25" t="s">
        <v>116</v>
      </c>
      <c r="K56" s="25" t="s">
        <v>116</v>
      </c>
      <c r="L56" s="18" t="s">
        <v>96</v>
      </c>
      <c r="M56" s="18" t="s">
        <v>100</v>
      </c>
      <c r="N56" s="27"/>
      <c r="O56" s="27"/>
      <c r="P56" s="27"/>
      <c r="Q56" s="27"/>
      <c r="R56" s="27"/>
      <c r="S56" s="27"/>
      <c r="T56" s="18" t="s">
        <v>115</v>
      </c>
      <c r="V56" t="str">
        <f t="shared" si="26"/>
        <v/>
      </c>
      <c r="W56" t="str">
        <f t="shared" si="26"/>
        <v>3 bus days/</v>
      </c>
      <c r="X56" t="str">
        <f t="shared" si="26"/>
        <v/>
      </c>
      <c r="Y56" t="str">
        <f t="shared" si="26"/>
        <v/>
      </c>
      <c r="Z56" t="str">
        <f t="shared" si="26"/>
        <v/>
      </c>
      <c r="AA56" t="str">
        <f t="shared" si="26"/>
        <v>24 bus hrs/</v>
      </c>
      <c r="AB56" t="str">
        <f t="shared" si="26"/>
        <v/>
      </c>
      <c r="AC56" t="str">
        <f t="shared" si="26"/>
        <v/>
      </c>
      <c r="AD56" t="str">
        <f t="shared" si="26"/>
        <v/>
      </c>
      <c r="AE56" t="str">
        <f t="shared" si="26"/>
        <v/>
      </c>
      <c r="AF56" t="str">
        <f t="shared" si="26"/>
        <v/>
      </c>
      <c r="AG56" t="str">
        <f t="shared" si="26"/>
        <v/>
      </c>
      <c r="AH56" t="str">
        <f t="shared" si="27"/>
        <v>3 bus days/24 bus hrs/</v>
      </c>
      <c r="AI56">
        <f t="shared" si="28"/>
        <v>11</v>
      </c>
      <c r="AJ56" t="str">
        <f t="shared" si="29"/>
        <v>3 bus days</v>
      </c>
    </row>
    <row r="57" spans="1:36" ht="18.75" x14ac:dyDescent="0.3">
      <c r="A57">
        <f>IF(D57="","",COUNTIF(SLA_Full_Id, "="&amp;D57))</f>
        <v>1</v>
      </c>
      <c r="B57" s="4" t="s">
        <v>43</v>
      </c>
      <c r="C57" t="str">
        <f t="shared" si="5"/>
        <v>SLA | Customers Issues logged with Support\\VoIP not provisioned</v>
      </c>
      <c r="D57" t="str">
        <f t="shared" si="6"/>
        <v>SLA | Customers Issues logged with Support\\VoIP not provisioned\\Bus. Hrs\\Customer</v>
      </c>
      <c r="E57" s="2" t="s">
        <v>24</v>
      </c>
      <c r="F57" s="25" t="s">
        <v>107</v>
      </c>
      <c r="G57" s="26" t="s">
        <v>112</v>
      </c>
      <c r="H57" s="25">
        <v>2</v>
      </c>
      <c r="I57" s="25" t="str">
        <f t="shared" si="25"/>
        <v>3 bus days</v>
      </c>
      <c r="J57" s="25" t="s">
        <v>116</v>
      </c>
      <c r="K57" s="25" t="s">
        <v>116</v>
      </c>
      <c r="L57" s="18" t="s">
        <v>96</v>
      </c>
      <c r="M57" s="18" t="s">
        <v>100</v>
      </c>
      <c r="N57" s="27"/>
      <c r="O57" s="27"/>
      <c r="P57" s="27"/>
      <c r="Q57" s="27"/>
      <c r="R57" s="27"/>
      <c r="S57" s="27"/>
      <c r="T57" s="18" t="s">
        <v>115</v>
      </c>
      <c r="V57" t="str">
        <f t="shared" si="26"/>
        <v/>
      </c>
      <c r="W57" t="str">
        <f t="shared" si="26"/>
        <v>3 bus days/</v>
      </c>
      <c r="X57" t="str">
        <f t="shared" si="26"/>
        <v/>
      </c>
      <c r="Y57" t="str">
        <f t="shared" si="26"/>
        <v/>
      </c>
      <c r="Z57" t="str">
        <f t="shared" si="26"/>
        <v/>
      </c>
      <c r="AA57" t="str">
        <f t="shared" si="26"/>
        <v>24 bus hrs/</v>
      </c>
      <c r="AB57" t="str">
        <f t="shared" si="26"/>
        <v/>
      </c>
      <c r="AC57" t="str">
        <f t="shared" si="26"/>
        <v/>
      </c>
      <c r="AD57" t="str">
        <f t="shared" si="26"/>
        <v/>
      </c>
      <c r="AE57" t="str">
        <f t="shared" si="26"/>
        <v/>
      </c>
      <c r="AF57" t="str">
        <f t="shared" si="26"/>
        <v/>
      </c>
      <c r="AG57" t="str">
        <f t="shared" si="26"/>
        <v/>
      </c>
      <c r="AH57" t="str">
        <f t="shared" si="27"/>
        <v>3 bus days/24 bus hrs/</v>
      </c>
      <c r="AI57">
        <f t="shared" si="28"/>
        <v>11</v>
      </c>
      <c r="AJ57" t="str">
        <f t="shared" si="29"/>
        <v>3 bus days</v>
      </c>
    </row>
    <row r="58" spans="1:36" s="33" customFormat="1" ht="18.75" x14ac:dyDescent="0.3">
      <c r="A58">
        <f>IF(D58="","",COUNTIF(SLA_Full_Id, "="&amp;D58))</f>
        <v>1</v>
      </c>
      <c r="B58" s="4" t="s">
        <v>43</v>
      </c>
      <c r="C58" t="str">
        <f t="shared" si="5"/>
        <v>SLA | Customers Issues logged with Support\\Domain Name not provisioned</v>
      </c>
      <c r="D58" t="str">
        <f t="shared" si="6"/>
        <v>SLA | Customers Issues logged with Support\\Domain Name not provisioned\\Bus. Hrs\\System</v>
      </c>
      <c r="E58" s="3" t="s">
        <v>25</v>
      </c>
      <c r="F58" s="19" t="s">
        <v>107</v>
      </c>
      <c r="G58" s="29" t="s">
        <v>108</v>
      </c>
      <c r="H58" s="19">
        <v>2</v>
      </c>
      <c r="I58" s="16" t="str">
        <f t="shared" si="25"/>
        <v>8 bus hrs</v>
      </c>
      <c r="J58" s="19" t="s">
        <v>102</v>
      </c>
      <c r="K58" s="19" t="s">
        <v>102</v>
      </c>
      <c r="L58" s="30"/>
      <c r="M58" s="30"/>
      <c r="N58" s="30"/>
      <c r="O58" s="30"/>
      <c r="P58" s="30"/>
      <c r="Q58" s="30"/>
      <c r="R58" s="19" t="s">
        <v>102</v>
      </c>
      <c r="S58" s="19" t="s">
        <v>102</v>
      </c>
      <c r="T58" s="29" t="s">
        <v>117</v>
      </c>
      <c r="V58" t="str">
        <f t="shared" si="26"/>
        <v/>
      </c>
      <c r="W58" t="str">
        <f t="shared" si="26"/>
        <v/>
      </c>
      <c r="X58" t="str">
        <f t="shared" si="26"/>
        <v/>
      </c>
      <c r="Y58" t="str">
        <f t="shared" si="26"/>
        <v/>
      </c>
      <c r="Z58" t="str">
        <f t="shared" si="26"/>
        <v/>
      </c>
      <c r="AA58" t="str">
        <f t="shared" si="26"/>
        <v/>
      </c>
      <c r="AB58" t="str">
        <f t="shared" si="26"/>
        <v/>
      </c>
      <c r="AC58" t="str">
        <f t="shared" si="26"/>
        <v>8 bus hrs/</v>
      </c>
      <c r="AD58" t="str">
        <f t="shared" si="26"/>
        <v/>
      </c>
      <c r="AE58" t="str">
        <f t="shared" si="26"/>
        <v/>
      </c>
      <c r="AF58" t="str">
        <f t="shared" si="26"/>
        <v/>
      </c>
      <c r="AG58" t="str">
        <f t="shared" si="26"/>
        <v/>
      </c>
      <c r="AH58" t="str">
        <f t="shared" si="27"/>
        <v>8 bus hrs/</v>
      </c>
      <c r="AI58">
        <f t="shared" si="28"/>
        <v>10</v>
      </c>
      <c r="AJ58" t="str">
        <f t="shared" si="29"/>
        <v>8 bus hrs</v>
      </c>
    </row>
    <row r="59" spans="1:36" s="33" customFormat="1" ht="18.75" x14ac:dyDescent="0.3">
      <c r="A59">
        <f>IF(D59="","",COUNTIF(SLA_Full_Id, "="&amp;D59))</f>
        <v>1</v>
      </c>
      <c r="B59" s="4" t="s">
        <v>43</v>
      </c>
      <c r="C59" t="str">
        <f t="shared" si="5"/>
        <v>SLA | Customers Issues logged with Support\\Domain Name not provisioned</v>
      </c>
      <c r="D59" t="str">
        <f t="shared" si="6"/>
        <v>SLA | Customers Issues logged with Support\\Domain Name not provisioned\\Bus. Hrs\\Customer</v>
      </c>
      <c r="E59" s="3" t="s">
        <v>25</v>
      </c>
      <c r="F59" s="19" t="s">
        <v>107</v>
      </c>
      <c r="G59" s="29" t="s">
        <v>112</v>
      </c>
      <c r="H59" s="19">
        <v>2</v>
      </c>
      <c r="I59" s="16" t="str">
        <f t="shared" si="25"/>
        <v>8 bus hrs</v>
      </c>
      <c r="J59" s="19" t="s">
        <v>102</v>
      </c>
      <c r="K59" s="19" t="s">
        <v>102</v>
      </c>
      <c r="L59" s="30"/>
      <c r="M59" s="30"/>
      <c r="N59" s="30"/>
      <c r="O59" s="30"/>
      <c r="P59" s="30"/>
      <c r="Q59" s="30"/>
      <c r="R59" s="19" t="s">
        <v>102</v>
      </c>
      <c r="S59" s="19" t="s">
        <v>102</v>
      </c>
      <c r="T59" s="29"/>
      <c r="V59" t="str">
        <f t="shared" si="26"/>
        <v/>
      </c>
      <c r="W59" t="str">
        <f t="shared" si="26"/>
        <v/>
      </c>
      <c r="X59" t="str">
        <f t="shared" si="26"/>
        <v/>
      </c>
      <c r="Y59" t="str">
        <f t="shared" si="26"/>
        <v/>
      </c>
      <c r="Z59" t="str">
        <f t="shared" si="26"/>
        <v/>
      </c>
      <c r="AA59" t="str">
        <f t="shared" si="26"/>
        <v/>
      </c>
      <c r="AB59" t="str">
        <f t="shared" si="26"/>
        <v/>
      </c>
      <c r="AC59" t="str">
        <f t="shared" si="26"/>
        <v>8 bus hrs/</v>
      </c>
      <c r="AD59" t="str">
        <f t="shared" si="26"/>
        <v/>
      </c>
      <c r="AE59" t="str">
        <f t="shared" si="26"/>
        <v/>
      </c>
      <c r="AF59" t="str">
        <f t="shared" si="26"/>
        <v/>
      </c>
      <c r="AG59" t="str">
        <f t="shared" si="26"/>
        <v/>
      </c>
      <c r="AH59" t="str">
        <f t="shared" si="27"/>
        <v>8 bus hrs/</v>
      </c>
      <c r="AI59">
        <f t="shared" si="28"/>
        <v>10</v>
      </c>
      <c r="AJ59" t="str">
        <f t="shared" si="29"/>
        <v>8 bus hrs</v>
      </c>
    </row>
    <row r="60" spans="1:36" s="32" customFormat="1" ht="18.75" x14ac:dyDescent="0.3">
      <c r="A60">
        <f>IF(D60="","",COUNTIF(SLA_Full_Id, "="&amp;D60))</f>
        <v>1</v>
      </c>
      <c r="B60" s="4" t="s">
        <v>43</v>
      </c>
      <c r="C60" t="str">
        <f t="shared" si="5"/>
        <v>SLA | Customers Issues logged with Support\\DNS Service Activation</v>
      </c>
      <c r="D60" t="str">
        <f t="shared" si="6"/>
        <v>SLA | Customers Issues logged with Support\\DNS Service Activation\\Bus. Hrs\\System</v>
      </c>
      <c r="E60" s="2" t="s">
        <v>26</v>
      </c>
      <c r="F60" s="25" t="s">
        <v>107</v>
      </c>
      <c r="G60" s="26" t="s">
        <v>108</v>
      </c>
      <c r="H60" s="18">
        <v>2</v>
      </c>
      <c r="I60" s="25" t="str">
        <f t="shared" si="25"/>
        <v>3 bus days</v>
      </c>
      <c r="J60" s="18" t="s">
        <v>102</v>
      </c>
      <c r="K60" s="18" t="s">
        <v>102</v>
      </c>
      <c r="L60" s="18" t="s">
        <v>96</v>
      </c>
      <c r="M60" s="18" t="s">
        <v>100</v>
      </c>
      <c r="N60" s="27"/>
      <c r="O60" s="27"/>
      <c r="P60" s="27"/>
      <c r="Q60" s="27"/>
      <c r="R60" s="18" t="s">
        <v>102</v>
      </c>
      <c r="S60" s="18" t="s">
        <v>102</v>
      </c>
      <c r="T60" s="34" t="s">
        <v>117</v>
      </c>
      <c r="V60" t="str">
        <f t="shared" si="26"/>
        <v/>
      </c>
      <c r="W60" t="str">
        <f t="shared" si="26"/>
        <v>3 bus days/</v>
      </c>
      <c r="X60" t="str">
        <f t="shared" si="26"/>
        <v/>
      </c>
      <c r="Y60" t="str">
        <f t="shared" si="26"/>
        <v/>
      </c>
      <c r="Z60" t="str">
        <f t="shared" si="26"/>
        <v/>
      </c>
      <c r="AA60" t="str">
        <f t="shared" si="26"/>
        <v>24 bus hrs/</v>
      </c>
      <c r="AB60" t="str">
        <f t="shared" si="26"/>
        <v/>
      </c>
      <c r="AC60" t="str">
        <f t="shared" si="26"/>
        <v>8 bus hrs/</v>
      </c>
      <c r="AD60" t="str">
        <f t="shared" si="26"/>
        <v/>
      </c>
      <c r="AE60" t="str">
        <f t="shared" si="26"/>
        <v/>
      </c>
      <c r="AF60" t="str">
        <f t="shared" si="26"/>
        <v/>
      </c>
      <c r="AG60" t="str">
        <f t="shared" si="26"/>
        <v/>
      </c>
      <c r="AH60" t="str">
        <f t="shared" si="27"/>
        <v>3 bus days/24 bus hrs/8 bus hrs/</v>
      </c>
      <c r="AI60">
        <f t="shared" si="28"/>
        <v>11</v>
      </c>
      <c r="AJ60" t="str">
        <f t="shared" si="29"/>
        <v>3 bus days</v>
      </c>
    </row>
    <row r="61" spans="1:36" s="32" customFormat="1" ht="18.75" x14ac:dyDescent="0.3">
      <c r="A61">
        <f>IF(D61="","",COUNTIF(SLA_Full_Id, "="&amp;D61))</f>
        <v>1</v>
      </c>
      <c r="B61" s="4" t="s">
        <v>43</v>
      </c>
      <c r="C61" t="str">
        <f t="shared" si="5"/>
        <v>SLA | Customers Issues logged with Support\\DNS Service Activation</v>
      </c>
      <c r="D61" t="str">
        <f t="shared" si="6"/>
        <v>SLA | Customers Issues logged with Support\\DNS Service Activation\\Bus. Hrs\\Customer</v>
      </c>
      <c r="E61" s="2" t="s">
        <v>26</v>
      </c>
      <c r="F61" s="25" t="s">
        <v>107</v>
      </c>
      <c r="G61" s="26" t="s">
        <v>112</v>
      </c>
      <c r="H61" s="18">
        <v>2</v>
      </c>
      <c r="I61" s="25" t="str">
        <f t="shared" si="25"/>
        <v>3 bus days</v>
      </c>
      <c r="J61" s="18" t="s">
        <v>102</v>
      </c>
      <c r="K61" s="18" t="s">
        <v>102</v>
      </c>
      <c r="L61" s="18" t="s">
        <v>96</v>
      </c>
      <c r="M61" s="18" t="s">
        <v>100</v>
      </c>
      <c r="N61" s="27"/>
      <c r="O61" s="27"/>
      <c r="P61" s="27"/>
      <c r="Q61" s="27"/>
      <c r="R61" s="18" t="s">
        <v>102</v>
      </c>
      <c r="S61" s="18" t="s">
        <v>102</v>
      </c>
      <c r="T61" s="34"/>
      <c r="V61" t="str">
        <f t="shared" si="26"/>
        <v/>
      </c>
      <c r="W61" t="str">
        <f t="shared" si="26"/>
        <v>3 bus days/</v>
      </c>
      <c r="X61" t="str">
        <f t="shared" si="26"/>
        <v/>
      </c>
      <c r="Y61" t="str">
        <f t="shared" si="26"/>
        <v/>
      </c>
      <c r="Z61" t="str">
        <f t="shared" si="26"/>
        <v/>
      </c>
      <c r="AA61" t="str">
        <f t="shared" si="26"/>
        <v>24 bus hrs/</v>
      </c>
      <c r="AB61" t="str">
        <f t="shared" si="26"/>
        <v/>
      </c>
      <c r="AC61" t="str">
        <f t="shared" si="26"/>
        <v>8 bus hrs/</v>
      </c>
      <c r="AD61" t="str">
        <f t="shared" si="26"/>
        <v/>
      </c>
      <c r="AE61" t="str">
        <f t="shared" si="26"/>
        <v/>
      </c>
      <c r="AF61" t="str">
        <f t="shared" si="26"/>
        <v/>
      </c>
      <c r="AG61" t="str">
        <f t="shared" si="26"/>
        <v/>
      </c>
      <c r="AH61" t="str">
        <f t="shared" si="27"/>
        <v>3 bus days/24 bus hrs/8 bus hrs/</v>
      </c>
      <c r="AI61">
        <f t="shared" si="28"/>
        <v>11</v>
      </c>
      <c r="AJ61" t="str">
        <f t="shared" si="29"/>
        <v>3 bus days</v>
      </c>
    </row>
    <row r="62" spans="1:36" s="33" customFormat="1" ht="18.75" x14ac:dyDescent="0.3">
      <c r="A62">
        <f>IF(D62="","",COUNTIF(SLA_Full_Id, "="&amp;D62))</f>
        <v>1</v>
      </c>
      <c r="B62" s="4" t="s">
        <v>43</v>
      </c>
      <c r="C62" t="str">
        <f t="shared" si="5"/>
        <v>SLA | Customers Issues logged with Support\\Transfer-in domain</v>
      </c>
      <c r="D62" t="str">
        <f t="shared" si="6"/>
        <v>SLA | Customers Issues logged with Support\\Transfer-in domain\\Bus. Hrs\\System</v>
      </c>
      <c r="E62" s="3" t="s">
        <v>27</v>
      </c>
      <c r="F62" s="19" t="s">
        <v>107</v>
      </c>
      <c r="G62" s="29" t="s">
        <v>108</v>
      </c>
      <c r="H62" s="19">
        <v>2</v>
      </c>
      <c r="I62" s="16" t="str">
        <f t="shared" si="25"/>
        <v>8 bus hrs</v>
      </c>
      <c r="J62" s="19" t="s">
        <v>102</v>
      </c>
      <c r="K62" s="19" t="s">
        <v>102</v>
      </c>
      <c r="L62" s="30"/>
      <c r="M62" s="30"/>
      <c r="N62" s="30"/>
      <c r="O62" s="30"/>
      <c r="P62" s="30"/>
      <c r="Q62" s="30"/>
      <c r="R62" s="19" t="s">
        <v>102</v>
      </c>
      <c r="S62" s="19" t="s">
        <v>102</v>
      </c>
      <c r="T62" s="29" t="s">
        <v>117</v>
      </c>
      <c r="V62" t="str">
        <f t="shared" si="26"/>
        <v/>
      </c>
      <c r="W62" t="str">
        <f t="shared" si="26"/>
        <v/>
      </c>
      <c r="X62" t="str">
        <f t="shared" si="26"/>
        <v/>
      </c>
      <c r="Y62" t="str">
        <f t="shared" si="26"/>
        <v/>
      </c>
      <c r="Z62" t="str">
        <f t="shared" si="26"/>
        <v/>
      </c>
      <c r="AA62" t="str">
        <f t="shared" si="26"/>
        <v/>
      </c>
      <c r="AB62" t="str">
        <f t="shared" si="26"/>
        <v/>
      </c>
      <c r="AC62" t="str">
        <f t="shared" si="26"/>
        <v>8 bus hrs/</v>
      </c>
      <c r="AD62" t="str">
        <f t="shared" si="26"/>
        <v/>
      </c>
      <c r="AE62" t="str">
        <f t="shared" si="26"/>
        <v/>
      </c>
      <c r="AF62" t="str">
        <f t="shared" si="26"/>
        <v/>
      </c>
      <c r="AG62" t="str">
        <f t="shared" si="26"/>
        <v/>
      </c>
      <c r="AH62" t="str">
        <f t="shared" si="27"/>
        <v>8 bus hrs/</v>
      </c>
      <c r="AI62">
        <f t="shared" si="28"/>
        <v>10</v>
      </c>
      <c r="AJ62" t="str">
        <f t="shared" si="29"/>
        <v>8 bus hrs</v>
      </c>
    </row>
    <row r="63" spans="1:36" s="33" customFormat="1" ht="18.75" x14ac:dyDescent="0.3">
      <c r="A63">
        <f>IF(D63="","",COUNTIF(SLA_Full_Id, "="&amp;D63))</f>
        <v>1</v>
      </c>
      <c r="B63" s="4" t="s">
        <v>43</v>
      </c>
      <c r="C63" t="str">
        <f t="shared" si="5"/>
        <v>SLA | Customers Issues logged with Support\\Transfer-in domain</v>
      </c>
      <c r="D63" t="str">
        <f t="shared" si="6"/>
        <v>SLA | Customers Issues logged with Support\\Transfer-in domain\\Bus. Hrs\\Customer</v>
      </c>
      <c r="E63" s="3" t="s">
        <v>27</v>
      </c>
      <c r="F63" s="19" t="s">
        <v>107</v>
      </c>
      <c r="G63" s="29" t="s">
        <v>112</v>
      </c>
      <c r="H63" s="19">
        <v>2</v>
      </c>
      <c r="I63" s="16" t="str">
        <f t="shared" si="25"/>
        <v>8 bus hrs</v>
      </c>
      <c r="J63" s="19" t="s">
        <v>102</v>
      </c>
      <c r="K63" s="19" t="s">
        <v>102</v>
      </c>
      <c r="L63" s="30"/>
      <c r="M63" s="30"/>
      <c r="N63" s="30"/>
      <c r="O63" s="30"/>
      <c r="P63" s="30"/>
      <c r="Q63" s="30"/>
      <c r="R63" s="19" t="s">
        <v>102</v>
      </c>
      <c r="S63" s="19" t="s">
        <v>102</v>
      </c>
      <c r="T63" s="29"/>
      <c r="V63" t="str">
        <f t="shared" si="26"/>
        <v/>
      </c>
      <c r="W63" t="str">
        <f t="shared" si="26"/>
        <v/>
      </c>
      <c r="X63" t="str">
        <f t="shared" si="26"/>
        <v/>
      </c>
      <c r="Y63" t="str">
        <f t="shared" si="26"/>
        <v/>
      </c>
      <c r="Z63" t="str">
        <f t="shared" si="26"/>
        <v/>
      </c>
      <c r="AA63" t="str">
        <f t="shared" si="26"/>
        <v/>
      </c>
      <c r="AB63" t="str">
        <f t="shared" si="26"/>
        <v/>
      </c>
      <c r="AC63" t="str">
        <f t="shared" si="26"/>
        <v>8 bus hrs/</v>
      </c>
      <c r="AD63" t="str">
        <f t="shared" si="26"/>
        <v/>
      </c>
      <c r="AE63" t="str">
        <f t="shared" si="26"/>
        <v/>
      </c>
      <c r="AF63" t="str">
        <f t="shared" si="26"/>
        <v/>
      </c>
      <c r="AG63" t="str">
        <f t="shared" si="26"/>
        <v/>
      </c>
      <c r="AH63" t="str">
        <f t="shared" si="27"/>
        <v>8 bus hrs/</v>
      </c>
      <c r="AI63">
        <f t="shared" si="28"/>
        <v>10</v>
      </c>
      <c r="AJ63" t="str">
        <f t="shared" si="29"/>
        <v>8 bus hrs</v>
      </c>
    </row>
    <row r="64" spans="1:36" s="32" customFormat="1" ht="18.75" x14ac:dyDescent="0.3">
      <c r="A64">
        <f>IF(D64="","",COUNTIF(SLA_Full_Id, "="&amp;D64))</f>
        <v>1</v>
      </c>
      <c r="B64" s="4" t="s">
        <v>43</v>
      </c>
      <c r="C64" t="str">
        <f t="shared" si="5"/>
        <v>SLA | Customers Issues logged with Support\\Cancel domain</v>
      </c>
      <c r="D64" t="str">
        <f t="shared" si="6"/>
        <v>SLA | Customers Issues logged with Support\\Cancel domain\\Bus. Hrs\\System</v>
      </c>
      <c r="E64" s="2" t="s">
        <v>28</v>
      </c>
      <c r="F64" s="25" t="s">
        <v>107</v>
      </c>
      <c r="G64" s="26" t="s">
        <v>108</v>
      </c>
      <c r="H64" s="18">
        <v>3</v>
      </c>
      <c r="I64" s="25" t="str">
        <f t="shared" si="25"/>
        <v>16 bus hrs</v>
      </c>
      <c r="J64" s="18" t="s">
        <v>101</v>
      </c>
      <c r="K64" s="18" t="s">
        <v>101</v>
      </c>
      <c r="L64" s="27"/>
      <c r="M64" s="27"/>
      <c r="N64" s="27"/>
      <c r="O64" s="27"/>
      <c r="P64" s="27"/>
      <c r="Q64" s="27"/>
      <c r="R64" s="18" t="s">
        <v>118</v>
      </c>
      <c r="S64" s="18" t="s">
        <v>118</v>
      </c>
      <c r="T64" s="34" t="s">
        <v>119</v>
      </c>
      <c r="V64" t="str">
        <f t="shared" si="26"/>
        <v/>
      </c>
      <c r="W64" t="str">
        <f t="shared" si="26"/>
        <v/>
      </c>
      <c r="X64" t="str">
        <f t="shared" si="26"/>
        <v/>
      </c>
      <c r="Y64" t="str">
        <f t="shared" si="26"/>
        <v/>
      </c>
      <c r="Z64" t="str">
        <f t="shared" si="26"/>
        <v/>
      </c>
      <c r="AA64" t="str">
        <f t="shared" si="26"/>
        <v/>
      </c>
      <c r="AB64" t="str">
        <f t="shared" si="26"/>
        <v>16 bus hrs/</v>
      </c>
      <c r="AC64" t="str">
        <f t="shared" si="26"/>
        <v/>
      </c>
      <c r="AD64" t="str">
        <f t="shared" si="26"/>
        <v/>
      </c>
      <c r="AE64" t="str">
        <f t="shared" si="26"/>
        <v/>
      </c>
      <c r="AF64" t="str">
        <f t="shared" si="26"/>
        <v/>
      </c>
      <c r="AG64" t="str">
        <f t="shared" si="26"/>
        <v/>
      </c>
      <c r="AH64" t="str">
        <f t="shared" si="27"/>
        <v>16 bus hrs/</v>
      </c>
      <c r="AI64">
        <f t="shared" si="28"/>
        <v>11</v>
      </c>
      <c r="AJ64" t="str">
        <f t="shared" si="29"/>
        <v>16 bus hrs</v>
      </c>
    </row>
    <row r="65" spans="1:36" s="32" customFormat="1" ht="18.75" x14ac:dyDescent="0.3">
      <c r="A65">
        <f>IF(D65="","",COUNTIF(SLA_Full_Id, "="&amp;D65))</f>
        <v>1</v>
      </c>
      <c r="B65" s="4" t="s">
        <v>43</v>
      </c>
      <c r="C65" t="str">
        <f t="shared" si="5"/>
        <v>SLA | Customers Issues logged with Support\\Cancel domain</v>
      </c>
      <c r="D65" t="str">
        <f t="shared" si="6"/>
        <v>SLA | Customers Issues logged with Support\\Cancel domain\\Bus. Hrs\\Customer</v>
      </c>
      <c r="E65" s="2" t="s">
        <v>28</v>
      </c>
      <c r="F65" s="25" t="s">
        <v>107</v>
      </c>
      <c r="G65" s="26" t="s">
        <v>112</v>
      </c>
      <c r="H65" s="18">
        <v>3</v>
      </c>
      <c r="I65" s="25" t="str">
        <f t="shared" si="25"/>
        <v>16 bus hrs</v>
      </c>
      <c r="J65" s="18" t="s">
        <v>101</v>
      </c>
      <c r="K65" s="18" t="s">
        <v>101</v>
      </c>
      <c r="L65" s="27"/>
      <c r="M65" s="27"/>
      <c r="N65" s="27"/>
      <c r="O65" s="27"/>
      <c r="P65" s="27"/>
      <c r="Q65" s="27"/>
      <c r="R65" s="18" t="s">
        <v>101</v>
      </c>
      <c r="S65" s="18" t="s">
        <v>118</v>
      </c>
      <c r="T65" s="34"/>
      <c r="V65" t="str">
        <f t="shared" si="26"/>
        <v/>
      </c>
      <c r="W65" t="str">
        <f t="shared" si="26"/>
        <v/>
      </c>
      <c r="X65" t="str">
        <f t="shared" si="26"/>
        <v/>
      </c>
      <c r="Y65" t="str">
        <f t="shared" si="26"/>
        <v/>
      </c>
      <c r="Z65" t="str">
        <f t="shared" si="26"/>
        <v/>
      </c>
      <c r="AA65" t="str">
        <f t="shared" si="26"/>
        <v/>
      </c>
      <c r="AB65" t="str">
        <f t="shared" si="26"/>
        <v>16 bus hrs/</v>
      </c>
      <c r="AC65" t="str">
        <f t="shared" si="26"/>
        <v/>
      </c>
      <c r="AD65" t="str">
        <f t="shared" si="26"/>
        <v/>
      </c>
      <c r="AE65" t="str">
        <f t="shared" si="26"/>
        <v/>
      </c>
      <c r="AF65" t="str">
        <f t="shared" si="26"/>
        <v/>
      </c>
      <c r="AG65" t="str">
        <f t="shared" si="26"/>
        <v/>
      </c>
      <c r="AH65" t="str">
        <f t="shared" si="27"/>
        <v>16 bus hrs/</v>
      </c>
      <c r="AI65">
        <f t="shared" si="28"/>
        <v>11</v>
      </c>
      <c r="AJ65" t="str">
        <f t="shared" si="29"/>
        <v>16 bus hrs</v>
      </c>
    </row>
    <row r="66" spans="1:36" x14ac:dyDescent="0.25">
      <c r="A66" t="str">
        <f>IF(D66="","",COUNTIF(SLA_Full_Id, "="&amp;D66))</f>
        <v/>
      </c>
      <c r="C66" t="str">
        <f t="shared" si="5"/>
        <v/>
      </c>
      <c r="D66" t="str">
        <f t="shared" si="6"/>
        <v/>
      </c>
      <c r="K66" s="7"/>
      <c r="W66" t="str">
        <f t="shared" si="26"/>
        <v/>
      </c>
      <c r="AH66" t="str">
        <f>CONCATENATE(V66,W66,X66,Y66,Z66,AA66,AB66,AC66,AD66,AE66,AG66)</f>
        <v/>
      </c>
    </row>
    <row r="67" spans="1:36" ht="18.75" x14ac:dyDescent="0.3">
      <c r="A67" t="str">
        <f>IF(D67="","",COUNTIF(SLA_Full_Id, "="&amp;D67))</f>
        <v/>
      </c>
      <c r="B67" s="4" t="s">
        <v>29</v>
      </c>
      <c r="C67" t="str">
        <f t="shared" si="5"/>
        <v>SLA | Sales Issues logged by Sales Reps\\SLA | Sales Issues logged by Sales Reps</v>
      </c>
      <c r="D67" t="str">
        <f t="shared" si="6"/>
        <v/>
      </c>
      <c r="E67" s="4" t="s">
        <v>29</v>
      </c>
      <c r="K67" s="7"/>
      <c r="W67" t="str">
        <f t="shared" si="26"/>
        <v/>
      </c>
      <c r="AH67" t="str">
        <f>CONCATENATE(V67,W67,X67,Y67,Z67,AA67,AB67,AC67,AD67,AE67,AG67)</f>
        <v/>
      </c>
    </row>
    <row r="68" spans="1:36" ht="18.75" x14ac:dyDescent="0.3">
      <c r="A68" t="str">
        <f>IF(D68="","",COUNTIF(SLA_Full_Id, "="&amp;D68))</f>
        <v/>
      </c>
      <c r="B68" s="4" t="s">
        <v>29</v>
      </c>
      <c r="C68" t="str">
        <f t="shared" si="5"/>
        <v/>
      </c>
      <c r="D68" t="str">
        <f t="shared" si="6"/>
        <v/>
      </c>
      <c r="K68" s="7"/>
      <c r="W68" t="str">
        <f t="shared" si="26"/>
        <v/>
      </c>
      <c r="AH68" t="str">
        <f>CONCATENATE(V68,W68,X68,Y68,Z68,AA68,AB68,AC68,AD68,AE68,AG68)</f>
        <v/>
      </c>
    </row>
    <row r="69" spans="1:36" ht="18.75" x14ac:dyDescent="0.3">
      <c r="A69">
        <f>IF(D69="","",COUNTIF(SLA_Full_Id, "="&amp;D69))</f>
        <v>1</v>
      </c>
      <c r="B69" s="4" t="s">
        <v>29</v>
      </c>
      <c r="C69" t="str">
        <f t="shared" si="5"/>
        <v>SLA | Sales Issues logged by Sales Reps\\SODA not available</v>
      </c>
      <c r="D69" t="str">
        <f t="shared" si="6"/>
        <v>SLA | Sales Issues logged by Sales Reps\\SODA not available\\Retail Hours\\System</v>
      </c>
      <c r="E69" s="3" t="s">
        <v>30</v>
      </c>
      <c r="F69" s="16" t="s">
        <v>120</v>
      </c>
      <c r="G69" s="29" t="s">
        <v>108</v>
      </c>
      <c r="H69" s="16">
        <v>1</v>
      </c>
      <c r="I69" s="16" t="str">
        <f t="shared" ref="I69:I78" si="30">AJ69</f>
        <v>4 bus hrs</v>
      </c>
      <c r="J69" s="30"/>
      <c r="K69" s="30"/>
      <c r="L69" s="16" t="s">
        <v>103</v>
      </c>
      <c r="M69" s="30"/>
      <c r="N69" s="30"/>
      <c r="O69" s="30"/>
      <c r="P69" s="30"/>
      <c r="Q69" s="30"/>
      <c r="R69" s="30"/>
      <c r="S69" s="30"/>
      <c r="V69" t="str">
        <f t="shared" ref="V69:AG84" si="31">IF(ISNA(MATCH(V$3,$J69:$S69,0)),"",CONCATENATE(V$3,"/"))</f>
        <v/>
      </c>
      <c r="W69" t="str">
        <f t="shared" si="26"/>
        <v/>
      </c>
      <c r="X69" t="str">
        <f t="shared" si="26"/>
        <v/>
      </c>
      <c r="Y69" t="str">
        <f t="shared" si="26"/>
        <v/>
      </c>
      <c r="Z69" t="str">
        <f t="shared" si="26"/>
        <v/>
      </c>
      <c r="AA69" t="str">
        <f t="shared" si="26"/>
        <v/>
      </c>
      <c r="AB69" t="str">
        <f t="shared" si="26"/>
        <v/>
      </c>
      <c r="AC69" t="str">
        <f t="shared" si="26"/>
        <v/>
      </c>
      <c r="AD69" t="str">
        <f t="shared" si="26"/>
        <v>4 bus hrs/</v>
      </c>
      <c r="AE69" t="str">
        <f t="shared" si="26"/>
        <v/>
      </c>
      <c r="AF69" t="str">
        <f t="shared" si="26"/>
        <v/>
      </c>
      <c r="AG69" t="str">
        <f t="shared" si="26"/>
        <v/>
      </c>
      <c r="AH69" t="str">
        <f t="shared" ref="AH69:AH78" si="32">CONCATENATE(V69,W69,X69,Y69,Z69,AA69,AB69,AC69,AD69,AE69,AF69,AG69)</f>
        <v>4 bus hrs/</v>
      </c>
      <c r="AI69">
        <f t="shared" ref="AI69:AI78" si="33">FIND("/",$AH69)</f>
        <v>10</v>
      </c>
      <c r="AJ69" t="str">
        <f t="shared" ref="AJ69:AJ78" si="34">LEFT(AH69,AI69-1)</f>
        <v>4 bus hrs</v>
      </c>
    </row>
    <row r="70" spans="1:36" ht="18.75" x14ac:dyDescent="0.3">
      <c r="A70">
        <f>IF(D70="","",COUNTIF(SLA_Full_Id, "="&amp;D70))</f>
        <v>1</v>
      </c>
      <c r="B70" s="4" t="s">
        <v>29</v>
      </c>
      <c r="C70" t="str">
        <f t="shared" si="5"/>
        <v>SLA | Sales Issues logged by Sales Reps\\SODA not available</v>
      </c>
      <c r="D70" t="str">
        <f t="shared" si="6"/>
        <v>SLA | Sales Issues logged by Sales Reps\\SODA not available\\Retail Hours\\Customer</v>
      </c>
      <c r="E70" s="3" t="s">
        <v>30</v>
      </c>
      <c r="F70" s="16" t="s">
        <v>120</v>
      </c>
      <c r="G70" s="29" t="s">
        <v>112</v>
      </c>
      <c r="H70" s="16">
        <v>2</v>
      </c>
      <c r="I70" s="16" t="str">
        <f t="shared" si="30"/>
        <v>8 bus hrs</v>
      </c>
      <c r="J70" s="30"/>
      <c r="K70" s="30"/>
      <c r="L70" s="19" t="s">
        <v>102</v>
      </c>
      <c r="M70" s="30"/>
      <c r="N70" s="30"/>
      <c r="O70" s="30"/>
      <c r="P70" s="30"/>
      <c r="Q70" s="30"/>
      <c r="R70" s="30"/>
      <c r="S70" s="30"/>
      <c r="V70" t="str">
        <f t="shared" si="31"/>
        <v/>
      </c>
      <c r="W70" t="str">
        <f t="shared" si="31"/>
        <v/>
      </c>
      <c r="X70" t="str">
        <f t="shared" si="31"/>
        <v/>
      </c>
      <c r="Y70" t="str">
        <f t="shared" si="31"/>
        <v/>
      </c>
      <c r="Z70" t="str">
        <f t="shared" si="31"/>
        <v/>
      </c>
      <c r="AA70" t="str">
        <f t="shared" si="31"/>
        <v/>
      </c>
      <c r="AB70" t="str">
        <f t="shared" si="31"/>
        <v/>
      </c>
      <c r="AC70" t="str">
        <f t="shared" si="31"/>
        <v>8 bus hrs/</v>
      </c>
      <c r="AD70" t="str">
        <f t="shared" si="31"/>
        <v/>
      </c>
      <c r="AE70" t="str">
        <f t="shared" si="31"/>
        <v/>
      </c>
      <c r="AF70" t="str">
        <f t="shared" si="31"/>
        <v/>
      </c>
      <c r="AG70" t="str">
        <f t="shared" si="31"/>
        <v/>
      </c>
      <c r="AH70" t="str">
        <f t="shared" si="32"/>
        <v>8 bus hrs/</v>
      </c>
      <c r="AI70">
        <f t="shared" si="33"/>
        <v>10</v>
      </c>
      <c r="AJ70" t="str">
        <f t="shared" si="34"/>
        <v>8 bus hrs</v>
      </c>
    </row>
    <row r="71" spans="1:36" ht="18.75" x14ac:dyDescent="0.3">
      <c r="A71">
        <f>IF(D71="","",COUNTIF(SLA_Full_Id, "="&amp;D71))</f>
        <v>1</v>
      </c>
      <c r="B71" s="4" t="s">
        <v>29</v>
      </c>
      <c r="C71" t="str">
        <f t="shared" si="5"/>
        <v>SLA | Sales Issues logged by Sales Reps\\SOS not available</v>
      </c>
      <c r="D71" t="str">
        <f t="shared" si="6"/>
        <v>SLA | Sales Issues logged by Sales Reps\\SOS not available\\Retail Hours\\System</v>
      </c>
      <c r="E71" s="2" t="s">
        <v>31</v>
      </c>
      <c r="F71" s="25" t="s">
        <v>120</v>
      </c>
      <c r="G71" s="26" t="s">
        <v>108</v>
      </c>
      <c r="H71" s="25">
        <v>1</v>
      </c>
      <c r="I71" s="25" t="str">
        <f t="shared" si="30"/>
        <v>4 bus hrs</v>
      </c>
      <c r="J71" s="27"/>
      <c r="K71" s="27"/>
      <c r="L71" s="25" t="s">
        <v>103</v>
      </c>
      <c r="M71" s="27"/>
      <c r="N71" s="27"/>
      <c r="O71" s="27"/>
      <c r="P71" s="27"/>
      <c r="Q71" s="27"/>
      <c r="R71" s="27"/>
      <c r="S71" s="27"/>
      <c r="V71" t="str">
        <f t="shared" si="31"/>
        <v/>
      </c>
      <c r="W71" t="str">
        <f t="shared" si="31"/>
        <v/>
      </c>
      <c r="X71" t="str">
        <f t="shared" si="31"/>
        <v/>
      </c>
      <c r="Y71" t="str">
        <f t="shared" si="31"/>
        <v/>
      </c>
      <c r="Z71" t="str">
        <f t="shared" si="31"/>
        <v/>
      </c>
      <c r="AA71" t="str">
        <f t="shared" si="31"/>
        <v/>
      </c>
      <c r="AB71" t="str">
        <f t="shared" si="31"/>
        <v/>
      </c>
      <c r="AC71" t="str">
        <f t="shared" si="31"/>
        <v/>
      </c>
      <c r="AD71" t="str">
        <f t="shared" si="31"/>
        <v>4 bus hrs/</v>
      </c>
      <c r="AE71" t="str">
        <f t="shared" si="31"/>
        <v/>
      </c>
      <c r="AF71" t="str">
        <f t="shared" si="31"/>
        <v/>
      </c>
      <c r="AG71" t="str">
        <f t="shared" si="31"/>
        <v/>
      </c>
      <c r="AH71" t="str">
        <f t="shared" si="32"/>
        <v>4 bus hrs/</v>
      </c>
      <c r="AI71">
        <f t="shared" si="33"/>
        <v>10</v>
      </c>
      <c r="AJ71" t="str">
        <f t="shared" si="34"/>
        <v>4 bus hrs</v>
      </c>
    </row>
    <row r="72" spans="1:36" ht="18.75" x14ac:dyDescent="0.3">
      <c r="A72">
        <f>IF(D72="","",COUNTIF(SLA_Full_Id, "="&amp;D72))</f>
        <v>1</v>
      </c>
      <c r="B72" s="4" t="s">
        <v>29</v>
      </c>
      <c r="C72" t="str">
        <f t="shared" si="5"/>
        <v>SLA | Sales Issues logged by Sales Reps\\SOS not available</v>
      </c>
      <c r="D72" t="str">
        <f t="shared" si="6"/>
        <v>SLA | Sales Issues logged by Sales Reps\\SOS not available\\Retail Hours\\Customer</v>
      </c>
      <c r="E72" s="2" t="s">
        <v>31</v>
      </c>
      <c r="F72" s="25" t="s">
        <v>120</v>
      </c>
      <c r="G72" s="26" t="s">
        <v>112</v>
      </c>
      <c r="H72" s="25">
        <v>2</v>
      </c>
      <c r="I72" s="25" t="str">
        <f t="shared" si="30"/>
        <v>8 bus hrs</v>
      </c>
      <c r="J72" s="27"/>
      <c r="K72" s="27"/>
      <c r="L72" s="18" t="s">
        <v>102</v>
      </c>
      <c r="M72" s="27"/>
      <c r="N72" s="27"/>
      <c r="O72" s="27"/>
      <c r="P72" s="27"/>
      <c r="Q72" s="27"/>
      <c r="R72" s="27"/>
      <c r="S72" s="27"/>
      <c r="V72" t="str">
        <f t="shared" si="31"/>
        <v/>
      </c>
      <c r="W72" t="str">
        <f t="shared" si="31"/>
        <v/>
      </c>
      <c r="X72" t="str">
        <f t="shared" si="31"/>
        <v/>
      </c>
      <c r="Y72" t="str">
        <f t="shared" si="31"/>
        <v/>
      </c>
      <c r="Z72" t="str">
        <f t="shared" si="31"/>
        <v/>
      </c>
      <c r="AA72" t="str">
        <f t="shared" si="31"/>
        <v/>
      </c>
      <c r="AB72" t="str">
        <f t="shared" si="31"/>
        <v/>
      </c>
      <c r="AC72" t="str">
        <f t="shared" si="31"/>
        <v>8 bus hrs/</v>
      </c>
      <c r="AD72" t="str">
        <f t="shared" si="31"/>
        <v/>
      </c>
      <c r="AE72" t="str">
        <f t="shared" si="31"/>
        <v/>
      </c>
      <c r="AF72" t="str">
        <f t="shared" si="31"/>
        <v/>
      </c>
      <c r="AG72" t="str">
        <f t="shared" si="31"/>
        <v/>
      </c>
      <c r="AH72" t="str">
        <f t="shared" si="32"/>
        <v>8 bus hrs/</v>
      </c>
      <c r="AI72">
        <f t="shared" si="33"/>
        <v>10</v>
      </c>
      <c r="AJ72" t="str">
        <f t="shared" si="34"/>
        <v>8 bus hrs</v>
      </c>
    </row>
    <row r="73" spans="1:36" ht="18.75" x14ac:dyDescent="0.3">
      <c r="A73">
        <f>IF(D73="","",COUNTIF(SLA_Full_Id, "="&amp;D73))</f>
        <v>1</v>
      </c>
      <c r="B73" s="4" t="s">
        <v>29</v>
      </c>
      <c r="C73" t="str">
        <f t="shared" si="5"/>
        <v>SLA | Sales Issues logged by Sales Reps\\AdMax Quote not available</v>
      </c>
      <c r="D73" t="str">
        <f t="shared" si="6"/>
        <v>SLA | Sales Issues logged by Sales Reps\\AdMax Quote not available\\Retail Hours\\System</v>
      </c>
      <c r="E73" s="3" t="s">
        <v>32</v>
      </c>
      <c r="F73" s="16" t="s">
        <v>120</v>
      </c>
      <c r="G73" s="29" t="s">
        <v>108</v>
      </c>
      <c r="H73" s="16">
        <v>2</v>
      </c>
      <c r="I73" s="16" t="str">
        <f t="shared" si="30"/>
        <v>1 bus day</v>
      </c>
      <c r="J73" s="30"/>
      <c r="K73" s="30"/>
      <c r="L73" s="30"/>
      <c r="M73" s="30"/>
      <c r="N73" s="19" t="s">
        <v>98</v>
      </c>
      <c r="O73" s="19" t="s">
        <v>98</v>
      </c>
      <c r="P73" s="30"/>
      <c r="Q73" s="30"/>
      <c r="R73" s="30"/>
      <c r="S73" s="30"/>
      <c r="V73" t="str">
        <f t="shared" si="31"/>
        <v/>
      </c>
      <c r="W73" t="str">
        <f t="shared" si="31"/>
        <v/>
      </c>
      <c r="X73" t="str">
        <f t="shared" si="31"/>
        <v/>
      </c>
      <c r="Y73" t="str">
        <f t="shared" si="31"/>
        <v>1 bus day/</v>
      </c>
      <c r="Z73" t="str">
        <f t="shared" si="31"/>
        <v/>
      </c>
      <c r="AA73" t="str">
        <f t="shared" si="31"/>
        <v/>
      </c>
      <c r="AB73" t="str">
        <f t="shared" si="31"/>
        <v/>
      </c>
      <c r="AC73" t="str">
        <f t="shared" si="31"/>
        <v/>
      </c>
      <c r="AD73" t="str">
        <f t="shared" si="31"/>
        <v/>
      </c>
      <c r="AE73" t="str">
        <f t="shared" si="31"/>
        <v/>
      </c>
      <c r="AF73" t="str">
        <f t="shared" si="31"/>
        <v/>
      </c>
      <c r="AG73" t="str">
        <f t="shared" si="31"/>
        <v/>
      </c>
      <c r="AH73" t="str">
        <f t="shared" si="32"/>
        <v>1 bus day/</v>
      </c>
      <c r="AI73">
        <f t="shared" si="33"/>
        <v>10</v>
      </c>
      <c r="AJ73" t="str">
        <f t="shared" si="34"/>
        <v>1 bus day</v>
      </c>
    </row>
    <row r="74" spans="1:36" ht="18.75" x14ac:dyDescent="0.3">
      <c r="A74">
        <f>IF(D74="","",COUNTIF(SLA_Full_Id, "="&amp;D74))</f>
        <v>1</v>
      </c>
      <c r="B74" s="4" t="s">
        <v>29</v>
      </c>
      <c r="C74" t="str">
        <f t="shared" si="5"/>
        <v>SLA | Sales Issues logged by Sales Reps\\AdMax Quote not available</v>
      </c>
      <c r="D74" t="str">
        <f t="shared" si="6"/>
        <v>SLA | Sales Issues logged by Sales Reps\\AdMax Quote not available\\Retail Hours\\Customer</v>
      </c>
      <c r="E74" s="3" t="s">
        <v>32</v>
      </c>
      <c r="F74" s="16" t="s">
        <v>120</v>
      </c>
      <c r="G74" s="29" t="s">
        <v>112</v>
      </c>
      <c r="H74" s="16">
        <v>2</v>
      </c>
      <c r="I74" s="16" t="str">
        <f t="shared" si="30"/>
        <v>1 bus day</v>
      </c>
      <c r="J74" s="30"/>
      <c r="K74" s="30"/>
      <c r="L74" s="30"/>
      <c r="M74" s="30"/>
      <c r="N74" s="19" t="s">
        <v>98</v>
      </c>
      <c r="O74" s="19" t="s">
        <v>98</v>
      </c>
      <c r="P74" s="30"/>
      <c r="Q74" s="30"/>
      <c r="R74" s="30"/>
      <c r="S74" s="30"/>
      <c r="V74" t="str">
        <f t="shared" si="31"/>
        <v/>
      </c>
      <c r="W74" t="str">
        <f t="shared" si="31"/>
        <v/>
      </c>
      <c r="X74" t="str">
        <f t="shared" si="31"/>
        <v/>
      </c>
      <c r="Y74" t="str">
        <f t="shared" si="31"/>
        <v>1 bus day/</v>
      </c>
      <c r="Z74" t="str">
        <f t="shared" si="31"/>
        <v/>
      </c>
      <c r="AA74" t="str">
        <f t="shared" si="31"/>
        <v/>
      </c>
      <c r="AB74" t="str">
        <f t="shared" si="31"/>
        <v/>
      </c>
      <c r="AC74" t="str">
        <f t="shared" si="31"/>
        <v/>
      </c>
      <c r="AD74" t="str">
        <f t="shared" si="31"/>
        <v/>
      </c>
      <c r="AE74" t="str">
        <f t="shared" si="31"/>
        <v/>
      </c>
      <c r="AF74" t="str">
        <f t="shared" si="31"/>
        <v/>
      </c>
      <c r="AG74" t="str">
        <f t="shared" si="31"/>
        <v/>
      </c>
      <c r="AH74" t="str">
        <f t="shared" si="32"/>
        <v>1 bus day/</v>
      </c>
      <c r="AI74">
        <f t="shared" si="33"/>
        <v>10</v>
      </c>
      <c r="AJ74" t="str">
        <f t="shared" si="34"/>
        <v>1 bus day</v>
      </c>
    </row>
    <row r="75" spans="1:36" ht="18.75" x14ac:dyDescent="0.3">
      <c r="A75">
        <f>IF(D75="","",COUNTIF(SLA_Full_Id, "="&amp;D75))</f>
        <v>1</v>
      </c>
      <c r="B75" s="4" t="s">
        <v>29</v>
      </c>
      <c r="C75" t="str">
        <f t="shared" si="5"/>
        <v>SLA | Sales Issues logged by Sales Reps\\ABN Check not available</v>
      </c>
      <c r="D75" t="str">
        <f t="shared" si="6"/>
        <v>SLA | Sales Issues logged by Sales Reps\\ABN Check not available\\Retail Hours\\System</v>
      </c>
      <c r="E75" s="2" t="s">
        <v>33</v>
      </c>
      <c r="F75" s="25" t="s">
        <v>120</v>
      </c>
      <c r="G75" s="26" t="s">
        <v>108</v>
      </c>
      <c r="H75" s="25">
        <v>2</v>
      </c>
      <c r="I75" s="25" t="str">
        <f t="shared" si="30"/>
        <v>2 bus hrs</v>
      </c>
      <c r="J75" s="27"/>
      <c r="K75" s="27"/>
      <c r="L75" s="27"/>
      <c r="M75" s="27"/>
      <c r="N75" s="27"/>
      <c r="O75" s="27"/>
      <c r="P75" s="27"/>
      <c r="Q75" s="27"/>
      <c r="R75" s="27"/>
      <c r="S75" s="25" t="s">
        <v>104</v>
      </c>
      <c r="V75" t="str">
        <f t="shared" si="31"/>
        <v/>
      </c>
      <c r="W75" t="str">
        <f t="shared" si="31"/>
        <v/>
      </c>
      <c r="X75" t="str">
        <f t="shared" si="31"/>
        <v/>
      </c>
      <c r="Y75" t="str">
        <f t="shared" si="31"/>
        <v/>
      </c>
      <c r="Z75" t="str">
        <f t="shared" si="31"/>
        <v/>
      </c>
      <c r="AA75" t="str">
        <f t="shared" si="31"/>
        <v/>
      </c>
      <c r="AB75" t="str">
        <f t="shared" si="31"/>
        <v/>
      </c>
      <c r="AC75" t="str">
        <f t="shared" si="31"/>
        <v/>
      </c>
      <c r="AD75" t="str">
        <f t="shared" si="31"/>
        <v/>
      </c>
      <c r="AE75" t="str">
        <f t="shared" si="31"/>
        <v>2 bus hrs/</v>
      </c>
      <c r="AF75" t="str">
        <f t="shared" si="31"/>
        <v/>
      </c>
      <c r="AG75" t="str">
        <f t="shared" si="31"/>
        <v/>
      </c>
      <c r="AH75" t="str">
        <f t="shared" si="32"/>
        <v>2 bus hrs/</v>
      </c>
      <c r="AI75">
        <f t="shared" si="33"/>
        <v>10</v>
      </c>
      <c r="AJ75" t="str">
        <f t="shared" si="34"/>
        <v>2 bus hrs</v>
      </c>
    </row>
    <row r="76" spans="1:36" ht="18.75" x14ac:dyDescent="0.3">
      <c r="A76">
        <f>IF(D76="","",COUNTIF(SLA_Full_Id, "="&amp;D76))</f>
        <v>1</v>
      </c>
      <c r="B76" s="4" t="s">
        <v>29</v>
      </c>
      <c r="C76" t="str">
        <f t="shared" ref="C76:C99" si="35">IF(E76="","",B76&amp;"\\"&amp;E76)</f>
        <v>SLA | Sales Issues logged by Sales Reps\\ABN Check not available</v>
      </c>
      <c r="D76" t="str">
        <f t="shared" ref="D76:D99" si="36">IF(F76="","",C76&amp;"\\"&amp;F76&amp;"\\"&amp;G76)</f>
        <v>SLA | Sales Issues logged by Sales Reps\\ABN Check not available\\Retail Hours\\Customer</v>
      </c>
      <c r="E76" s="2" t="s">
        <v>33</v>
      </c>
      <c r="F76" s="25" t="s">
        <v>120</v>
      </c>
      <c r="G76" s="26" t="s">
        <v>112</v>
      </c>
      <c r="H76" s="25">
        <v>2</v>
      </c>
      <c r="I76" s="25" t="str">
        <f t="shared" si="30"/>
        <v>2 bus hrs</v>
      </c>
      <c r="J76" s="27"/>
      <c r="K76" s="27"/>
      <c r="L76" s="27"/>
      <c r="M76" s="27"/>
      <c r="N76" s="27"/>
      <c r="O76" s="27"/>
      <c r="P76" s="27"/>
      <c r="Q76" s="27"/>
      <c r="R76" s="27"/>
      <c r="S76" s="25" t="s">
        <v>104</v>
      </c>
      <c r="V76" t="str">
        <f t="shared" si="31"/>
        <v/>
      </c>
      <c r="W76" t="str">
        <f t="shared" si="31"/>
        <v/>
      </c>
      <c r="X76" t="str">
        <f t="shared" si="31"/>
        <v/>
      </c>
      <c r="Y76" t="str">
        <f t="shared" si="31"/>
        <v/>
      </c>
      <c r="Z76" t="str">
        <f t="shared" si="31"/>
        <v/>
      </c>
      <c r="AA76" t="str">
        <f t="shared" si="31"/>
        <v/>
      </c>
      <c r="AB76" t="str">
        <f t="shared" si="31"/>
        <v/>
      </c>
      <c r="AC76" t="str">
        <f t="shared" si="31"/>
        <v/>
      </c>
      <c r="AD76" t="str">
        <f t="shared" si="31"/>
        <v/>
      </c>
      <c r="AE76" t="str">
        <f t="shared" si="31"/>
        <v>2 bus hrs/</v>
      </c>
      <c r="AF76" t="str">
        <f t="shared" si="31"/>
        <v/>
      </c>
      <c r="AG76" t="str">
        <f t="shared" si="31"/>
        <v/>
      </c>
      <c r="AH76" t="str">
        <f t="shared" si="32"/>
        <v>2 bus hrs/</v>
      </c>
      <c r="AI76">
        <f t="shared" si="33"/>
        <v>10</v>
      </c>
      <c r="AJ76" t="str">
        <f t="shared" si="34"/>
        <v>2 bus hrs</v>
      </c>
    </row>
    <row r="77" spans="1:36" ht="18.75" x14ac:dyDescent="0.3">
      <c r="A77">
        <f>IF(D77="","",COUNTIF(SLA_Full_Id, "="&amp;D77))</f>
        <v>1</v>
      </c>
      <c r="B77" s="4" t="s">
        <v>29</v>
      </c>
      <c r="C77" t="str">
        <f t="shared" si="35"/>
        <v>SLA | Sales Issues logged by Sales Reps\\Domain Name check</v>
      </c>
      <c r="D77" t="str">
        <f t="shared" si="36"/>
        <v>SLA | Sales Issues logged by Sales Reps\\Domain Name check\\Retail Hours\\System</v>
      </c>
      <c r="E77" s="3" t="s">
        <v>34</v>
      </c>
      <c r="F77" s="16" t="s">
        <v>120</v>
      </c>
      <c r="G77" s="29" t="s">
        <v>108</v>
      </c>
      <c r="H77" s="16">
        <v>2</v>
      </c>
      <c r="I77" s="16" t="str">
        <f t="shared" si="30"/>
        <v>2 bus hrs</v>
      </c>
      <c r="J77" s="30"/>
      <c r="K77" s="30"/>
      <c r="L77" s="30"/>
      <c r="M77" s="30"/>
      <c r="N77" s="30"/>
      <c r="O77" s="30"/>
      <c r="P77" s="30"/>
      <c r="Q77" s="30"/>
      <c r="R77" s="16" t="s">
        <v>104</v>
      </c>
      <c r="S77" s="16" t="s">
        <v>104</v>
      </c>
      <c r="V77" t="str">
        <f t="shared" si="31"/>
        <v/>
      </c>
      <c r="W77" t="str">
        <f t="shared" si="31"/>
        <v/>
      </c>
      <c r="X77" t="str">
        <f t="shared" si="31"/>
        <v/>
      </c>
      <c r="Y77" t="str">
        <f t="shared" si="31"/>
        <v/>
      </c>
      <c r="Z77" t="str">
        <f t="shared" si="31"/>
        <v/>
      </c>
      <c r="AA77" t="str">
        <f t="shared" si="31"/>
        <v/>
      </c>
      <c r="AB77" t="str">
        <f t="shared" si="31"/>
        <v/>
      </c>
      <c r="AC77" t="str">
        <f t="shared" si="31"/>
        <v/>
      </c>
      <c r="AD77" t="str">
        <f t="shared" si="31"/>
        <v/>
      </c>
      <c r="AE77" t="str">
        <f t="shared" si="31"/>
        <v>2 bus hrs/</v>
      </c>
      <c r="AF77" t="str">
        <f t="shared" si="31"/>
        <v/>
      </c>
      <c r="AG77" t="str">
        <f t="shared" si="31"/>
        <v/>
      </c>
      <c r="AH77" t="str">
        <f t="shared" si="32"/>
        <v>2 bus hrs/</v>
      </c>
      <c r="AI77">
        <f t="shared" si="33"/>
        <v>10</v>
      </c>
      <c r="AJ77" t="str">
        <f t="shared" si="34"/>
        <v>2 bus hrs</v>
      </c>
    </row>
    <row r="78" spans="1:36" ht="18.75" x14ac:dyDescent="0.3">
      <c r="A78">
        <f>IF(D78="","",COUNTIF(SLA_Full_Id, "="&amp;D78))</f>
        <v>1</v>
      </c>
      <c r="B78" s="4" t="s">
        <v>29</v>
      </c>
      <c r="C78" t="str">
        <f t="shared" si="35"/>
        <v>SLA | Sales Issues logged by Sales Reps\\Domain Name check</v>
      </c>
      <c r="D78" t="str">
        <f t="shared" si="36"/>
        <v>SLA | Sales Issues logged by Sales Reps\\Domain Name check\\Retail Hours\\Customer</v>
      </c>
      <c r="E78" s="3" t="s">
        <v>34</v>
      </c>
      <c r="F78" s="16" t="s">
        <v>120</v>
      </c>
      <c r="G78" s="29" t="s">
        <v>112</v>
      </c>
      <c r="H78" s="16">
        <v>2</v>
      </c>
      <c r="I78" s="16" t="str">
        <f t="shared" si="30"/>
        <v>2 bus hrs</v>
      </c>
      <c r="J78" s="30"/>
      <c r="K78" s="30"/>
      <c r="L78" s="30"/>
      <c r="M78" s="30"/>
      <c r="N78" s="30"/>
      <c r="O78" s="30"/>
      <c r="P78" s="30"/>
      <c r="Q78" s="30"/>
      <c r="R78" s="16" t="s">
        <v>104</v>
      </c>
      <c r="S78" s="16" t="s">
        <v>104</v>
      </c>
      <c r="V78" t="str">
        <f t="shared" si="31"/>
        <v/>
      </c>
      <c r="W78" t="str">
        <f t="shared" si="31"/>
        <v/>
      </c>
      <c r="X78" t="str">
        <f t="shared" si="31"/>
        <v/>
      </c>
      <c r="Y78" t="str">
        <f t="shared" si="31"/>
        <v/>
      </c>
      <c r="Z78" t="str">
        <f t="shared" si="31"/>
        <v/>
      </c>
      <c r="AA78" t="str">
        <f t="shared" si="31"/>
        <v/>
      </c>
      <c r="AB78" t="str">
        <f t="shared" si="31"/>
        <v/>
      </c>
      <c r="AC78" t="str">
        <f t="shared" si="31"/>
        <v/>
      </c>
      <c r="AD78" t="str">
        <f t="shared" si="31"/>
        <v/>
      </c>
      <c r="AE78" t="str">
        <f t="shared" si="31"/>
        <v>2 bus hrs/</v>
      </c>
      <c r="AF78" t="str">
        <f t="shared" si="31"/>
        <v/>
      </c>
      <c r="AG78" t="str">
        <f t="shared" si="31"/>
        <v/>
      </c>
      <c r="AH78" t="str">
        <f t="shared" si="32"/>
        <v>2 bus hrs/</v>
      </c>
      <c r="AI78">
        <f t="shared" si="33"/>
        <v>10</v>
      </c>
      <c r="AJ78" t="str">
        <f t="shared" si="34"/>
        <v>2 bus hrs</v>
      </c>
    </row>
    <row r="79" spans="1:36" x14ac:dyDescent="0.25">
      <c r="A79" t="str">
        <f>IF(D79="","",COUNTIF(SLA_Full_Id, "="&amp;D79))</f>
        <v/>
      </c>
      <c r="C79" t="str">
        <f t="shared" si="35"/>
        <v/>
      </c>
      <c r="D79" t="str">
        <f t="shared" si="36"/>
        <v/>
      </c>
      <c r="K79" s="7"/>
      <c r="W79" t="str">
        <f t="shared" si="31"/>
        <v/>
      </c>
      <c r="AH79" t="str">
        <f t="shared" ref="AH79:AH81" si="37">CONCATENATE(V79,W79,X79,Y79,Z79,AA79,AB79,AC79,AD79,AE79,AG79)</f>
        <v/>
      </c>
    </row>
    <row r="80" spans="1:36" ht="18.75" x14ac:dyDescent="0.3">
      <c r="A80" t="str">
        <f>IF(D80="","",COUNTIF(SLA_Full_Id, "="&amp;D80))</f>
        <v/>
      </c>
      <c r="B80" s="4" t="s">
        <v>35</v>
      </c>
      <c r="C80" t="str">
        <f t="shared" si="35"/>
        <v>SLA | Automated Provisioning Issues System Generated\\SLA | Automated Provisioning Issues System Generated</v>
      </c>
      <c r="D80" t="str">
        <f t="shared" si="36"/>
        <v/>
      </c>
      <c r="E80" s="4" t="s">
        <v>35</v>
      </c>
      <c r="K80" s="7"/>
      <c r="W80" t="str">
        <f t="shared" si="31"/>
        <v/>
      </c>
      <c r="AH80" t="str">
        <f t="shared" si="37"/>
        <v/>
      </c>
    </row>
    <row r="81" spans="1:36" ht="18.75" x14ac:dyDescent="0.3">
      <c r="A81" t="str">
        <f>IF(D81="","",COUNTIF(SLA_Full_Id, "="&amp;D81))</f>
        <v/>
      </c>
      <c r="B81" s="4" t="s">
        <v>35</v>
      </c>
      <c r="C81" t="str">
        <f t="shared" si="35"/>
        <v/>
      </c>
      <c r="D81" t="str">
        <f t="shared" si="36"/>
        <v/>
      </c>
      <c r="K81" s="7"/>
      <c r="W81" t="str">
        <f t="shared" si="31"/>
        <v/>
      </c>
      <c r="AH81" t="str">
        <f t="shared" si="37"/>
        <v/>
      </c>
    </row>
    <row r="82" spans="1:36" ht="18.75" x14ac:dyDescent="0.3">
      <c r="A82">
        <f>IF(D82="","",COUNTIF(SLA_Full_Id, "="&amp;D82))</f>
        <v>1</v>
      </c>
      <c r="B82" s="4" t="s">
        <v>35</v>
      </c>
      <c r="C82" t="str">
        <f t="shared" si="35"/>
        <v>SLA | Automated Provisioning Issues System Generated\\AdMax Quote not available</v>
      </c>
      <c r="D82" t="str">
        <f t="shared" si="36"/>
        <v>SLA | Automated Provisioning Issues System Generated\\AdMax Quote not available\\Bus. Hrs\\System</v>
      </c>
      <c r="E82" s="3" t="s">
        <v>32</v>
      </c>
      <c r="F82" s="19" t="s">
        <v>107</v>
      </c>
      <c r="G82" s="29" t="s">
        <v>108</v>
      </c>
      <c r="H82" s="16">
        <v>2</v>
      </c>
      <c r="I82" s="16" t="str">
        <f t="shared" ref="I82:I99" si="38">AJ82</f>
        <v>1 bus day</v>
      </c>
      <c r="J82" s="30"/>
      <c r="K82" s="30"/>
      <c r="L82" s="30"/>
      <c r="M82" s="30"/>
      <c r="N82" s="19" t="s">
        <v>98</v>
      </c>
      <c r="O82" s="19" t="s">
        <v>98</v>
      </c>
      <c r="P82" s="30"/>
      <c r="Q82" s="30"/>
      <c r="R82" s="30"/>
      <c r="S82" s="30"/>
      <c r="V82" t="str">
        <f t="shared" ref="V82:AG99" si="39">IF(ISNA(MATCH(V$3,$J82:$S82,0)),"",CONCATENATE(V$3,"/"))</f>
        <v/>
      </c>
      <c r="W82" t="str">
        <f t="shared" si="31"/>
        <v/>
      </c>
      <c r="X82" t="str">
        <f t="shared" si="31"/>
        <v/>
      </c>
      <c r="Y82" t="str">
        <f t="shared" si="31"/>
        <v>1 bus day/</v>
      </c>
      <c r="Z82" t="str">
        <f t="shared" si="31"/>
        <v/>
      </c>
      <c r="AA82" t="str">
        <f t="shared" si="31"/>
        <v/>
      </c>
      <c r="AB82" t="str">
        <f t="shared" si="31"/>
        <v/>
      </c>
      <c r="AC82" t="str">
        <f t="shared" si="31"/>
        <v/>
      </c>
      <c r="AD82" t="str">
        <f t="shared" si="31"/>
        <v/>
      </c>
      <c r="AE82" t="str">
        <f t="shared" si="31"/>
        <v/>
      </c>
      <c r="AF82" t="str">
        <f t="shared" si="31"/>
        <v/>
      </c>
      <c r="AG82" t="str">
        <f t="shared" si="31"/>
        <v/>
      </c>
      <c r="AH82" t="str">
        <f t="shared" ref="AH82:AH99" si="40">CONCATENATE(V82,W82,X82,Y82,Z82,AA82,AB82,AC82,AD82,AE82,AF82,AG82)</f>
        <v>1 bus day/</v>
      </c>
      <c r="AI82">
        <f t="shared" ref="AI82:AI99" si="41">FIND("/",$AH82)</f>
        <v>10</v>
      </c>
      <c r="AJ82" t="str">
        <f t="shared" ref="AJ82:AJ99" si="42">LEFT(AH82,AI82-1)</f>
        <v>1 bus day</v>
      </c>
    </row>
    <row r="83" spans="1:36" ht="18.75" x14ac:dyDescent="0.3">
      <c r="A83">
        <f>IF(D83="","",COUNTIF(SLA_Full_Id, "="&amp;D83))</f>
        <v>1</v>
      </c>
      <c r="B83" s="4" t="s">
        <v>35</v>
      </c>
      <c r="C83" t="str">
        <f t="shared" si="35"/>
        <v>SLA | Automated Provisioning Issues System Generated\\AdMax Quote not available</v>
      </c>
      <c r="D83" t="str">
        <f t="shared" si="36"/>
        <v>SLA | Automated Provisioning Issues System Generated\\AdMax Quote not available\\Bus. Hrs\\Customer</v>
      </c>
      <c r="E83" s="3" t="s">
        <v>32</v>
      </c>
      <c r="F83" s="19" t="s">
        <v>107</v>
      </c>
      <c r="G83" s="29" t="s">
        <v>112</v>
      </c>
      <c r="H83" s="16">
        <v>2</v>
      </c>
      <c r="I83" s="16" t="str">
        <f t="shared" si="38"/>
        <v>1 bus day</v>
      </c>
      <c r="J83" s="30"/>
      <c r="K83" s="30"/>
      <c r="L83" s="30"/>
      <c r="M83" s="30"/>
      <c r="N83" s="19" t="s">
        <v>98</v>
      </c>
      <c r="O83" s="19" t="s">
        <v>98</v>
      </c>
      <c r="P83" s="30"/>
      <c r="Q83" s="30"/>
      <c r="R83" s="30"/>
      <c r="S83" s="30"/>
      <c r="V83" t="str">
        <f t="shared" si="39"/>
        <v/>
      </c>
      <c r="W83" t="str">
        <f t="shared" si="31"/>
        <v/>
      </c>
      <c r="X83" t="str">
        <f t="shared" si="31"/>
        <v/>
      </c>
      <c r="Y83" t="str">
        <f t="shared" si="31"/>
        <v>1 bus day/</v>
      </c>
      <c r="Z83" t="str">
        <f t="shared" si="31"/>
        <v/>
      </c>
      <c r="AA83" t="str">
        <f t="shared" si="31"/>
        <v/>
      </c>
      <c r="AB83" t="str">
        <f t="shared" si="31"/>
        <v/>
      </c>
      <c r="AC83" t="str">
        <f t="shared" si="31"/>
        <v/>
      </c>
      <c r="AD83" t="str">
        <f t="shared" si="31"/>
        <v/>
      </c>
      <c r="AE83" t="str">
        <f t="shared" si="31"/>
        <v/>
      </c>
      <c r="AF83" t="str">
        <f t="shared" si="31"/>
        <v/>
      </c>
      <c r="AG83" t="str">
        <f t="shared" si="31"/>
        <v/>
      </c>
      <c r="AH83" t="str">
        <f t="shared" si="40"/>
        <v>1 bus day/</v>
      </c>
      <c r="AI83">
        <f t="shared" si="41"/>
        <v>10</v>
      </c>
      <c r="AJ83" t="str">
        <f t="shared" si="42"/>
        <v>1 bus day</v>
      </c>
    </row>
    <row r="84" spans="1:36" ht="18.75" x14ac:dyDescent="0.3">
      <c r="A84">
        <f>IF(D84="","",COUNTIF(SLA_Full_Id, "="&amp;D84))</f>
        <v>1</v>
      </c>
      <c r="B84" s="4" t="s">
        <v>35</v>
      </c>
      <c r="C84" t="str">
        <f t="shared" si="35"/>
        <v>SLA | Automated Provisioning Issues System Generated\\Google Adwords Not available</v>
      </c>
      <c r="D84" t="str">
        <f t="shared" si="36"/>
        <v>SLA | Automated Provisioning Issues System Generated\\Google Adwords Not available\\Bus. Hrs\\System</v>
      </c>
      <c r="E84" s="2" t="s">
        <v>36</v>
      </c>
      <c r="F84" s="25" t="s">
        <v>107</v>
      </c>
      <c r="G84" s="26" t="s">
        <v>108</v>
      </c>
      <c r="H84" s="25">
        <v>4</v>
      </c>
      <c r="I84" s="25" t="str">
        <f t="shared" si="38"/>
        <v>2 bus days</v>
      </c>
      <c r="J84" s="27"/>
      <c r="K84" s="27"/>
      <c r="L84" s="27"/>
      <c r="M84" s="27"/>
      <c r="N84" s="18" t="s">
        <v>97</v>
      </c>
      <c r="O84" s="18" t="s">
        <v>97</v>
      </c>
      <c r="P84" s="27"/>
      <c r="Q84" s="25" t="s">
        <v>104</v>
      </c>
      <c r="R84" s="27"/>
      <c r="S84" s="27"/>
      <c r="V84" t="str">
        <f t="shared" si="39"/>
        <v/>
      </c>
      <c r="W84" t="str">
        <f t="shared" si="31"/>
        <v/>
      </c>
      <c r="X84" t="str">
        <f t="shared" si="31"/>
        <v>2 bus days/</v>
      </c>
      <c r="Y84" t="str">
        <f t="shared" si="31"/>
        <v/>
      </c>
      <c r="Z84" t="str">
        <f t="shared" si="31"/>
        <v/>
      </c>
      <c r="AA84" t="str">
        <f t="shared" si="31"/>
        <v/>
      </c>
      <c r="AB84" t="str">
        <f t="shared" si="31"/>
        <v/>
      </c>
      <c r="AC84" t="str">
        <f t="shared" si="31"/>
        <v/>
      </c>
      <c r="AD84" t="str">
        <f t="shared" si="31"/>
        <v/>
      </c>
      <c r="AE84" t="str">
        <f t="shared" si="31"/>
        <v>2 bus hrs/</v>
      </c>
      <c r="AF84" t="str">
        <f t="shared" si="31"/>
        <v/>
      </c>
      <c r="AG84" t="str">
        <f t="shared" si="31"/>
        <v/>
      </c>
      <c r="AH84" t="str">
        <f t="shared" si="40"/>
        <v>2 bus days/2 bus hrs/</v>
      </c>
      <c r="AI84">
        <f t="shared" si="41"/>
        <v>11</v>
      </c>
      <c r="AJ84" t="str">
        <f t="shared" si="42"/>
        <v>2 bus days</v>
      </c>
    </row>
    <row r="85" spans="1:36" ht="18.75" x14ac:dyDescent="0.3">
      <c r="A85">
        <f>IF(D85="","",COUNTIF(SLA_Full_Id, "="&amp;D85))</f>
        <v>1</v>
      </c>
      <c r="B85" s="4" t="s">
        <v>35</v>
      </c>
      <c r="C85" t="str">
        <f t="shared" si="35"/>
        <v>SLA | Automated Provisioning Issues System Generated\\Google Adwords Not available</v>
      </c>
      <c r="D85" t="str">
        <f t="shared" si="36"/>
        <v>SLA | Automated Provisioning Issues System Generated\\Google Adwords Not available\\Bus. Hrs\\Customer</v>
      </c>
      <c r="E85" s="2" t="s">
        <v>36</v>
      </c>
      <c r="F85" s="25" t="s">
        <v>107</v>
      </c>
      <c r="G85" s="26" t="s">
        <v>112</v>
      </c>
      <c r="H85" s="25">
        <v>4</v>
      </c>
      <c r="I85" s="25" t="str">
        <f t="shared" si="38"/>
        <v>2 bus days</v>
      </c>
      <c r="J85" s="27"/>
      <c r="K85" s="27"/>
      <c r="L85" s="27"/>
      <c r="M85" s="27"/>
      <c r="N85" s="18" t="s">
        <v>97</v>
      </c>
      <c r="O85" s="18" t="s">
        <v>97</v>
      </c>
      <c r="P85" s="27"/>
      <c r="Q85" s="25" t="s">
        <v>104</v>
      </c>
      <c r="R85" s="27"/>
      <c r="S85" s="27"/>
      <c r="V85" t="str">
        <f t="shared" si="39"/>
        <v/>
      </c>
      <c r="W85" t="str">
        <f t="shared" si="39"/>
        <v/>
      </c>
      <c r="X85" t="str">
        <f t="shared" si="39"/>
        <v>2 bus days/</v>
      </c>
      <c r="Y85" t="str">
        <f t="shared" si="39"/>
        <v/>
      </c>
      <c r="Z85" t="str">
        <f t="shared" si="39"/>
        <v/>
      </c>
      <c r="AA85" t="str">
        <f t="shared" si="39"/>
        <v/>
      </c>
      <c r="AB85" t="str">
        <f t="shared" si="39"/>
        <v/>
      </c>
      <c r="AC85" t="str">
        <f t="shared" si="39"/>
        <v/>
      </c>
      <c r="AD85" t="str">
        <f t="shared" si="39"/>
        <v/>
      </c>
      <c r="AE85" t="str">
        <f t="shared" si="39"/>
        <v>2 bus hrs/</v>
      </c>
      <c r="AF85" t="str">
        <f t="shared" si="39"/>
        <v/>
      </c>
      <c r="AG85" t="str">
        <f t="shared" si="39"/>
        <v/>
      </c>
      <c r="AH85" t="str">
        <f t="shared" si="40"/>
        <v>2 bus days/2 bus hrs/</v>
      </c>
      <c r="AI85">
        <f t="shared" si="41"/>
        <v>11</v>
      </c>
      <c r="AJ85" t="str">
        <f t="shared" si="42"/>
        <v>2 bus days</v>
      </c>
    </row>
    <row r="86" spans="1:36" ht="18.75" x14ac:dyDescent="0.3">
      <c r="A86">
        <f>IF(D86="","",COUNTIF(SLA_Full_Id, "="&amp;D86))</f>
        <v>1</v>
      </c>
      <c r="B86" s="4" t="s">
        <v>35</v>
      </c>
      <c r="C86" t="str">
        <f t="shared" si="35"/>
        <v>SLA | Automated Provisioning Issues System Generated\\TSA Site Generation</v>
      </c>
      <c r="D86" t="str">
        <f t="shared" si="36"/>
        <v>SLA | Automated Provisioning Issues System Generated\\TSA Site Generation\\Bus. Hrs\\System</v>
      </c>
      <c r="E86" s="3" t="s">
        <v>37</v>
      </c>
      <c r="F86" s="19" t="s">
        <v>107</v>
      </c>
      <c r="G86" s="29" t="s">
        <v>108</v>
      </c>
      <c r="H86" s="16">
        <v>2</v>
      </c>
      <c r="I86" s="16" t="str">
        <f t="shared" si="38"/>
        <v>8 bus hrs</v>
      </c>
      <c r="J86" s="30"/>
      <c r="K86" s="30"/>
      <c r="L86" s="30"/>
      <c r="M86" s="30"/>
      <c r="N86" s="19" t="s">
        <v>102</v>
      </c>
      <c r="O86" s="19" t="s">
        <v>102</v>
      </c>
      <c r="P86" s="30"/>
      <c r="Q86" s="30"/>
      <c r="R86" s="30"/>
      <c r="S86" s="30"/>
      <c r="V86" t="str">
        <f t="shared" si="39"/>
        <v/>
      </c>
      <c r="W86" t="str">
        <f t="shared" si="39"/>
        <v/>
      </c>
      <c r="X86" t="str">
        <f t="shared" si="39"/>
        <v/>
      </c>
      <c r="Y86" t="str">
        <f t="shared" si="39"/>
        <v/>
      </c>
      <c r="Z86" t="str">
        <f t="shared" si="39"/>
        <v/>
      </c>
      <c r="AA86" t="str">
        <f t="shared" si="39"/>
        <v/>
      </c>
      <c r="AB86" t="str">
        <f t="shared" si="39"/>
        <v/>
      </c>
      <c r="AC86" t="str">
        <f t="shared" si="39"/>
        <v>8 bus hrs/</v>
      </c>
      <c r="AD86" t="str">
        <f t="shared" si="39"/>
        <v/>
      </c>
      <c r="AE86" t="str">
        <f t="shared" si="39"/>
        <v/>
      </c>
      <c r="AF86" t="str">
        <f t="shared" si="39"/>
        <v/>
      </c>
      <c r="AG86" t="str">
        <f t="shared" si="39"/>
        <v/>
      </c>
      <c r="AH86" t="str">
        <f t="shared" si="40"/>
        <v>8 bus hrs/</v>
      </c>
      <c r="AI86">
        <f t="shared" si="41"/>
        <v>10</v>
      </c>
      <c r="AJ86" t="str">
        <f t="shared" si="42"/>
        <v>8 bus hrs</v>
      </c>
    </row>
    <row r="87" spans="1:36" ht="18.75" x14ac:dyDescent="0.3">
      <c r="A87">
        <f>IF(D87="","",COUNTIF(SLA_Full_Id, "="&amp;D87))</f>
        <v>1</v>
      </c>
      <c r="B87" s="4" t="s">
        <v>35</v>
      </c>
      <c r="C87" t="str">
        <f t="shared" si="35"/>
        <v>SLA | Automated Provisioning Issues System Generated\\TSA Site Generation</v>
      </c>
      <c r="D87" t="str">
        <f t="shared" si="36"/>
        <v>SLA | Automated Provisioning Issues System Generated\\TSA Site Generation\\Bus. Hrs\\Customer</v>
      </c>
      <c r="E87" s="3" t="s">
        <v>37</v>
      </c>
      <c r="F87" s="19" t="s">
        <v>107</v>
      </c>
      <c r="G87" s="29" t="s">
        <v>112</v>
      </c>
      <c r="H87" s="16">
        <v>2</v>
      </c>
      <c r="I87" s="16" t="str">
        <f t="shared" si="38"/>
        <v>8 bus hrs</v>
      </c>
      <c r="J87" s="30"/>
      <c r="K87" s="30"/>
      <c r="L87" s="30"/>
      <c r="M87" s="30"/>
      <c r="N87" s="19" t="s">
        <v>102</v>
      </c>
      <c r="O87" s="19" t="s">
        <v>102</v>
      </c>
      <c r="P87" s="30"/>
      <c r="Q87" s="30"/>
      <c r="R87" s="30"/>
      <c r="S87" s="30"/>
      <c r="V87" t="str">
        <f t="shared" si="39"/>
        <v/>
      </c>
      <c r="W87" t="str">
        <f t="shared" si="39"/>
        <v/>
      </c>
      <c r="X87" t="str">
        <f t="shared" si="39"/>
        <v/>
      </c>
      <c r="Y87" t="str">
        <f t="shared" si="39"/>
        <v/>
      </c>
      <c r="Z87" t="str">
        <f t="shared" si="39"/>
        <v/>
      </c>
      <c r="AA87" t="str">
        <f t="shared" si="39"/>
        <v/>
      </c>
      <c r="AB87" t="str">
        <f t="shared" si="39"/>
        <v/>
      </c>
      <c r="AC87" t="str">
        <f t="shared" si="39"/>
        <v>8 bus hrs/</v>
      </c>
      <c r="AD87" t="str">
        <f t="shared" si="39"/>
        <v/>
      </c>
      <c r="AE87" t="str">
        <f t="shared" si="39"/>
        <v/>
      </c>
      <c r="AF87" t="str">
        <f t="shared" si="39"/>
        <v/>
      </c>
      <c r="AG87" t="str">
        <f t="shared" si="39"/>
        <v/>
      </c>
      <c r="AH87" t="str">
        <f t="shared" si="40"/>
        <v>8 bus hrs/</v>
      </c>
      <c r="AI87">
        <f t="shared" si="41"/>
        <v>10</v>
      </c>
      <c r="AJ87" t="str">
        <f t="shared" si="42"/>
        <v>8 bus hrs</v>
      </c>
    </row>
    <row r="88" spans="1:36" ht="18.75" x14ac:dyDescent="0.3">
      <c r="A88">
        <f>IF(D88="","",COUNTIF(SLA_Full_Id, "="&amp;D88))</f>
        <v>1</v>
      </c>
      <c r="B88" s="4" t="s">
        <v>35</v>
      </c>
      <c r="C88" t="str">
        <f t="shared" si="35"/>
        <v>SLA | Automated Provisioning Issues System Generated\\TSA Adwords Campaign creation</v>
      </c>
      <c r="D88" t="str">
        <f t="shared" si="36"/>
        <v>SLA | Automated Provisioning Issues System Generated\\TSA Adwords Campaign creation\\Bus. Hrs\\System</v>
      </c>
      <c r="E88" s="2" t="s">
        <v>38</v>
      </c>
      <c r="F88" s="25" t="s">
        <v>107</v>
      </c>
      <c r="G88" s="26" t="s">
        <v>108</v>
      </c>
      <c r="H88" s="25">
        <v>4</v>
      </c>
      <c r="I88" s="25" t="str">
        <f t="shared" si="38"/>
        <v>4 bus days</v>
      </c>
      <c r="J88" s="27"/>
      <c r="K88" s="27"/>
      <c r="L88" s="27"/>
      <c r="M88" s="27"/>
      <c r="N88" s="18" t="s">
        <v>95</v>
      </c>
      <c r="O88" s="18" t="s">
        <v>95</v>
      </c>
      <c r="P88" s="27"/>
      <c r="Q88" s="27"/>
      <c r="R88" s="27"/>
      <c r="S88" s="27"/>
      <c r="V88" t="str">
        <f t="shared" si="39"/>
        <v>4 bus days/</v>
      </c>
      <c r="W88" t="str">
        <f t="shared" si="39"/>
        <v/>
      </c>
      <c r="X88" t="str">
        <f t="shared" si="39"/>
        <v/>
      </c>
      <c r="Y88" t="str">
        <f t="shared" si="39"/>
        <v/>
      </c>
      <c r="Z88" t="str">
        <f t="shared" si="39"/>
        <v/>
      </c>
      <c r="AA88" t="str">
        <f t="shared" si="39"/>
        <v/>
      </c>
      <c r="AB88" t="str">
        <f t="shared" si="39"/>
        <v/>
      </c>
      <c r="AC88" t="str">
        <f t="shared" si="39"/>
        <v/>
      </c>
      <c r="AD88" t="str">
        <f t="shared" si="39"/>
        <v/>
      </c>
      <c r="AE88" t="str">
        <f t="shared" si="39"/>
        <v/>
      </c>
      <c r="AF88" t="str">
        <f t="shared" si="39"/>
        <v/>
      </c>
      <c r="AG88" t="str">
        <f t="shared" si="39"/>
        <v/>
      </c>
      <c r="AH88" t="str">
        <f t="shared" si="40"/>
        <v>4 bus days/</v>
      </c>
      <c r="AI88">
        <f t="shared" si="41"/>
        <v>11</v>
      </c>
      <c r="AJ88" t="str">
        <f t="shared" si="42"/>
        <v>4 bus days</v>
      </c>
    </row>
    <row r="89" spans="1:36" ht="18.75" x14ac:dyDescent="0.3">
      <c r="A89">
        <f>IF(D89="","",COUNTIF(SLA_Full_Id, "="&amp;D89))</f>
        <v>1</v>
      </c>
      <c r="B89" s="4" t="s">
        <v>35</v>
      </c>
      <c r="C89" t="str">
        <f t="shared" si="35"/>
        <v>SLA | Automated Provisioning Issues System Generated\\TSA Adwords Campaign creation</v>
      </c>
      <c r="D89" t="str">
        <f t="shared" si="36"/>
        <v>SLA | Automated Provisioning Issues System Generated\\TSA Adwords Campaign creation\\Bus. Hrs\\Customer</v>
      </c>
      <c r="E89" s="2" t="s">
        <v>38</v>
      </c>
      <c r="F89" s="25" t="s">
        <v>107</v>
      </c>
      <c r="G89" s="26" t="s">
        <v>112</v>
      </c>
      <c r="H89" s="25">
        <v>4</v>
      </c>
      <c r="I89" s="25" t="str">
        <f t="shared" si="38"/>
        <v>4 bus days</v>
      </c>
      <c r="J89" s="27"/>
      <c r="K89" s="27"/>
      <c r="L89" s="27"/>
      <c r="M89" s="27"/>
      <c r="N89" s="18" t="s">
        <v>95</v>
      </c>
      <c r="O89" s="18" t="s">
        <v>95</v>
      </c>
      <c r="P89" s="27"/>
      <c r="Q89" s="27"/>
      <c r="R89" s="27"/>
      <c r="S89" s="27"/>
      <c r="V89" t="str">
        <f t="shared" si="39"/>
        <v>4 bus days/</v>
      </c>
      <c r="W89" t="str">
        <f t="shared" si="39"/>
        <v/>
      </c>
      <c r="X89" t="str">
        <f t="shared" si="39"/>
        <v/>
      </c>
      <c r="Y89" t="str">
        <f t="shared" si="39"/>
        <v/>
      </c>
      <c r="Z89" t="str">
        <f t="shared" si="39"/>
        <v/>
      </c>
      <c r="AA89" t="str">
        <f t="shared" si="39"/>
        <v/>
      </c>
      <c r="AB89" t="str">
        <f t="shared" si="39"/>
        <v/>
      </c>
      <c r="AC89" t="str">
        <f t="shared" si="39"/>
        <v/>
      </c>
      <c r="AD89" t="str">
        <f t="shared" si="39"/>
        <v/>
      </c>
      <c r="AE89" t="str">
        <f t="shared" si="39"/>
        <v/>
      </c>
      <c r="AF89" t="str">
        <f t="shared" si="39"/>
        <v/>
      </c>
      <c r="AG89" t="str">
        <f t="shared" si="39"/>
        <v/>
      </c>
      <c r="AH89" t="str">
        <f t="shared" si="40"/>
        <v>4 bus days/</v>
      </c>
      <c r="AI89">
        <f t="shared" si="41"/>
        <v>11</v>
      </c>
      <c r="AJ89" t="str">
        <f t="shared" si="42"/>
        <v>4 bus days</v>
      </c>
    </row>
    <row r="90" spans="1:36" ht="18.75" x14ac:dyDescent="0.3">
      <c r="A90">
        <f>IF(D90="","",COUNTIF(SLA_Full_Id, "="&amp;D90))</f>
        <v>1</v>
      </c>
      <c r="B90" s="4" t="s">
        <v>35</v>
      </c>
      <c r="C90" t="str">
        <f t="shared" si="35"/>
        <v>SLA | Automated Provisioning Issues System Generated\\Office Apps not available</v>
      </c>
      <c r="D90" t="str">
        <f t="shared" si="36"/>
        <v>SLA | Automated Provisioning Issues System Generated\\Office Apps not available\\Bus. Hrs\\System</v>
      </c>
      <c r="E90" s="3" t="s">
        <v>39</v>
      </c>
      <c r="F90" s="19" t="s">
        <v>107</v>
      </c>
      <c r="G90" s="29" t="s">
        <v>108</v>
      </c>
      <c r="H90" s="16">
        <v>3</v>
      </c>
      <c r="I90" s="16" t="str">
        <f t="shared" si="38"/>
        <v>2 bus hrs</v>
      </c>
      <c r="J90" s="30"/>
      <c r="K90" s="30"/>
      <c r="L90" s="30"/>
      <c r="M90" s="30"/>
      <c r="N90" s="30"/>
      <c r="O90" s="30"/>
      <c r="P90" s="16" t="s">
        <v>104</v>
      </c>
      <c r="Q90" s="30"/>
      <c r="R90" s="30"/>
      <c r="S90" s="30"/>
      <c r="V90" t="str">
        <f t="shared" si="39"/>
        <v/>
      </c>
      <c r="W90" t="str">
        <f t="shared" si="39"/>
        <v/>
      </c>
      <c r="X90" t="str">
        <f t="shared" si="39"/>
        <v/>
      </c>
      <c r="Y90" t="str">
        <f t="shared" si="39"/>
        <v/>
      </c>
      <c r="Z90" t="str">
        <f t="shared" si="39"/>
        <v/>
      </c>
      <c r="AA90" t="str">
        <f t="shared" si="39"/>
        <v/>
      </c>
      <c r="AB90" t="str">
        <f t="shared" si="39"/>
        <v/>
      </c>
      <c r="AC90" t="str">
        <f t="shared" si="39"/>
        <v/>
      </c>
      <c r="AD90" t="str">
        <f t="shared" si="39"/>
        <v/>
      </c>
      <c r="AE90" t="str">
        <f t="shared" si="39"/>
        <v>2 bus hrs/</v>
      </c>
      <c r="AF90" t="str">
        <f t="shared" si="39"/>
        <v/>
      </c>
      <c r="AG90" t="str">
        <f t="shared" si="39"/>
        <v/>
      </c>
      <c r="AH90" t="str">
        <f t="shared" si="40"/>
        <v>2 bus hrs/</v>
      </c>
      <c r="AI90">
        <f t="shared" si="41"/>
        <v>10</v>
      </c>
      <c r="AJ90" t="str">
        <f t="shared" si="42"/>
        <v>2 bus hrs</v>
      </c>
    </row>
    <row r="91" spans="1:36" ht="18.75" x14ac:dyDescent="0.3">
      <c r="A91">
        <f>IF(D91="","",COUNTIF(SLA_Full_Id, "="&amp;D91))</f>
        <v>1</v>
      </c>
      <c r="B91" s="4" t="s">
        <v>35</v>
      </c>
      <c r="C91" t="str">
        <f t="shared" si="35"/>
        <v>SLA | Automated Provisioning Issues System Generated\\Office Apps not available</v>
      </c>
      <c r="D91" t="str">
        <f t="shared" si="36"/>
        <v>SLA | Automated Provisioning Issues System Generated\\Office Apps not available\\Bus. Hrs\\Customer</v>
      </c>
      <c r="E91" s="3" t="s">
        <v>39</v>
      </c>
      <c r="F91" s="19" t="s">
        <v>107</v>
      </c>
      <c r="G91" s="29" t="s">
        <v>112</v>
      </c>
      <c r="H91" s="16">
        <v>3</v>
      </c>
      <c r="I91" s="16" t="str">
        <f t="shared" si="38"/>
        <v>2 bus hrs</v>
      </c>
      <c r="J91" s="30"/>
      <c r="K91" s="30"/>
      <c r="L91" s="30"/>
      <c r="M91" s="30"/>
      <c r="N91" s="30"/>
      <c r="O91" s="30"/>
      <c r="P91" s="16" t="s">
        <v>104</v>
      </c>
      <c r="Q91" s="30"/>
      <c r="R91" s="30"/>
      <c r="S91" s="30"/>
      <c r="V91" t="str">
        <f t="shared" si="39"/>
        <v/>
      </c>
      <c r="W91" t="str">
        <f t="shared" si="39"/>
        <v/>
      </c>
      <c r="X91" t="str">
        <f t="shared" si="39"/>
        <v/>
      </c>
      <c r="Y91" t="str">
        <f t="shared" si="39"/>
        <v/>
      </c>
      <c r="Z91" t="str">
        <f t="shared" si="39"/>
        <v/>
      </c>
      <c r="AA91" t="str">
        <f t="shared" si="39"/>
        <v/>
      </c>
      <c r="AB91" t="str">
        <f t="shared" si="39"/>
        <v/>
      </c>
      <c r="AC91" t="str">
        <f t="shared" si="39"/>
        <v/>
      </c>
      <c r="AD91" t="str">
        <f t="shared" si="39"/>
        <v/>
      </c>
      <c r="AE91" t="str">
        <f t="shared" si="39"/>
        <v>2 bus hrs/</v>
      </c>
      <c r="AF91" t="str">
        <f t="shared" si="39"/>
        <v/>
      </c>
      <c r="AG91" t="str">
        <f t="shared" si="39"/>
        <v/>
      </c>
      <c r="AH91" t="str">
        <f t="shared" si="40"/>
        <v>2 bus hrs/</v>
      </c>
      <c r="AI91">
        <f t="shared" si="41"/>
        <v>10</v>
      </c>
      <c r="AJ91" t="str">
        <f t="shared" si="42"/>
        <v>2 bus hrs</v>
      </c>
    </row>
    <row r="92" spans="1:36" ht="18.75" x14ac:dyDescent="0.3">
      <c r="A92">
        <f>IF(D92="","",COUNTIF(SLA_Full_Id, "="&amp;D92))</f>
        <v>1</v>
      </c>
      <c r="B92" s="4" t="s">
        <v>35</v>
      </c>
      <c r="C92" t="str">
        <f t="shared" si="35"/>
        <v>SLA | Automated Provisioning Issues System Generated\\iProcess not available</v>
      </c>
      <c r="D92" t="str">
        <f t="shared" si="36"/>
        <v>SLA | Automated Provisioning Issues System Generated\\iProcess not available\\Bus. Hrs\\System</v>
      </c>
      <c r="E92" s="2" t="s">
        <v>40</v>
      </c>
      <c r="F92" s="25" t="s">
        <v>107</v>
      </c>
      <c r="G92" s="26" t="s">
        <v>108</v>
      </c>
      <c r="H92" s="25">
        <v>1</v>
      </c>
      <c r="I92" s="25" t="str">
        <f t="shared" si="38"/>
        <v>4 bus hrs</v>
      </c>
      <c r="J92" s="27"/>
      <c r="K92" s="27"/>
      <c r="L92" s="25" t="s">
        <v>103</v>
      </c>
      <c r="M92" s="27"/>
      <c r="N92" s="27"/>
      <c r="O92" s="27"/>
      <c r="P92" s="27"/>
      <c r="Q92" s="27"/>
      <c r="R92" s="27"/>
      <c r="S92" s="27"/>
      <c r="V92" t="str">
        <f t="shared" si="39"/>
        <v/>
      </c>
      <c r="W92" t="str">
        <f t="shared" si="39"/>
        <v/>
      </c>
      <c r="X92" t="str">
        <f t="shared" si="39"/>
        <v/>
      </c>
      <c r="Y92" t="str">
        <f t="shared" si="39"/>
        <v/>
      </c>
      <c r="Z92" t="str">
        <f t="shared" si="39"/>
        <v/>
      </c>
      <c r="AA92" t="str">
        <f t="shared" si="39"/>
        <v/>
      </c>
      <c r="AB92" t="str">
        <f t="shared" si="39"/>
        <v/>
      </c>
      <c r="AC92" t="str">
        <f t="shared" si="39"/>
        <v/>
      </c>
      <c r="AD92" t="str">
        <f t="shared" si="39"/>
        <v>4 bus hrs/</v>
      </c>
      <c r="AE92" t="str">
        <f t="shared" si="39"/>
        <v/>
      </c>
      <c r="AF92" t="str">
        <f t="shared" si="39"/>
        <v/>
      </c>
      <c r="AG92" t="str">
        <f t="shared" si="39"/>
        <v/>
      </c>
      <c r="AH92" t="str">
        <f t="shared" si="40"/>
        <v>4 bus hrs/</v>
      </c>
      <c r="AI92">
        <f t="shared" si="41"/>
        <v>10</v>
      </c>
      <c r="AJ92" t="str">
        <f t="shared" si="42"/>
        <v>4 bus hrs</v>
      </c>
    </row>
    <row r="93" spans="1:36" ht="18.75" x14ac:dyDescent="0.3">
      <c r="A93">
        <f>IF(D93="","",COUNTIF(SLA_Full_Id, "="&amp;D93))</f>
        <v>1</v>
      </c>
      <c r="B93" s="4" t="s">
        <v>35</v>
      </c>
      <c r="C93" t="str">
        <f t="shared" si="35"/>
        <v>SLA | Automated Provisioning Issues System Generated\\iProcess not available</v>
      </c>
      <c r="D93" t="str">
        <f t="shared" si="36"/>
        <v>SLA | Automated Provisioning Issues System Generated\\iProcess not available\\Bus. Hrs\\Customer</v>
      </c>
      <c r="E93" s="2" t="s">
        <v>40</v>
      </c>
      <c r="F93" s="25" t="s">
        <v>107</v>
      </c>
      <c r="G93" s="26" t="s">
        <v>112</v>
      </c>
      <c r="H93" s="25">
        <v>2</v>
      </c>
      <c r="I93" s="25" t="str">
        <f t="shared" si="38"/>
        <v>8 bus hrs</v>
      </c>
      <c r="J93" s="27"/>
      <c r="K93" s="27"/>
      <c r="L93" s="18" t="s">
        <v>102</v>
      </c>
      <c r="M93" s="27"/>
      <c r="N93" s="27"/>
      <c r="O93" s="27"/>
      <c r="P93" s="27"/>
      <c r="Q93" s="27"/>
      <c r="R93" s="27"/>
      <c r="S93" s="27"/>
      <c r="V93" t="str">
        <f t="shared" si="39"/>
        <v/>
      </c>
      <c r="W93" t="str">
        <f t="shared" si="39"/>
        <v/>
      </c>
      <c r="X93" t="str">
        <f t="shared" si="39"/>
        <v/>
      </c>
      <c r="Y93" t="str">
        <f t="shared" si="39"/>
        <v/>
      </c>
      <c r="Z93" t="str">
        <f t="shared" si="39"/>
        <v/>
      </c>
      <c r="AA93" t="str">
        <f t="shared" si="39"/>
        <v/>
      </c>
      <c r="AB93" t="str">
        <f t="shared" si="39"/>
        <v/>
      </c>
      <c r="AC93" t="str">
        <f t="shared" si="39"/>
        <v>8 bus hrs/</v>
      </c>
      <c r="AD93" t="str">
        <f t="shared" si="39"/>
        <v/>
      </c>
      <c r="AE93" t="str">
        <f t="shared" si="39"/>
        <v/>
      </c>
      <c r="AF93" t="str">
        <f t="shared" si="39"/>
        <v/>
      </c>
      <c r="AG93" t="str">
        <f t="shared" si="39"/>
        <v/>
      </c>
      <c r="AH93" t="str">
        <f t="shared" si="40"/>
        <v>8 bus hrs/</v>
      </c>
      <c r="AI93">
        <f t="shared" si="41"/>
        <v>10</v>
      </c>
      <c r="AJ93" t="str">
        <f t="shared" si="42"/>
        <v>8 bus hrs</v>
      </c>
    </row>
    <row r="94" spans="1:36" ht="18.75" x14ac:dyDescent="0.3">
      <c r="A94">
        <f>IF(D94="","",COUNTIF(SLA_Full_Id, "="&amp;D94))</f>
        <v>1</v>
      </c>
      <c r="B94" s="4" t="s">
        <v>35</v>
      </c>
      <c r="C94" t="str">
        <f t="shared" si="35"/>
        <v>SLA | Automated Provisioning Issues System Generated\\VoIP system not available</v>
      </c>
      <c r="D94" t="str">
        <f t="shared" si="36"/>
        <v>SLA | Automated Provisioning Issues System Generated\\VoIP system not available\\Bus. Hrs\\System</v>
      </c>
      <c r="E94" s="3" t="s">
        <v>41</v>
      </c>
      <c r="F94" s="19" t="s">
        <v>107</v>
      </c>
      <c r="G94" s="29" t="s">
        <v>108</v>
      </c>
      <c r="H94" s="16">
        <v>1</v>
      </c>
      <c r="I94" s="16" t="str">
        <f t="shared" si="38"/>
        <v>24 bus hrs</v>
      </c>
      <c r="J94" s="30"/>
      <c r="K94" s="30"/>
      <c r="L94" s="16" t="s">
        <v>103</v>
      </c>
      <c r="M94" s="19" t="s">
        <v>100</v>
      </c>
      <c r="N94" s="30"/>
      <c r="O94" s="30"/>
      <c r="P94" s="30"/>
      <c r="Q94" s="30"/>
      <c r="R94" s="30"/>
      <c r="S94" s="30"/>
      <c r="V94" t="str">
        <f t="shared" si="39"/>
        <v/>
      </c>
      <c r="W94" t="str">
        <f t="shared" si="39"/>
        <v/>
      </c>
      <c r="X94" t="str">
        <f t="shared" si="39"/>
        <v/>
      </c>
      <c r="Y94" t="str">
        <f t="shared" si="39"/>
        <v/>
      </c>
      <c r="Z94" t="str">
        <f t="shared" si="39"/>
        <v/>
      </c>
      <c r="AA94" t="str">
        <f t="shared" si="39"/>
        <v>24 bus hrs/</v>
      </c>
      <c r="AB94" t="str">
        <f t="shared" si="39"/>
        <v/>
      </c>
      <c r="AC94" t="str">
        <f t="shared" si="39"/>
        <v/>
      </c>
      <c r="AD94" t="str">
        <f t="shared" si="39"/>
        <v>4 bus hrs/</v>
      </c>
      <c r="AE94" t="str">
        <f t="shared" si="39"/>
        <v/>
      </c>
      <c r="AF94" t="str">
        <f t="shared" si="39"/>
        <v/>
      </c>
      <c r="AG94" t="str">
        <f t="shared" si="39"/>
        <v/>
      </c>
      <c r="AH94" t="str">
        <f t="shared" si="40"/>
        <v>24 bus hrs/4 bus hrs/</v>
      </c>
      <c r="AI94">
        <f t="shared" si="41"/>
        <v>11</v>
      </c>
      <c r="AJ94" t="str">
        <f t="shared" si="42"/>
        <v>24 bus hrs</v>
      </c>
    </row>
    <row r="95" spans="1:36" ht="18.75" x14ac:dyDescent="0.3">
      <c r="A95">
        <f>IF(D95="","",COUNTIF(SLA_Full_Id, "="&amp;D95))</f>
        <v>1</v>
      </c>
      <c r="B95" s="4" t="s">
        <v>35</v>
      </c>
      <c r="C95" t="str">
        <f t="shared" si="35"/>
        <v>SLA | Automated Provisioning Issues System Generated\\VoIP system not available</v>
      </c>
      <c r="D95" t="str">
        <f t="shared" si="36"/>
        <v>SLA | Automated Provisioning Issues System Generated\\VoIP system not available\\Bus. Hrs\\Customer</v>
      </c>
      <c r="E95" s="3" t="s">
        <v>41</v>
      </c>
      <c r="F95" s="19" t="s">
        <v>107</v>
      </c>
      <c r="G95" s="29" t="s">
        <v>112</v>
      </c>
      <c r="H95" s="16">
        <v>2</v>
      </c>
      <c r="I95" s="16" t="str">
        <f t="shared" si="38"/>
        <v>24 bus hrs</v>
      </c>
      <c r="J95" s="30"/>
      <c r="K95" s="30"/>
      <c r="L95" s="19" t="s">
        <v>102</v>
      </c>
      <c r="M95" s="19" t="s">
        <v>100</v>
      </c>
      <c r="N95" s="30"/>
      <c r="O95" s="30"/>
      <c r="P95" s="30"/>
      <c r="Q95" s="30"/>
      <c r="R95" s="30"/>
      <c r="S95" s="30"/>
      <c r="V95" t="str">
        <f t="shared" si="39"/>
        <v/>
      </c>
      <c r="W95" t="str">
        <f t="shared" si="39"/>
        <v/>
      </c>
      <c r="X95" t="str">
        <f t="shared" si="39"/>
        <v/>
      </c>
      <c r="Y95" t="str">
        <f t="shared" si="39"/>
        <v/>
      </c>
      <c r="Z95" t="str">
        <f t="shared" si="39"/>
        <v/>
      </c>
      <c r="AA95" t="str">
        <f t="shared" si="39"/>
        <v>24 bus hrs/</v>
      </c>
      <c r="AB95" t="str">
        <f t="shared" si="39"/>
        <v/>
      </c>
      <c r="AC95" t="str">
        <f t="shared" si="39"/>
        <v>8 bus hrs/</v>
      </c>
      <c r="AD95" t="str">
        <f t="shared" si="39"/>
        <v/>
      </c>
      <c r="AE95" t="str">
        <f t="shared" si="39"/>
        <v/>
      </c>
      <c r="AF95" t="str">
        <f t="shared" si="39"/>
        <v/>
      </c>
      <c r="AG95" t="str">
        <f t="shared" si="39"/>
        <v/>
      </c>
      <c r="AH95" t="str">
        <f t="shared" si="40"/>
        <v>24 bus hrs/8 bus hrs/</v>
      </c>
      <c r="AI95">
        <f t="shared" si="41"/>
        <v>11</v>
      </c>
      <c r="AJ95" t="str">
        <f t="shared" si="42"/>
        <v>24 bus hrs</v>
      </c>
    </row>
    <row r="96" spans="1:36" ht="18.75" x14ac:dyDescent="0.3">
      <c r="A96">
        <f>IF(D96="","",COUNTIF(SLA_Full_Id, "="&amp;D96))</f>
        <v>1</v>
      </c>
      <c r="B96" s="4" t="s">
        <v>35</v>
      </c>
      <c r="C96" t="str">
        <f t="shared" si="35"/>
        <v>SLA | Automated Provisioning Issues System Generated\\ABN Check not available</v>
      </c>
      <c r="D96" t="str">
        <f t="shared" si="36"/>
        <v>SLA | Automated Provisioning Issues System Generated\\ABN Check not available\\Bus. Hrs\\System</v>
      </c>
      <c r="E96" s="2" t="s">
        <v>33</v>
      </c>
      <c r="F96" s="25" t="s">
        <v>107</v>
      </c>
      <c r="G96" s="26" t="s">
        <v>108</v>
      </c>
      <c r="H96" s="25">
        <v>2</v>
      </c>
      <c r="I96" s="25" t="str">
        <f t="shared" si="38"/>
        <v>1 bus day</v>
      </c>
      <c r="J96" s="27"/>
      <c r="K96" s="27"/>
      <c r="L96" s="27"/>
      <c r="M96" s="27"/>
      <c r="N96" s="27"/>
      <c r="O96" s="27"/>
      <c r="P96" s="27"/>
      <c r="Q96" s="27"/>
      <c r="R96" s="27"/>
      <c r="S96" s="25" t="s">
        <v>98</v>
      </c>
      <c r="V96" t="str">
        <f t="shared" si="39"/>
        <v/>
      </c>
      <c r="W96" t="str">
        <f t="shared" si="39"/>
        <v/>
      </c>
      <c r="X96" t="str">
        <f t="shared" si="39"/>
        <v/>
      </c>
      <c r="Y96" t="str">
        <f t="shared" si="39"/>
        <v>1 bus day/</v>
      </c>
      <c r="Z96" t="str">
        <f t="shared" si="39"/>
        <v/>
      </c>
      <c r="AA96" t="str">
        <f t="shared" si="39"/>
        <v/>
      </c>
      <c r="AB96" t="str">
        <f t="shared" si="39"/>
        <v/>
      </c>
      <c r="AC96" t="str">
        <f t="shared" si="39"/>
        <v/>
      </c>
      <c r="AD96" t="str">
        <f t="shared" si="39"/>
        <v/>
      </c>
      <c r="AE96" t="str">
        <f t="shared" si="39"/>
        <v/>
      </c>
      <c r="AF96" t="str">
        <f t="shared" si="39"/>
        <v/>
      </c>
      <c r="AG96" t="str">
        <f t="shared" si="39"/>
        <v/>
      </c>
      <c r="AH96" t="str">
        <f t="shared" si="40"/>
        <v>1 bus day/</v>
      </c>
      <c r="AI96">
        <f t="shared" si="41"/>
        <v>10</v>
      </c>
      <c r="AJ96" t="str">
        <f t="shared" si="42"/>
        <v>1 bus day</v>
      </c>
    </row>
    <row r="97" spans="1:36" ht="18.75" x14ac:dyDescent="0.3">
      <c r="A97">
        <f>IF(D97="","",COUNTIF(SLA_Full_Id, "="&amp;D97))</f>
        <v>1</v>
      </c>
      <c r="B97" s="4" t="s">
        <v>35</v>
      </c>
      <c r="C97" t="str">
        <f t="shared" si="35"/>
        <v>SLA | Automated Provisioning Issues System Generated\\ABN Check not available</v>
      </c>
      <c r="D97" t="str">
        <f t="shared" si="36"/>
        <v>SLA | Automated Provisioning Issues System Generated\\ABN Check not available\\Bus. Hrs\\Customer</v>
      </c>
      <c r="E97" s="2" t="s">
        <v>33</v>
      </c>
      <c r="F97" s="25" t="s">
        <v>107</v>
      </c>
      <c r="G97" s="26" t="s">
        <v>112</v>
      </c>
      <c r="H97" s="25">
        <v>2</v>
      </c>
      <c r="I97" s="25" t="str">
        <f t="shared" si="38"/>
        <v>1 bus day</v>
      </c>
      <c r="J97" s="27"/>
      <c r="K97" s="27"/>
      <c r="L97" s="27"/>
      <c r="M97" s="27"/>
      <c r="N97" s="27"/>
      <c r="O97" s="27"/>
      <c r="P97" s="27"/>
      <c r="Q97" s="27"/>
      <c r="R97" s="27"/>
      <c r="S97" s="25" t="s">
        <v>98</v>
      </c>
      <c r="V97" t="str">
        <f t="shared" si="39"/>
        <v/>
      </c>
      <c r="W97" t="str">
        <f t="shared" si="39"/>
        <v/>
      </c>
      <c r="X97" t="str">
        <f t="shared" si="39"/>
        <v/>
      </c>
      <c r="Y97" t="str">
        <f t="shared" si="39"/>
        <v>1 bus day/</v>
      </c>
      <c r="Z97" t="str">
        <f t="shared" si="39"/>
        <v/>
      </c>
      <c r="AA97" t="str">
        <f t="shared" si="39"/>
        <v/>
      </c>
      <c r="AB97" t="str">
        <f t="shared" si="39"/>
        <v/>
      </c>
      <c r="AC97" t="str">
        <f t="shared" si="39"/>
        <v/>
      </c>
      <c r="AD97" t="str">
        <f t="shared" si="39"/>
        <v/>
      </c>
      <c r="AE97" t="str">
        <f t="shared" si="39"/>
        <v/>
      </c>
      <c r="AF97" t="str">
        <f t="shared" si="39"/>
        <v/>
      </c>
      <c r="AG97" t="str">
        <f t="shared" si="39"/>
        <v/>
      </c>
      <c r="AH97" t="str">
        <f t="shared" si="40"/>
        <v>1 bus day/</v>
      </c>
      <c r="AI97">
        <f t="shared" si="41"/>
        <v>10</v>
      </c>
      <c r="AJ97" t="str">
        <f t="shared" si="42"/>
        <v>1 bus day</v>
      </c>
    </row>
    <row r="98" spans="1:36" ht="18.75" x14ac:dyDescent="0.3">
      <c r="A98">
        <f>IF(D98="","",COUNTIF(SLA_Full_Id, "="&amp;D98))</f>
        <v>1</v>
      </c>
      <c r="B98" s="4" t="s">
        <v>35</v>
      </c>
      <c r="C98" t="str">
        <f t="shared" si="35"/>
        <v>SLA | Automated Provisioning Issues System Generated\\Domain Name Registry not available</v>
      </c>
      <c r="D98" t="str">
        <f t="shared" si="36"/>
        <v>SLA | Automated Provisioning Issues System Generated\\Domain Name Registry not available\\Bus. Hrs\\System</v>
      </c>
      <c r="E98" s="3" t="s">
        <v>42</v>
      </c>
      <c r="F98" s="19" t="s">
        <v>107</v>
      </c>
      <c r="G98" s="29" t="s">
        <v>108</v>
      </c>
      <c r="H98" s="16">
        <v>2</v>
      </c>
      <c r="I98" s="16" t="str">
        <f t="shared" si="38"/>
        <v>1 bus day</v>
      </c>
      <c r="J98" s="30"/>
      <c r="K98" s="30"/>
      <c r="L98" s="30"/>
      <c r="M98" s="30"/>
      <c r="N98" s="30"/>
      <c r="O98" s="30"/>
      <c r="P98" s="30"/>
      <c r="Q98" s="30"/>
      <c r="R98" s="19" t="s">
        <v>98</v>
      </c>
      <c r="S98" s="30"/>
      <c r="V98" t="str">
        <f t="shared" si="39"/>
        <v/>
      </c>
      <c r="W98" t="str">
        <f t="shared" si="39"/>
        <v/>
      </c>
      <c r="X98" t="str">
        <f t="shared" si="39"/>
        <v/>
      </c>
      <c r="Y98" t="str">
        <f t="shared" si="39"/>
        <v>1 bus day/</v>
      </c>
      <c r="Z98" t="str">
        <f t="shared" si="39"/>
        <v/>
      </c>
      <c r="AA98" t="str">
        <f t="shared" si="39"/>
        <v/>
      </c>
      <c r="AB98" t="str">
        <f t="shared" si="39"/>
        <v/>
      </c>
      <c r="AC98" t="str">
        <f t="shared" si="39"/>
        <v/>
      </c>
      <c r="AD98" t="str">
        <f t="shared" si="39"/>
        <v/>
      </c>
      <c r="AE98" t="str">
        <f t="shared" si="39"/>
        <v/>
      </c>
      <c r="AF98" t="str">
        <f t="shared" si="39"/>
        <v/>
      </c>
      <c r="AG98" t="str">
        <f t="shared" si="39"/>
        <v/>
      </c>
      <c r="AH98" t="str">
        <f t="shared" si="40"/>
        <v>1 bus day/</v>
      </c>
      <c r="AI98">
        <f t="shared" si="41"/>
        <v>10</v>
      </c>
      <c r="AJ98" t="str">
        <f t="shared" si="42"/>
        <v>1 bus day</v>
      </c>
    </row>
    <row r="99" spans="1:36" ht="18.75" x14ac:dyDescent="0.3">
      <c r="A99">
        <f>IF(D99="","",COUNTIF(SLA_Full_Id, "="&amp;D99))</f>
        <v>1</v>
      </c>
      <c r="B99" s="4" t="s">
        <v>35</v>
      </c>
      <c r="C99" t="str">
        <f t="shared" si="35"/>
        <v>SLA | Automated Provisioning Issues System Generated\\Domain Name Registry not available</v>
      </c>
      <c r="D99" t="str">
        <f t="shared" si="36"/>
        <v>SLA | Automated Provisioning Issues System Generated\\Domain Name Registry not available\\Bus. Hrs\\Customer</v>
      </c>
      <c r="E99" s="3" t="s">
        <v>42</v>
      </c>
      <c r="F99" s="19" t="s">
        <v>107</v>
      </c>
      <c r="G99" s="29" t="s">
        <v>112</v>
      </c>
      <c r="H99" s="16">
        <v>2</v>
      </c>
      <c r="I99" s="16" t="str">
        <f t="shared" si="38"/>
        <v>1 bus day</v>
      </c>
      <c r="J99" s="30"/>
      <c r="K99" s="30"/>
      <c r="L99" s="30"/>
      <c r="M99" s="30"/>
      <c r="N99" s="30"/>
      <c r="O99" s="30"/>
      <c r="P99" s="30"/>
      <c r="Q99" s="30"/>
      <c r="R99" s="19" t="s">
        <v>98</v>
      </c>
      <c r="S99" s="30"/>
      <c r="V99" t="str">
        <f t="shared" si="39"/>
        <v/>
      </c>
      <c r="W99" t="str">
        <f t="shared" si="39"/>
        <v/>
      </c>
      <c r="X99" t="str">
        <f t="shared" si="39"/>
        <v/>
      </c>
      <c r="Y99" t="str">
        <f t="shared" si="39"/>
        <v>1 bus day/</v>
      </c>
      <c r="Z99" t="str">
        <f t="shared" si="39"/>
        <v/>
      </c>
      <c r="AA99" t="str">
        <f t="shared" si="39"/>
        <v/>
      </c>
      <c r="AB99" t="str">
        <f t="shared" si="39"/>
        <v/>
      </c>
      <c r="AC99" t="str">
        <f t="shared" si="39"/>
        <v/>
      </c>
      <c r="AD99" t="str">
        <f t="shared" si="39"/>
        <v/>
      </c>
      <c r="AE99" t="str">
        <f t="shared" si="39"/>
        <v/>
      </c>
      <c r="AF99" t="str">
        <f t="shared" si="39"/>
        <v/>
      </c>
      <c r="AG99" t="str">
        <f t="shared" si="39"/>
        <v/>
      </c>
      <c r="AH99" t="str">
        <f t="shared" si="40"/>
        <v>1 bus day/</v>
      </c>
      <c r="AI99">
        <f t="shared" si="41"/>
        <v>10</v>
      </c>
      <c r="AJ99" t="str">
        <f t="shared" si="42"/>
        <v>1 bus day</v>
      </c>
    </row>
    <row r="100" spans="1:36" x14ac:dyDescent="0.25">
      <c r="K100" s="7"/>
      <c r="W100" t="str">
        <f t="shared" ref="W100:W134" si="43">IF(ISNA(MATCH(W$3,$J100:$S100,0)),"",CONCATENATE(W$3,"/"))</f>
        <v/>
      </c>
    </row>
  </sheetData>
  <pageMargins left="0.23622047244094491" right="0.23622047244094491" top="0.55118110236220474" bottom="0.47244094488188981" header="0.31496062992125984" footer="0.31496062992125984"/>
  <pageSetup paperSize="8" scale="88" fitToHeight="0" orientation="landscape" r:id="rId1"/>
  <headerFooter>
    <oddFooter xml:space="preserve">&amp;L&amp;F&amp;CPage &amp;P&amp;RDate Printed:  &amp;D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Scenarios</vt:lpstr>
      <vt:lpstr>SLA</vt:lpstr>
      <vt:lpstr>Sheet3</vt:lpstr>
      <vt:lpstr>_1_bus_day</vt:lpstr>
      <vt:lpstr>_10mins</vt:lpstr>
      <vt:lpstr>_16_bus_hrs</vt:lpstr>
      <vt:lpstr>_2_bus_days</vt:lpstr>
      <vt:lpstr>_2_bus_hrs</vt:lpstr>
      <vt:lpstr>_24_bus_hrs</vt:lpstr>
      <vt:lpstr>_3_bus_days</vt:lpstr>
      <vt:lpstr>_4_bus_days</vt:lpstr>
      <vt:lpstr>_4_bus_hrs</vt:lpstr>
      <vt:lpstr>_48_bus_hrs</vt:lpstr>
      <vt:lpstr>_8_bus_hrs</vt:lpstr>
      <vt:lpstr>ABN</vt:lpstr>
      <vt:lpstr>B_G</vt:lpstr>
      <vt:lpstr>BAU</vt:lpstr>
      <vt:lpstr>Check</vt:lpstr>
      <vt:lpstr>Expected__Resolution_time</vt:lpstr>
      <vt:lpstr>Google</vt:lpstr>
      <vt:lpstr>Hours_of_Support_Availability</vt:lpstr>
      <vt:lpstr>Issue</vt:lpstr>
      <vt:lpstr>Issue_Group</vt:lpstr>
      <vt:lpstr>Issue_Group_Id</vt:lpstr>
      <vt:lpstr>Issue_Type</vt:lpstr>
      <vt:lpstr>MAS</vt:lpstr>
      <vt:lpstr>Melb_IT</vt:lpstr>
      <vt:lpstr>Melb_IT___90</vt:lpstr>
      <vt:lpstr>N_works</vt:lpstr>
      <vt:lpstr>NCS</vt:lpstr>
      <vt:lpstr>OET</vt:lpstr>
      <vt:lpstr>SLA!Print_Area</vt:lpstr>
      <vt:lpstr>SLA!Print_Titles</vt:lpstr>
      <vt:lpstr>QK</vt:lpstr>
      <vt:lpstr>Severity_Level</vt:lpstr>
      <vt:lpstr>SLA_Full_Id</vt:lpstr>
      <vt:lpstr>TSA</vt:lpstr>
    </vt:vector>
  </TitlesOfParts>
  <Company>Optus Pty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russell</dc:creator>
  <cp:lastModifiedBy>Madman</cp:lastModifiedBy>
  <dcterms:created xsi:type="dcterms:W3CDTF">2012-07-03T04:20:49Z</dcterms:created>
  <dcterms:modified xsi:type="dcterms:W3CDTF">2012-07-04T04:03:46Z</dcterms:modified>
</cp:coreProperties>
</file>