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516" yWindow="624" windowWidth="15996" windowHeight="6564"/>
  </bookViews>
  <sheets>
    <sheet name="Traffic Data" sheetId="1" r:id="rId1"/>
    <sheet name="Pivot_Region Analysis" sheetId="3" r:id="rId2"/>
    <sheet name="Pivot - Source Analysis" sheetId="4" r:id="rId3"/>
    <sheet name="Dashboard" sheetId="6" r:id="rId4"/>
  </sheets>
  <definedNames>
    <definedName name="Slicer_Device_Type">#N/A</definedName>
    <definedName name="Slicer_Region">#N/A</definedName>
  </definedNames>
  <calcPr calcId="144525" refMode="R1C1"/>
  <pivotCaches>
    <pivotCache cacheId="10" r:id="rId5"/>
    <pivotCache cacheId="9" r:id="rId6"/>
    <pivotCache cacheId="3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6" l="1"/>
  <c r="L2" i="6"/>
  <c r="E4" i="6"/>
  <c r="E3" i="6"/>
  <c r="E2" i="6"/>
  <c r="B6" i="6"/>
  <c r="B4" i="6"/>
  <c r="B3" i="6"/>
  <c r="B2" i="6"/>
  <c r="B5" i="6" l="1"/>
</calcChain>
</file>

<file path=xl/connections.xml><?xml version="1.0" encoding="utf-8"?>
<connections xmlns="http://schemas.openxmlformats.org/spreadsheetml/2006/main">
  <connection id="1" sourceFile="C:\Users\LENOVO\Downloads\Enhanced_Website_Traffic_Dashboard.xlsx" keepAlive="1" name="Enhanced_Website_Traffic_Dashboard" type="5" refreshedVersion="4">
    <dbPr connection="Provider=Microsoft.ACE.OLEDB.12.0;User ID=Admin;Data Source=C:\Users\LENOVO\Downloads\Enhanced_Website_Traffic_Dashboard.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Traffic Data$'" commandType="3"/>
  </connection>
</connections>
</file>

<file path=xl/sharedStrings.xml><?xml version="1.0" encoding="utf-8"?>
<sst xmlns="http://schemas.openxmlformats.org/spreadsheetml/2006/main" count="368" uniqueCount="40">
  <si>
    <t>Date</t>
  </si>
  <si>
    <t>Sessions</t>
  </si>
  <si>
    <t>Users</t>
  </si>
  <si>
    <t>Bounce_Rate</t>
  </si>
  <si>
    <t>Page_Views</t>
  </si>
  <si>
    <t>Avg_Session_Duration</t>
  </si>
  <si>
    <t>Conversions</t>
  </si>
  <si>
    <t>Region</t>
  </si>
  <si>
    <t>Device_Type</t>
  </si>
  <si>
    <t>Traffic_Source</t>
  </si>
  <si>
    <t>North America</t>
  </si>
  <si>
    <t>Tablet</t>
  </si>
  <si>
    <t>Paid</t>
  </si>
  <si>
    <t>South America</t>
  </si>
  <si>
    <t>Desktop</t>
  </si>
  <si>
    <t>Europe</t>
  </si>
  <si>
    <t>Direct</t>
  </si>
  <si>
    <t>Social</t>
  </si>
  <si>
    <t>Organic</t>
  </si>
  <si>
    <t>Asia</t>
  </si>
  <si>
    <t>Mobile</t>
  </si>
  <si>
    <t>Grand Total</t>
  </si>
  <si>
    <t>Sum of Sessions</t>
  </si>
  <si>
    <t>Average of Bounce_Rate</t>
  </si>
  <si>
    <t>Sum of Conversions</t>
  </si>
  <si>
    <t>Count of Sessions</t>
  </si>
  <si>
    <t>Count of Page_Views</t>
  </si>
  <si>
    <t>Count of Conversions</t>
  </si>
  <si>
    <t>Total Sessions</t>
  </si>
  <si>
    <t>Average Bounce Rate</t>
  </si>
  <si>
    <t>Total Conversions</t>
  </si>
  <si>
    <t>Conversion Rate</t>
  </si>
  <si>
    <t>Traffic Source</t>
  </si>
  <si>
    <t>Average of Avg_Session_Duration</t>
  </si>
  <si>
    <t>Average Session Duration</t>
  </si>
  <si>
    <t>Top Traffic Source</t>
  </si>
  <si>
    <t>User Engagement Metrics</t>
  </si>
  <si>
    <t>Traffic Overview</t>
  </si>
  <si>
    <t>Conversion Metrics</t>
  </si>
  <si>
    <r>
      <rPr>
        <b/>
        <sz val="14"/>
        <color theme="8" tint="-0.499984740745262"/>
        <rFont val="Calibri"/>
        <family val="2"/>
        <scheme val="minor"/>
      </rPr>
      <t>Traffic by Device</t>
    </r>
    <r>
      <rPr>
        <sz val="14"/>
        <color theme="8" tint="-0.499984740745262"/>
        <rFont val="Calibri"/>
        <family val="2"/>
        <scheme val="minor"/>
      </rPr>
      <t xml:space="preserve"> </t>
    </r>
    <r>
      <rPr>
        <b/>
        <sz val="14"/>
        <color theme="8" tint="-0.499984740745262"/>
        <rFont val="Calibri"/>
        <family val="2"/>
        <scheme val="minor"/>
      </rPr>
      <t>Type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</si>
</sst>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rgb="FFFFFFFF"/>
      <name val="Calibri"/>
    </font>
    <font>
      <sz val="11"/>
      <color theme="1"/>
      <name val="Calibri"/>
      <family val="2"/>
      <scheme val="minor"/>
    </font>
    <font>
      <b/>
      <sz val="11"/>
      <color theme="1"/>
      <name val="Calibri"/>
      <family val="2"/>
      <scheme val="minor"/>
    </font>
    <font>
      <b/>
      <sz val="11"/>
      <color rgb="FFFFFFFF"/>
      <name val="Calibri"/>
      <family val="2"/>
    </font>
    <font>
      <sz val="11"/>
      <color theme="8" tint="-0.499984740745262"/>
      <name val="Calibri"/>
      <family val="2"/>
      <scheme val="minor"/>
    </font>
    <font>
      <b/>
      <sz val="11"/>
      <color rgb="FF7030A0"/>
      <name val="Calibri"/>
      <family val="2"/>
      <scheme val="minor"/>
    </font>
    <font>
      <b/>
      <sz val="14"/>
      <color theme="8" tint="-0.499984740745262"/>
      <name val="Calibri"/>
      <family val="2"/>
      <scheme val="minor"/>
    </font>
    <font>
      <b/>
      <sz val="14"/>
      <color theme="6" tint="-0.499984740745262"/>
      <name val="Calibri"/>
      <family val="2"/>
      <scheme val="minor"/>
    </font>
    <font>
      <b/>
      <sz val="18"/>
      <color theme="3"/>
      <name val="Calibri"/>
      <family val="2"/>
      <scheme val="minor"/>
    </font>
    <font>
      <b/>
      <sz val="12"/>
      <color theme="9" tint="-0.249977111117893"/>
      <name val="Calibri"/>
      <family val="2"/>
      <scheme val="minor"/>
    </font>
    <font>
      <b/>
      <sz val="14"/>
      <color theme="1" tint="0.249977111117893"/>
      <name val="Calibri"/>
      <family val="2"/>
      <scheme val="minor"/>
    </font>
    <font>
      <sz val="14"/>
      <color theme="8" tint="-0.499984740745262"/>
      <name val="Calibri"/>
      <family val="2"/>
      <scheme val="minor"/>
    </font>
  </fonts>
  <fills count="3">
    <fill>
      <patternFill patternType="none"/>
    </fill>
    <fill>
      <patternFill patternType="gray125"/>
    </fill>
    <fill>
      <patternFill patternType="solid">
        <fgColor rgb="FF4F81BD"/>
        <bgColor rgb="FF4F81BD"/>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4" fontId="4" fillId="2" borderId="0" xfId="0" applyNumberFormat="1" applyFont="1" applyFill="1"/>
    <xf numFmtId="10" fontId="0" fillId="0" borderId="0" xfId="0" applyNumberFormat="1"/>
    <xf numFmtId="0" fontId="0" fillId="0" borderId="0" xfId="0" applyAlignment="1">
      <alignment horizontal="center"/>
    </xf>
    <xf numFmtId="0" fontId="0" fillId="0" borderId="0" xfId="0" applyAlignment="1">
      <alignment horizontal="center"/>
    </xf>
    <xf numFmtId="0" fontId="5" fillId="0" borderId="1" xfId="0" applyFont="1" applyBorder="1" applyAlignment="1">
      <alignment horizontal="center"/>
    </xf>
    <xf numFmtId="0" fontId="0" fillId="0" borderId="1" xfId="0" applyBorder="1" applyAlignment="1">
      <alignment horizontal="center"/>
    </xf>
    <xf numFmtId="0" fontId="3" fillId="0" borderId="1" xfId="0" applyFont="1" applyBorder="1"/>
    <xf numFmtId="0" fontId="0" fillId="0" borderId="1" xfId="0" applyBorder="1"/>
    <xf numFmtId="0" fontId="9" fillId="0" borderId="0" xfId="0" applyFont="1" applyAlignment="1">
      <alignment horizontal="center"/>
    </xf>
    <xf numFmtId="0" fontId="6" fillId="0" borderId="1" xfId="0" applyFont="1" applyBorder="1"/>
    <xf numFmtId="0" fontId="10" fillId="0" borderId="0" xfId="0" applyFont="1"/>
    <xf numFmtId="0" fontId="3" fillId="0" borderId="0" xfId="0" applyFont="1" applyAlignment="1">
      <alignment horizontal="center"/>
    </xf>
    <xf numFmtId="0" fontId="11" fillId="0" borderId="0" xfId="0" applyFont="1" applyAlignment="1">
      <alignment horizontal="center"/>
    </xf>
    <xf numFmtId="0" fontId="12" fillId="0" borderId="1" xfId="0" applyFont="1" applyBorder="1" applyAlignment="1">
      <alignment horizontal="center"/>
    </xf>
    <xf numFmtId="0" fontId="8" fillId="0" borderId="1"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b="1" i="0" u="none" strike="noStrike" baseline="0"/>
              <a:t>Bounce Rate Over Time</a:t>
            </a:r>
            <a:endParaRPr lang="en-US"/>
          </a:p>
        </c:rich>
      </c:tx>
      <c:layout/>
      <c:overlay val="0"/>
    </c:title>
    <c:autoTitleDeleted val="0"/>
    <c:plotArea>
      <c:layout/>
      <c:lineChart>
        <c:grouping val="standard"/>
        <c:varyColors val="0"/>
        <c:ser>
          <c:idx val="0"/>
          <c:order val="0"/>
          <c:tx>
            <c:v>Bounce Rate</c:v>
          </c:tx>
          <c:marker>
            <c:symbol val="none"/>
          </c:marker>
          <c:cat>
            <c:numRef>
              <c:f>'Traffic Data'!$A$2:$A$101</c:f>
              <c:numCache>
                <c:formatCode>m/d/yyyy</c:formatCode>
                <c:ptCount val="10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numCache>
            </c:numRef>
          </c:cat>
          <c:val>
            <c:numRef>
              <c:f>'Traffic Data'!$D$2:$D$101</c:f>
              <c:numCache>
                <c:formatCode>General</c:formatCode>
                <c:ptCount val="100"/>
                <c:pt idx="0">
                  <c:v>38.380000000000003</c:v>
                </c:pt>
                <c:pt idx="1">
                  <c:v>52.82</c:v>
                </c:pt>
                <c:pt idx="2">
                  <c:v>61.28</c:v>
                </c:pt>
                <c:pt idx="3">
                  <c:v>34.54</c:v>
                </c:pt>
                <c:pt idx="4">
                  <c:v>65.709999999999994</c:v>
                </c:pt>
                <c:pt idx="5">
                  <c:v>31.2</c:v>
                </c:pt>
                <c:pt idx="6">
                  <c:v>77.22</c:v>
                </c:pt>
                <c:pt idx="7">
                  <c:v>48.1</c:v>
                </c:pt>
                <c:pt idx="8">
                  <c:v>64.069999999999993</c:v>
                </c:pt>
                <c:pt idx="9">
                  <c:v>73.45</c:v>
                </c:pt>
                <c:pt idx="10">
                  <c:v>68.680000000000007</c:v>
                </c:pt>
                <c:pt idx="11">
                  <c:v>59.81</c:v>
                </c:pt>
                <c:pt idx="12">
                  <c:v>46.22</c:v>
                </c:pt>
                <c:pt idx="13">
                  <c:v>55.95</c:v>
                </c:pt>
                <c:pt idx="14">
                  <c:v>41.82</c:v>
                </c:pt>
                <c:pt idx="15">
                  <c:v>52.62</c:v>
                </c:pt>
                <c:pt idx="16">
                  <c:v>76.36</c:v>
                </c:pt>
                <c:pt idx="17">
                  <c:v>43.64</c:v>
                </c:pt>
                <c:pt idx="18">
                  <c:v>54.2</c:v>
                </c:pt>
                <c:pt idx="19">
                  <c:v>32.42</c:v>
                </c:pt>
                <c:pt idx="20">
                  <c:v>43.88</c:v>
                </c:pt>
                <c:pt idx="21">
                  <c:v>73</c:v>
                </c:pt>
                <c:pt idx="22">
                  <c:v>65.760000000000005</c:v>
                </c:pt>
                <c:pt idx="23">
                  <c:v>46.39</c:v>
                </c:pt>
                <c:pt idx="24">
                  <c:v>78.3</c:v>
                </c:pt>
                <c:pt idx="25">
                  <c:v>62.97</c:v>
                </c:pt>
                <c:pt idx="26">
                  <c:v>67.56</c:v>
                </c:pt>
                <c:pt idx="27">
                  <c:v>50.06</c:v>
                </c:pt>
                <c:pt idx="28">
                  <c:v>38.520000000000003</c:v>
                </c:pt>
                <c:pt idx="29">
                  <c:v>76.38</c:v>
                </c:pt>
                <c:pt idx="30">
                  <c:v>39.619999999999997</c:v>
                </c:pt>
                <c:pt idx="31">
                  <c:v>46.5</c:v>
                </c:pt>
                <c:pt idx="32">
                  <c:v>47.03</c:v>
                </c:pt>
                <c:pt idx="33">
                  <c:v>49.96</c:v>
                </c:pt>
                <c:pt idx="34">
                  <c:v>75</c:v>
                </c:pt>
                <c:pt idx="35">
                  <c:v>48.42</c:v>
                </c:pt>
                <c:pt idx="36">
                  <c:v>79.36</c:v>
                </c:pt>
                <c:pt idx="37">
                  <c:v>54.43</c:v>
                </c:pt>
                <c:pt idx="38">
                  <c:v>74.569999999999993</c:v>
                </c:pt>
                <c:pt idx="39">
                  <c:v>59.65</c:v>
                </c:pt>
                <c:pt idx="40">
                  <c:v>65.31</c:v>
                </c:pt>
                <c:pt idx="41">
                  <c:v>55.78</c:v>
                </c:pt>
                <c:pt idx="42">
                  <c:v>66.58</c:v>
                </c:pt>
                <c:pt idx="43">
                  <c:v>42.53</c:v>
                </c:pt>
                <c:pt idx="44">
                  <c:v>64.91</c:v>
                </c:pt>
                <c:pt idx="45">
                  <c:v>76.94</c:v>
                </c:pt>
                <c:pt idx="46">
                  <c:v>78.48</c:v>
                </c:pt>
                <c:pt idx="47">
                  <c:v>39.020000000000003</c:v>
                </c:pt>
                <c:pt idx="48">
                  <c:v>34.42</c:v>
                </c:pt>
                <c:pt idx="49">
                  <c:v>45.87</c:v>
                </c:pt>
                <c:pt idx="50">
                  <c:v>61.91</c:v>
                </c:pt>
                <c:pt idx="51">
                  <c:v>55.59</c:v>
                </c:pt>
                <c:pt idx="52">
                  <c:v>41.61</c:v>
                </c:pt>
                <c:pt idx="53">
                  <c:v>64.650000000000006</c:v>
                </c:pt>
                <c:pt idx="54">
                  <c:v>31.88</c:v>
                </c:pt>
                <c:pt idx="55">
                  <c:v>43.37</c:v>
                </c:pt>
                <c:pt idx="56">
                  <c:v>63.7</c:v>
                </c:pt>
                <c:pt idx="57">
                  <c:v>44.55</c:v>
                </c:pt>
                <c:pt idx="58">
                  <c:v>38.47</c:v>
                </c:pt>
                <c:pt idx="59">
                  <c:v>65.34</c:v>
                </c:pt>
                <c:pt idx="60">
                  <c:v>59.52</c:v>
                </c:pt>
                <c:pt idx="61">
                  <c:v>44.4</c:v>
                </c:pt>
                <c:pt idx="62">
                  <c:v>44.86</c:v>
                </c:pt>
                <c:pt idx="63">
                  <c:v>54.58</c:v>
                </c:pt>
                <c:pt idx="64">
                  <c:v>66.86</c:v>
                </c:pt>
                <c:pt idx="65">
                  <c:v>65.69</c:v>
                </c:pt>
                <c:pt idx="66">
                  <c:v>47.17</c:v>
                </c:pt>
                <c:pt idx="67">
                  <c:v>53.12</c:v>
                </c:pt>
                <c:pt idx="68">
                  <c:v>72.03</c:v>
                </c:pt>
                <c:pt idx="69">
                  <c:v>63.01</c:v>
                </c:pt>
                <c:pt idx="70">
                  <c:v>60.06</c:v>
                </c:pt>
                <c:pt idx="71">
                  <c:v>65.87</c:v>
                </c:pt>
                <c:pt idx="72">
                  <c:v>64.91</c:v>
                </c:pt>
                <c:pt idx="73">
                  <c:v>75</c:v>
                </c:pt>
                <c:pt idx="74">
                  <c:v>42.89</c:v>
                </c:pt>
                <c:pt idx="75">
                  <c:v>45.45</c:v>
                </c:pt>
                <c:pt idx="76">
                  <c:v>65.209999999999994</c:v>
                </c:pt>
                <c:pt idx="77">
                  <c:v>41.13</c:v>
                </c:pt>
                <c:pt idx="78">
                  <c:v>48.98</c:v>
                </c:pt>
                <c:pt idx="79">
                  <c:v>71.75</c:v>
                </c:pt>
                <c:pt idx="80">
                  <c:v>37.909999999999997</c:v>
                </c:pt>
                <c:pt idx="81">
                  <c:v>57.51</c:v>
                </c:pt>
                <c:pt idx="82">
                  <c:v>70.37</c:v>
                </c:pt>
                <c:pt idx="83">
                  <c:v>79.790000000000006</c:v>
                </c:pt>
                <c:pt idx="84">
                  <c:v>34.08</c:v>
                </c:pt>
                <c:pt idx="85">
                  <c:v>70.459999999999994</c:v>
                </c:pt>
                <c:pt idx="86">
                  <c:v>48.94</c:v>
                </c:pt>
                <c:pt idx="87">
                  <c:v>63.49</c:v>
                </c:pt>
                <c:pt idx="88">
                  <c:v>69.760000000000005</c:v>
                </c:pt>
                <c:pt idx="89">
                  <c:v>50.41</c:v>
                </c:pt>
                <c:pt idx="90">
                  <c:v>79.959999999999994</c:v>
                </c:pt>
                <c:pt idx="91">
                  <c:v>49.08</c:v>
                </c:pt>
                <c:pt idx="92">
                  <c:v>33.74</c:v>
                </c:pt>
                <c:pt idx="93">
                  <c:v>55.25</c:v>
                </c:pt>
                <c:pt idx="94">
                  <c:v>73.34</c:v>
                </c:pt>
                <c:pt idx="95">
                  <c:v>54.04</c:v>
                </c:pt>
                <c:pt idx="96">
                  <c:v>41.89</c:v>
                </c:pt>
                <c:pt idx="97">
                  <c:v>76.41</c:v>
                </c:pt>
                <c:pt idx="98">
                  <c:v>33.33</c:v>
                </c:pt>
                <c:pt idx="99">
                  <c:v>50.6</c:v>
                </c:pt>
              </c:numCache>
            </c:numRef>
          </c:val>
          <c:smooth val="0"/>
        </c:ser>
        <c:dLbls>
          <c:showLegendKey val="0"/>
          <c:showVal val="0"/>
          <c:showCatName val="0"/>
          <c:showSerName val="0"/>
          <c:showPercent val="0"/>
          <c:showBubbleSize val="0"/>
        </c:dLbls>
        <c:marker val="1"/>
        <c:smooth val="0"/>
        <c:axId val="290823552"/>
        <c:axId val="294805504"/>
      </c:lineChart>
      <c:dateAx>
        <c:axId val="290823552"/>
        <c:scaling>
          <c:orientation val="minMax"/>
        </c:scaling>
        <c:delete val="0"/>
        <c:axPos val="b"/>
        <c:title>
          <c:tx>
            <c:rich>
              <a:bodyPr/>
              <a:lstStyle/>
              <a:p>
                <a:pPr>
                  <a:defRPr/>
                </a:pPr>
                <a:r>
                  <a:rPr lang="en-IN"/>
                  <a:t>Date</a:t>
                </a:r>
              </a:p>
            </c:rich>
          </c:tx>
          <c:layout/>
          <c:overlay val="0"/>
        </c:title>
        <c:numFmt formatCode="m/d/yyyy" sourceLinked="1"/>
        <c:majorTickMark val="out"/>
        <c:minorTickMark val="none"/>
        <c:tickLblPos val="nextTo"/>
        <c:crossAx val="294805504"/>
        <c:crosses val="autoZero"/>
        <c:auto val="1"/>
        <c:lblOffset val="100"/>
        <c:baseTimeUnit val="days"/>
      </c:dateAx>
      <c:valAx>
        <c:axId val="294805504"/>
        <c:scaling>
          <c:orientation val="minMax"/>
        </c:scaling>
        <c:delete val="0"/>
        <c:axPos val="l"/>
        <c:majorGridlines/>
        <c:title>
          <c:tx>
            <c:rich>
              <a:bodyPr rot="-5400000" vert="horz"/>
              <a:lstStyle/>
              <a:p>
                <a:pPr>
                  <a:defRPr/>
                </a:pPr>
                <a:r>
                  <a:rPr lang="en-IN"/>
                  <a:t>Bounce</a:t>
                </a:r>
                <a:r>
                  <a:rPr lang="en-IN" baseline="0"/>
                  <a:t> Rate</a:t>
                </a:r>
                <a:endParaRPr lang="en-IN"/>
              </a:p>
            </c:rich>
          </c:tx>
          <c:layout/>
          <c:overlay val="0"/>
        </c:title>
        <c:numFmt formatCode="General" sourceLinked="1"/>
        <c:majorTickMark val="out"/>
        <c:minorTickMark val="none"/>
        <c:tickLblPos val="nextTo"/>
        <c:crossAx val="290823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[Enhanced_Website_Traffic_Dashboard.xlsx]Pivot_Region Analysis!PivotTable3</c:name>
    <c:fmtId val="0"/>
  </c:pivotSource>
  <c:chart>
    <c:title>
      <c:tx>
        <c:rich>
          <a:bodyPr/>
          <a:lstStyle/>
          <a:p>
            <a:pPr>
              <a:defRPr/>
            </a:pPr>
            <a:r>
              <a:rPr lang="en-US"/>
              <a:t>Total Sessions by Region</a:t>
            </a: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'Pivot_Region Analysis'!$I$3</c:f>
              <c:strCache>
                <c:ptCount val="1"/>
                <c:pt idx="0">
                  <c:v>Total</c:v>
                </c:pt>
              </c:strCache>
            </c:strRef>
          </c:tx>
          <c:invertIfNegative val="0"/>
          <c:cat>
            <c:strRef>
              <c:f>'Pivot_Region Analysis'!$H$4:$H$8</c:f>
              <c:strCache>
                <c:ptCount val="4"/>
                <c:pt idx="0">
                  <c:v>Asia</c:v>
                </c:pt>
                <c:pt idx="1">
                  <c:v>Europe</c:v>
                </c:pt>
                <c:pt idx="2">
                  <c:v>North America</c:v>
                </c:pt>
                <c:pt idx="3">
                  <c:v>South America</c:v>
                </c:pt>
              </c:strCache>
            </c:strRef>
          </c:cat>
          <c:val>
            <c:numRef>
              <c:f>'Pivot_Region Analysis'!$I$4:$I$8</c:f>
              <c:numCache>
                <c:formatCode>General</c:formatCode>
                <c:ptCount val="4"/>
                <c:pt idx="0">
                  <c:v>69908</c:v>
                </c:pt>
                <c:pt idx="1">
                  <c:v>61684</c:v>
                </c:pt>
                <c:pt idx="2">
                  <c:v>62961</c:v>
                </c:pt>
                <c:pt idx="3">
                  <c:v>60682</c:v>
                </c:pt>
              </c:numCache>
            </c:numRef>
          </c:val>
        </c:ser>
        <c:dLbls>
          <c:dLblPos val="inBase"/>
          <c:showLegendKey val="0"/>
          <c:showVal val="0"/>
          <c:showCatName val="0"/>
          <c:showSerName val="0"/>
          <c:showPercent val="0"/>
          <c:showBubbleSize val="0"/>
        </c:dLbls>
        <c:gapWidth val="150"/>
        <c:axId val="153172608"/>
        <c:axId val="157749632"/>
      </c:barChart>
      <c:catAx>
        <c:axId val="153172608"/>
        <c:scaling>
          <c:orientation val="minMax"/>
        </c:scaling>
        <c:delete val="0"/>
        <c:axPos val="b"/>
        <c:title>
          <c:tx>
            <c:rich>
              <a:bodyPr/>
              <a:lstStyle/>
              <a:p>
                <a:pPr>
                  <a:defRPr/>
                </a:pPr>
                <a:r>
                  <a:rPr lang="en-IN"/>
                  <a:t>Regions</a:t>
                </a:r>
              </a:p>
            </c:rich>
          </c:tx>
          <c:layout/>
          <c:overlay val="0"/>
        </c:title>
        <c:majorTickMark val="out"/>
        <c:minorTickMark val="none"/>
        <c:tickLblPos val="nextTo"/>
        <c:crossAx val="157749632"/>
        <c:crosses val="autoZero"/>
        <c:auto val="1"/>
        <c:lblAlgn val="ctr"/>
        <c:lblOffset val="100"/>
        <c:noMultiLvlLbl val="0"/>
      </c:catAx>
      <c:valAx>
        <c:axId val="157749632"/>
        <c:scaling>
          <c:orientation val="minMax"/>
        </c:scaling>
        <c:delete val="0"/>
        <c:axPos val="l"/>
        <c:majorGridlines/>
        <c:title>
          <c:tx>
            <c:rich>
              <a:bodyPr/>
              <a:lstStyle/>
              <a:p>
                <a:pPr>
                  <a:defRPr/>
                </a:pPr>
                <a:r>
                  <a:rPr lang="en-IN"/>
                  <a:t>Sessions</a:t>
                </a:r>
              </a:p>
            </c:rich>
          </c:tx>
          <c:layout/>
          <c:overlay val="0"/>
        </c:title>
        <c:numFmt formatCode="General" sourceLinked="1"/>
        <c:majorTickMark val="out"/>
        <c:minorTickMark val="none"/>
        <c:tickLblPos val="nextTo"/>
        <c:crossAx val="153172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[Enhanced_Website_Traffic_Dashboard.xlsx]Pivot_Region Analysis!PivotTable4</c:name>
    <c:fmtId val="3"/>
  </c:pivotSource>
  <c:chart>
    <c:title>
      <c:tx>
        <c:rich>
          <a:bodyPr/>
          <a:lstStyle/>
          <a:p>
            <a:pPr>
              <a:defRPr/>
            </a:pPr>
            <a:r>
              <a:rPr lang="en-IN" sz="1800" b="1" i="0" u="none" strike="noStrike" baseline="0"/>
              <a:t>Traffic distribution by device type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'Pivot_Region Analysis'!$V$3</c:f>
              <c:strCache>
                <c:ptCount val="1"/>
                <c:pt idx="0">
                  <c:v>Total</c:v>
                </c:pt>
              </c:strCache>
            </c:strRef>
          </c:tx>
          <c:cat>
            <c:strRef>
              <c:f>'Pivot_Region Analysis'!$U$4:$U$7</c:f>
              <c:strCache>
                <c:ptCount val="3"/>
                <c:pt idx="0">
                  <c:v>Desktop</c:v>
                </c:pt>
                <c:pt idx="1">
                  <c:v>Mobile</c:v>
                </c:pt>
                <c:pt idx="2">
                  <c:v>Tablet</c:v>
                </c:pt>
              </c:strCache>
            </c:strRef>
          </c:cat>
          <c:val>
            <c:numRef>
              <c:f>'Pivot_Region Analysis'!$V$4:$V$7</c:f>
              <c:numCache>
                <c:formatCode>0.00%</c:formatCode>
                <c:ptCount val="3"/>
                <c:pt idx="0">
                  <c:v>0.42650106764354417</c:v>
                </c:pt>
                <c:pt idx="1">
                  <c:v>0.21135032421102121</c:v>
                </c:pt>
                <c:pt idx="2">
                  <c:v>0.36214860814543459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 - Source Analysis!PivotTable6</c:name>
    <c:fmtId val="4"/>
  </c:pivotSource>
  <c:chart>
    <c:title>
      <c:tx>
        <c:rich>
          <a:bodyPr/>
          <a:lstStyle/>
          <a:p>
            <a:pPr>
              <a:defRPr/>
            </a:pPr>
            <a:r>
              <a:rPr lang="en-IN"/>
              <a:t>Top</a:t>
            </a:r>
            <a:r>
              <a:rPr lang="en-IN" baseline="0"/>
              <a:t> Traffic Source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 - Source Analysis'!$I$3</c:f>
              <c:strCache>
                <c:ptCount val="1"/>
                <c:pt idx="0">
                  <c:v>Total</c:v>
                </c:pt>
              </c:strCache>
            </c:strRef>
          </c:tx>
          <c:invertIfNegative val="0"/>
          <c:cat>
            <c:strRef>
              <c:f>'Pivot - Source Analysis'!$H$4:$H$8</c:f>
              <c:strCache>
                <c:ptCount val="4"/>
                <c:pt idx="0">
                  <c:v>Paid</c:v>
                </c:pt>
                <c:pt idx="1">
                  <c:v>Direct</c:v>
                </c:pt>
                <c:pt idx="2">
                  <c:v>Social</c:v>
                </c:pt>
                <c:pt idx="3">
                  <c:v>Organic</c:v>
                </c:pt>
              </c:strCache>
            </c:strRef>
          </c:cat>
          <c:val>
            <c:numRef>
              <c:f>'Pivot - Source Analysis'!$I$4:$I$8</c:f>
              <c:numCache>
                <c:formatCode>General</c:formatCode>
                <c:ptCount val="4"/>
                <c:pt idx="0">
                  <c:v>78985</c:v>
                </c:pt>
                <c:pt idx="1">
                  <c:v>68580</c:v>
                </c:pt>
                <c:pt idx="2">
                  <c:v>56023</c:v>
                </c:pt>
                <c:pt idx="3">
                  <c:v>51647</c:v>
                </c:pt>
              </c:numCache>
            </c:numRef>
          </c:val>
        </c:ser>
        <c:dLbls>
          <c:showLegendKey val="0"/>
          <c:showVal val="0"/>
          <c:showCatName val="0"/>
          <c:showSerName val="0"/>
          <c:showPercent val="0"/>
          <c:showBubbleSize val="0"/>
        </c:dLbls>
        <c:gapWidth val="150"/>
        <c:axId val="161421952"/>
        <c:axId val="161461760"/>
      </c:barChart>
      <c:catAx>
        <c:axId val="161421952"/>
        <c:scaling>
          <c:orientation val="minMax"/>
        </c:scaling>
        <c:delete val="0"/>
        <c:axPos val="b"/>
        <c:majorTickMark val="out"/>
        <c:minorTickMark val="none"/>
        <c:tickLblPos val="nextTo"/>
        <c:crossAx val="161461760"/>
        <c:crosses val="autoZero"/>
        <c:auto val="1"/>
        <c:lblAlgn val="ctr"/>
        <c:lblOffset val="100"/>
        <c:noMultiLvlLbl val="0"/>
      </c:catAx>
      <c:valAx>
        <c:axId val="161461760"/>
        <c:scaling>
          <c:orientation val="minMax"/>
        </c:scaling>
        <c:delete val="0"/>
        <c:axPos val="l"/>
        <c:majorGridlines/>
        <c:numFmt formatCode="General" sourceLinked="1"/>
        <c:majorTickMark val="out"/>
        <c:minorTickMark val="none"/>
        <c:tickLblPos val="nextTo"/>
        <c:crossAx val="161421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[Enhanced_Website_Traffic_Dashboard.xlsx]Pivot_Region Analysis!PivotTable4</c:name>
    <c:fmtId val="2"/>
  </c:pivotSource>
  <c:chart>
    <c:title>
      <c:tx>
        <c:rich>
          <a:bodyPr/>
          <a:lstStyle/>
          <a:p>
            <a:pPr>
              <a:defRPr/>
            </a:pPr>
            <a:r>
              <a:rPr lang="en-IN" sz="1800" b="1" i="0" u="none" strike="noStrike" baseline="0"/>
              <a:t>Traffic distribution by device type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'Pivot_Region Analysis'!$V$3</c:f>
              <c:strCache>
                <c:ptCount val="1"/>
                <c:pt idx="0">
                  <c:v>Total</c:v>
                </c:pt>
              </c:strCache>
            </c:strRef>
          </c:tx>
          <c:cat>
            <c:strRef>
              <c:f>'Pivot_Region Analysis'!$U$4:$U$7</c:f>
              <c:strCache>
                <c:ptCount val="3"/>
                <c:pt idx="0">
                  <c:v>Desktop</c:v>
                </c:pt>
                <c:pt idx="1">
                  <c:v>Mobile</c:v>
                </c:pt>
                <c:pt idx="2">
                  <c:v>Tablet</c:v>
                </c:pt>
              </c:strCache>
            </c:strRef>
          </c:cat>
          <c:val>
            <c:numRef>
              <c:f>'Pivot_Region Analysis'!$V$4:$V$7</c:f>
              <c:numCache>
                <c:formatCode>0.00%</c:formatCode>
                <c:ptCount val="3"/>
                <c:pt idx="0">
                  <c:v>0.42650106764354417</c:v>
                </c:pt>
                <c:pt idx="1">
                  <c:v>0.21135032421102121</c:v>
                </c:pt>
                <c:pt idx="2">
                  <c:v>0.36214860814543459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 - Source Analysis!PivotTable6</c:name>
    <c:fmtId val="2"/>
  </c:pivotSource>
  <c:chart>
    <c:title>
      <c:tx>
        <c:rich>
          <a:bodyPr/>
          <a:lstStyle/>
          <a:p>
            <a:pPr>
              <a:defRPr/>
            </a:pPr>
            <a:r>
              <a:rPr lang="en-IN"/>
              <a:t>Top</a:t>
            </a:r>
            <a:r>
              <a:rPr lang="en-IN" baseline="0"/>
              <a:t> Traffic Source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 Source Analysis'!$I$3</c:f>
              <c:strCache>
                <c:ptCount val="1"/>
                <c:pt idx="0">
                  <c:v>Total</c:v>
                </c:pt>
              </c:strCache>
            </c:strRef>
          </c:tx>
          <c:invertIfNegative val="0"/>
          <c:cat>
            <c:strRef>
              <c:f>'Pivot - Source Analysis'!$H$4:$H$8</c:f>
              <c:strCache>
                <c:ptCount val="4"/>
                <c:pt idx="0">
                  <c:v>Paid</c:v>
                </c:pt>
                <c:pt idx="1">
                  <c:v>Direct</c:v>
                </c:pt>
                <c:pt idx="2">
                  <c:v>Social</c:v>
                </c:pt>
                <c:pt idx="3">
                  <c:v>Organic</c:v>
                </c:pt>
              </c:strCache>
            </c:strRef>
          </c:cat>
          <c:val>
            <c:numRef>
              <c:f>'Pivot - Source Analysis'!$I$4:$I$8</c:f>
              <c:numCache>
                <c:formatCode>General</c:formatCode>
                <c:ptCount val="4"/>
                <c:pt idx="0">
                  <c:v>78985</c:v>
                </c:pt>
                <c:pt idx="1">
                  <c:v>68580</c:v>
                </c:pt>
                <c:pt idx="2">
                  <c:v>56023</c:v>
                </c:pt>
                <c:pt idx="3">
                  <c:v>51647</c:v>
                </c:pt>
              </c:numCache>
            </c:numRef>
          </c:val>
        </c:ser>
        <c:dLbls>
          <c:showLegendKey val="0"/>
          <c:showVal val="0"/>
          <c:showCatName val="0"/>
          <c:showSerName val="0"/>
          <c:showPercent val="0"/>
          <c:showBubbleSize val="0"/>
        </c:dLbls>
        <c:gapWidth val="150"/>
        <c:axId val="161460992"/>
        <c:axId val="185238272"/>
      </c:barChart>
      <c:catAx>
        <c:axId val="161460992"/>
        <c:scaling>
          <c:orientation val="minMax"/>
        </c:scaling>
        <c:delete val="0"/>
        <c:axPos val="b"/>
        <c:majorTickMark val="out"/>
        <c:minorTickMark val="none"/>
        <c:tickLblPos val="nextTo"/>
        <c:crossAx val="185238272"/>
        <c:crosses val="autoZero"/>
        <c:auto val="1"/>
        <c:lblAlgn val="ctr"/>
        <c:lblOffset val="100"/>
        <c:noMultiLvlLbl val="0"/>
      </c:catAx>
      <c:valAx>
        <c:axId val="185238272"/>
        <c:scaling>
          <c:orientation val="minMax"/>
        </c:scaling>
        <c:delete val="0"/>
        <c:axPos val="l"/>
        <c:majorGridlines/>
        <c:numFmt formatCode="General" sourceLinked="1"/>
        <c:majorTickMark val="out"/>
        <c:minorTickMark val="none"/>
        <c:tickLblPos val="nextTo"/>
        <c:crossAx val="161460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[Enhanced_Website_Traffic_Dashboard.xlsx]Pivot_Region Analysis!PivotTable3</c:name>
    <c:fmtId val="2"/>
  </c:pivotSource>
  <c:chart>
    <c:title>
      <c:tx>
        <c:rich>
          <a:bodyPr/>
          <a:lstStyle/>
          <a:p>
            <a:pPr>
              <a:defRPr/>
            </a:pPr>
            <a:r>
              <a:rPr lang="en-US"/>
              <a:t>Total Sessions by Region</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'Pivot_Region Analysis'!$I$3</c:f>
              <c:strCache>
                <c:ptCount val="1"/>
                <c:pt idx="0">
                  <c:v>Total</c:v>
                </c:pt>
              </c:strCache>
            </c:strRef>
          </c:tx>
          <c:invertIfNegative val="0"/>
          <c:cat>
            <c:strRef>
              <c:f>'Pivot_Region Analysis'!$H$4:$H$8</c:f>
              <c:strCache>
                <c:ptCount val="4"/>
                <c:pt idx="0">
                  <c:v>Asia</c:v>
                </c:pt>
                <c:pt idx="1">
                  <c:v>Europe</c:v>
                </c:pt>
                <c:pt idx="2">
                  <c:v>North America</c:v>
                </c:pt>
                <c:pt idx="3">
                  <c:v>South America</c:v>
                </c:pt>
              </c:strCache>
            </c:strRef>
          </c:cat>
          <c:val>
            <c:numRef>
              <c:f>'Pivot_Region Analysis'!$I$4:$I$8</c:f>
              <c:numCache>
                <c:formatCode>General</c:formatCode>
                <c:ptCount val="4"/>
                <c:pt idx="0">
                  <c:v>69908</c:v>
                </c:pt>
                <c:pt idx="1">
                  <c:v>61684</c:v>
                </c:pt>
                <c:pt idx="2">
                  <c:v>62961</c:v>
                </c:pt>
                <c:pt idx="3">
                  <c:v>60682</c:v>
                </c:pt>
              </c:numCache>
            </c:numRef>
          </c:val>
        </c:ser>
        <c:dLbls>
          <c:showLegendKey val="0"/>
          <c:showVal val="0"/>
          <c:showCatName val="0"/>
          <c:showSerName val="0"/>
          <c:showPercent val="0"/>
          <c:showBubbleSize val="0"/>
        </c:dLbls>
        <c:gapWidth val="150"/>
        <c:axId val="188650240"/>
        <c:axId val="188652160"/>
      </c:barChart>
      <c:catAx>
        <c:axId val="188650240"/>
        <c:scaling>
          <c:orientation val="minMax"/>
        </c:scaling>
        <c:delete val="0"/>
        <c:axPos val="b"/>
        <c:title>
          <c:tx>
            <c:rich>
              <a:bodyPr/>
              <a:lstStyle/>
              <a:p>
                <a:pPr>
                  <a:defRPr/>
                </a:pPr>
                <a:r>
                  <a:rPr lang="en-IN"/>
                  <a:t>Regions</a:t>
                </a:r>
              </a:p>
            </c:rich>
          </c:tx>
          <c:layout/>
          <c:overlay val="0"/>
        </c:title>
        <c:majorTickMark val="out"/>
        <c:minorTickMark val="none"/>
        <c:tickLblPos val="nextTo"/>
        <c:crossAx val="188652160"/>
        <c:crosses val="autoZero"/>
        <c:auto val="1"/>
        <c:lblAlgn val="ctr"/>
        <c:lblOffset val="100"/>
        <c:noMultiLvlLbl val="0"/>
      </c:catAx>
      <c:valAx>
        <c:axId val="188652160"/>
        <c:scaling>
          <c:orientation val="minMax"/>
        </c:scaling>
        <c:delete val="0"/>
        <c:axPos val="l"/>
        <c:majorGridlines/>
        <c:title>
          <c:tx>
            <c:rich>
              <a:bodyPr/>
              <a:lstStyle/>
              <a:p>
                <a:pPr>
                  <a:defRPr/>
                </a:pPr>
                <a:r>
                  <a:rPr lang="en-IN"/>
                  <a:t>Sessions</a:t>
                </a:r>
              </a:p>
            </c:rich>
          </c:tx>
          <c:layout/>
          <c:overlay val="0"/>
        </c:title>
        <c:numFmt formatCode="General" sourceLinked="1"/>
        <c:majorTickMark val="out"/>
        <c:minorTickMark val="none"/>
        <c:tickLblPos val="nextTo"/>
        <c:crossAx val="188650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358140</xdr:colOff>
      <xdr:row>6</xdr:row>
      <xdr:rowOff>64770</xdr:rowOff>
    </xdr:from>
    <xdr:to>
      <xdr:col>18</xdr:col>
      <xdr:colOff>304800</xdr:colOff>
      <xdr:row>21</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10</xdr:row>
      <xdr:rowOff>26670</xdr:rowOff>
    </xdr:from>
    <xdr:to>
      <xdr:col>12</xdr:col>
      <xdr:colOff>53340</xdr:colOff>
      <xdr:row>25</xdr:row>
      <xdr:rowOff>26670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236220</xdr:colOff>
      <xdr:row>11</xdr:row>
      <xdr:rowOff>22860</xdr:rowOff>
    </xdr:from>
    <xdr:to>
      <xdr:col>3</xdr:col>
      <xdr:colOff>15240</xdr:colOff>
      <xdr:row>24</xdr:row>
      <xdr:rowOff>112395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4060" y="2148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22860</xdr:rowOff>
    </xdr:from>
    <xdr:to>
      <xdr:col>2</xdr:col>
      <xdr:colOff>121920</xdr:colOff>
      <xdr:row>24</xdr:row>
      <xdr:rowOff>112395</xdr:rowOff>
    </xdr:to>
    <mc:AlternateContent xmlns:mc="http://schemas.openxmlformats.org/markup-compatibility/2006">
      <mc:Choice xmlns:a14="http://schemas.microsoft.com/office/drawing/2010/main" Requires="a14">
        <xdr:graphicFrame macro="">
          <xdr:nvGraphicFramePr>
            <xdr:cNvPr id="11" name="Device_Type"/>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dr:sp macro="" textlink="">
          <xdr:nvSpPr>
            <xdr:cNvPr id="0" name=""/>
            <xdr:cNvSpPr>
              <a:spLocks noTextEdit="1"/>
            </xdr:cNvSpPr>
          </xdr:nvSpPr>
          <xdr:spPr>
            <a:xfrm>
              <a:off x="60960" y="2148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144780</xdr:colOff>
      <xdr:row>10</xdr:row>
      <xdr:rowOff>68580</xdr:rowOff>
    </xdr:from>
    <xdr:to>
      <xdr:col>22</xdr:col>
      <xdr:colOff>129540</xdr:colOff>
      <xdr:row>25</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10</xdr:row>
      <xdr:rowOff>68580</xdr:rowOff>
    </xdr:from>
    <xdr:to>
      <xdr:col>8</xdr:col>
      <xdr:colOff>739140</xdr:colOff>
      <xdr:row>25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7</xdr:row>
      <xdr:rowOff>38100</xdr:rowOff>
    </xdr:from>
    <xdr:to>
      <xdr:col>11</xdr:col>
      <xdr:colOff>449580</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121920</xdr:colOff>
      <xdr:row>7</xdr:row>
      <xdr:rowOff>22860</xdr:rowOff>
    </xdr:from>
    <xdr:to>
      <xdr:col>19</xdr:col>
      <xdr:colOff>365760</xdr:colOff>
      <xdr:row>22</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7</xdr:row>
      <xdr:rowOff>53340</xdr:rowOff>
    </xdr:from>
    <xdr:to>
      <xdr:col>4</xdr:col>
      <xdr:colOff>259080</xdr:colOff>
      <xdr:row>22</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refreshedDate="45593.783894444445" createdVersion="4" refreshedVersion="4" minRefreshableVersion="3" recordCount="100">
  <cacheSource type="worksheet">
    <worksheetSource ref="A1:J101" sheet="Traffic Data"/>
  </cacheSource>
  <cacheFields count="10">
    <cacheField name="Date" numFmtId="14">
      <sharedItems containsSemiMixedTypes="0" containsNonDate="0" containsDate="1" containsString="0" minDate="2024-01-01T00:00:00" maxDate="2024-04-10T00:00:00"/>
    </cacheField>
    <cacheField name="Sessions" numFmtId="0">
      <sharedItems containsSemiMixedTypes="0" containsString="0" containsNumber="1" containsInteger="1" minValue="102" maxValue="4945"/>
    </cacheField>
    <cacheField name="Users" numFmtId="0">
      <sharedItems containsSemiMixedTypes="0" containsString="0" containsNumber="1" containsInteger="1" minValue="356" maxValue="3958"/>
    </cacheField>
    <cacheField name="Bounce_Rate" numFmtId="0">
      <sharedItems containsSemiMixedTypes="0" containsString="0" containsNumber="1" minValue="31.2" maxValue="79.959999999999994"/>
    </cacheField>
    <cacheField name="Page_Views" numFmtId="0">
      <sharedItems containsSemiMixedTypes="0" containsString="0" containsNumber="1" containsInteger="1" minValue="200" maxValue="5942"/>
    </cacheField>
    <cacheField name="Avg_Session_Duration" numFmtId="0">
      <sharedItems containsSemiMixedTypes="0" containsString="0" containsNumber="1" minValue="1.04" maxValue="5"/>
    </cacheField>
    <cacheField name="Conversions" numFmtId="0">
      <sharedItems containsSemiMixedTypes="0" containsString="0" containsNumber="1" containsInteger="1" minValue="5" maxValue="99"/>
    </cacheField>
    <cacheField name="Region" numFmtId="0">
      <sharedItems count="4">
        <s v="North America"/>
        <s v="South America"/>
        <s v="Europe"/>
        <s v="Asia"/>
      </sharedItems>
    </cacheField>
    <cacheField name="Device_Type" numFmtId="0">
      <sharedItems count="3">
        <s v="Tablet"/>
        <s v="Desktop"/>
        <s v="Mobile"/>
      </sharedItems>
    </cacheField>
    <cacheField name="Traffic_Source"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594.502025810187" createdVersion="4" refreshedVersion="4" minRefreshableVersion="3" recordCount="101">
  <cacheSource type="worksheet">
    <worksheetSource ref="A1:J1048576" sheet="Traffic Data"/>
  </cacheSource>
  <cacheFields count="10">
    <cacheField name="Date" numFmtId="14">
      <sharedItems containsNonDate="0" containsDate="1" containsString="0" containsBlank="1" minDate="2024-01-01T00:00:00" maxDate="2024-04-10T00:00:00"/>
    </cacheField>
    <cacheField name="Sessions" numFmtId="0">
      <sharedItems containsString="0" containsBlank="1" containsNumber="1" containsInteger="1" minValue="102" maxValue="4945" count="100">
        <n v="293"/>
        <n v="4234"/>
        <n v="2798"/>
        <n v="1561"/>
        <n v="2085"/>
        <n v="4729"/>
        <n v="1323"/>
        <n v="1395"/>
        <n v="3070"/>
        <n v="2527"/>
        <n v="2015"/>
        <n v="4470"/>
        <n v="1397"/>
        <n v="1501"/>
        <n v="2486"/>
        <n v="2079"/>
        <n v="2796"/>
        <n v="3259"/>
        <n v="504"/>
        <n v="4579"/>
        <n v="1436"/>
        <n v="2797"/>
        <n v="2931"/>
        <n v="2878"/>
        <n v="3704"/>
        <n v="2585"/>
        <n v="1891"/>
        <n v="4546"/>
        <n v="2699"/>
        <n v="797"/>
        <n v="1278"/>
        <n v="1492"/>
        <n v="2001"/>
        <n v="2923"/>
        <n v="2473"/>
        <n v="4626"/>
        <n v="879"/>
        <n v="4485"/>
        <n v="3486"/>
        <n v="4150"/>
        <n v="2169"/>
        <n v="1030"/>
        <n v="186"/>
        <n v="2698"/>
        <n v="1078"/>
        <n v="4634"/>
        <n v="1811"/>
        <n v="2294"/>
        <n v="2195"/>
        <n v="3182"/>
        <n v="4945"/>
        <n v="2415"/>
        <n v="2436"/>
        <n v="4754"/>
        <n v="467"/>
        <n v="3087"/>
        <n v="1767"/>
        <n v="887"/>
        <n v="1242"/>
        <n v="4636"/>
        <n v="4309"/>
        <n v="1835"/>
        <n v="4823"/>
        <n v="1602"/>
        <n v="3535"/>
        <n v="1011"/>
        <n v="2552"/>
        <n v="275"/>
        <n v="4118"/>
        <n v="1322"/>
        <n v="1531"/>
        <n v="3491"/>
        <n v="2373"/>
        <n v="987"/>
        <n v="576"/>
        <n v="4090"/>
        <n v="3690"/>
        <n v="102"/>
        <n v="533"/>
        <n v="3918"/>
        <n v="4547"/>
        <n v="3838"/>
        <n v="3363"/>
        <n v="989"/>
        <n v="604"/>
        <n v="1623"/>
        <n v="234"/>
        <n v="4372"/>
        <n v="4930"/>
        <n v="3067"/>
        <n v="2626"/>
        <n v="2601"/>
        <n v="4513"/>
        <n v="4854"/>
        <n v="784"/>
        <n v="4625"/>
        <n v="866"/>
        <n v="4792"/>
        <n v="2661"/>
        <m/>
      </sharedItems>
    </cacheField>
    <cacheField name="Users" numFmtId="0">
      <sharedItems containsString="0" containsBlank="1" containsNumber="1" containsInteger="1" minValue="356" maxValue="3958"/>
    </cacheField>
    <cacheField name="Bounce_Rate" numFmtId="0">
      <sharedItems containsString="0" containsBlank="1" containsNumber="1" minValue="31.2" maxValue="79.959999999999994"/>
    </cacheField>
    <cacheField name="Page_Views" numFmtId="0">
      <sharedItems containsString="0" containsBlank="1" containsNumber="1" containsInteger="1" minValue="200" maxValue="5942"/>
    </cacheField>
    <cacheField name="Avg_Session_Duration" numFmtId="0">
      <sharedItems containsString="0" containsBlank="1" containsNumber="1" minValue="1.04" maxValue="5"/>
    </cacheField>
    <cacheField name="Conversions" numFmtId="0">
      <sharedItems containsString="0" containsBlank="1" containsNumber="1" containsInteger="1" minValue="5" maxValue="99"/>
    </cacheField>
    <cacheField name="Region" numFmtId="0">
      <sharedItems containsBlank="1" count="5">
        <s v="North America"/>
        <s v="South America"/>
        <s v="Europe"/>
        <s v="Asia"/>
        <m/>
      </sharedItems>
    </cacheField>
    <cacheField name="Device_Type" numFmtId="0">
      <sharedItems containsBlank="1" count="4">
        <s v="Tablet"/>
        <s v="Desktop"/>
        <s v="Mobile"/>
        <m/>
      </sharedItems>
    </cacheField>
    <cacheField name="Traffic_Source" numFmtId="0">
      <sharedItems containsBlank="1" count="5">
        <s v="Paid"/>
        <s v="Direct"/>
        <s v="Social"/>
        <s v="Organic"/>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594.735576388892" createdVersion="4" refreshedVersion="4" minRefreshableVersion="3" recordCount="100">
  <cacheSource type="external" connectionId="1"/>
  <cacheFields count="10">
    <cacheField name="Date" numFmtId="0">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cacheField>
    <cacheField name="Sessions" numFmtId="0">
      <sharedItems containsSemiMixedTypes="0" containsString="0" containsNumber="1" containsInteger="1" minValue="102" maxValue="4945" count="99">
        <n v="293"/>
        <n v="4234"/>
        <n v="2798"/>
        <n v="1561"/>
        <n v="2085"/>
        <n v="4729"/>
        <n v="1323"/>
        <n v="1395"/>
        <n v="3070"/>
        <n v="2527"/>
        <n v="2015"/>
        <n v="4470"/>
        <n v="1397"/>
        <n v="1501"/>
        <n v="2486"/>
        <n v="2079"/>
        <n v="2796"/>
        <n v="3259"/>
        <n v="504"/>
        <n v="4579"/>
        <n v="1436"/>
        <n v="2797"/>
        <n v="2931"/>
        <n v="2878"/>
        <n v="3704"/>
        <n v="2585"/>
        <n v="1891"/>
        <n v="4546"/>
        <n v="2699"/>
        <n v="797"/>
        <n v="1278"/>
        <n v="1492"/>
        <n v="2001"/>
        <n v="2923"/>
        <n v="2473"/>
        <n v="4626"/>
        <n v="879"/>
        <n v="4485"/>
        <n v="3486"/>
        <n v="4150"/>
        <n v="2169"/>
        <n v="1030"/>
        <n v="186"/>
        <n v="2698"/>
        <n v="1078"/>
        <n v="4634"/>
        <n v="1811"/>
        <n v="2294"/>
        <n v="2195"/>
        <n v="3182"/>
        <n v="4945"/>
        <n v="2415"/>
        <n v="2436"/>
        <n v="4754"/>
        <n v="467"/>
        <n v="3087"/>
        <n v="1767"/>
        <n v="887"/>
        <n v="1242"/>
        <n v="4636"/>
        <n v="4309"/>
        <n v="1835"/>
        <n v="4823"/>
        <n v="1602"/>
        <n v="3535"/>
        <n v="1011"/>
        <n v="2552"/>
        <n v="275"/>
        <n v="4118"/>
        <n v="1322"/>
        <n v="1531"/>
        <n v="3491"/>
        <n v="2373"/>
        <n v="987"/>
        <n v="576"/>
        <n v="4090"/>
        <n v="3690"/>
        <n v="102"/>
        <n v="533"/>
        <n v="3918"/>
        <n v="4547"/>
        <n v="3838"/>
        <n v="3363"/>
        <n v="989"/>
        <n v="604"/>
        <n v="1623"/>
        <n v="234"/>
        <n v="4372"/>
        <n v="4930"/>
        <n v="3067"/>
        <n v="2626"/>
        <n v="2601"/>
        <n v="4513"/>
        <n v="4854"/>
        <n v="784"/>
        <n v="4625"/>
        <n v="866"/>
        <n v="4792"/>
        <n v="2661"/>
      </sharedItems>
    </cacheField>
    <cacheField name="Users" numFmtId="0">
      <sharedItems containsSemiMixedTypes="0" containsString="0" containsNumber="1" containsInteger="1" minValue="356" maxValue="3958"/>
    </cacheField>
    <cacheField name="Bounce_Rate" numFmtId="0">
      <sharedItems containsSemiMixedTypes="0" containsString="0" containsNumber="1" minValue="31.2" maxValue="79.959999999999994"/>
    </cacheField>
    <cacheField name="Page_Views" numFmtId="0">
      <sharedItems containsSemiMixedTypes="0" containsString="0" containsNumber="1" containsInteger="1" minValue="200" maxValue="5942"/>
    </cacheField>
    <cacheField name="Avg_Session_Duration" numFmtId="0">
      <sharedItems containsSemiMixedTypes="0" containsString="0" containsNumber="1" minValue="1.04" maxValue="5" count="87">
        <n v="3.49"/>
        <n v="4.1100000000000003"/>
        <n v="3.73"/>
        <n v="1.7"/>
        <n v="3.3"/>
        <n v="4.4000000000000004"/>
        <n v="3.76"/>
        <n v="3.62"/>
        <n v="3.85"/>
        <n v="4.95"/>
        <n v="2.4300000000000002"/>
        <n v="4.0199999999999996"/>
        <n v="3.17"/>
        <n v="1.9"/>
        <n v="4.43"/>
        <n v="1.8"/>
        <n v="4.93"/>
        <n v="2.64"/>
        <n v="1.07"/>
        <n v="4.17"/>
        <n v="1.1100000000000001"/>
        <n v="1.83"/>
        <n v="1.1599999999999999"/>
        <n v="1.78"/>
        <n v="4.46"/>
        <n v="3.69"/>
        <n v="1.87"/>
        <n v="3.67"/>
        <n v="1.19"/>
        <n v="4.22"/>
        <n v="4.6399999999999997"/>
        <n v="2.0699999999999998"/>
        <n v="2.27"/>
        <n v="2.4900000000000002"/>
        <n v="1.95"/>
        <n v="4.3099999999999996"/>
        <n v="2.2400000000000002"/>
        <n v="4.62"/>
        <n v="2.57"/>
        <n v="5"/>
        <n v="3.07"/>
        <n v="4.47"/>
        <n v="1.04"/>
        <n v="3.68"/>
        <n v="2.67"/>
        <n v="3.14"/>
        <n v="2.54"/>
        <n v="3.18"/>
        <n v="4.51"/>
        <n v="4.09"/>
        <n v="3.01"/>
        <n v="4.8899999999999997"/>
        <n v="4.13"/>
        <n v="1.79"/>
        <n v="4.8099999999999996"/>
        <n v="1.54"/>
        <n v="3.98"/>
        <n v="2.77"/>
        <n v="3.78"/>
        <n v="3.42"/>
        <n v="2.75"/>
        <n v="4.8499999999999996"/>
        <n v="4.41"/>
        <n v="4.2699999999999996"/>
        <n v="2.95"/>
        <n v="4.99"/>
        <n v="4.25"/>
        <n v="1.62"/>
        <n v="2.8"/>
        <n v="4.21"/>
        <n v="2.6"/>
        <n v="4.68"/>
        <n v="2.04"/>
        <n v="2.2200000000000002"/>
        <n v="3.61"/>
        <n v="1.64"/>
        <n v="2.52"/>
        <n v="1.63"/>
        <n v="2.19"/>
        <n v="3.57"/>
        <n v="1.88"/>
        <n v="2.3199999999999998"/>
        <n v="2.15"/>
        <n v="2.96"/>
        <n v="3.34"/>
        <n v="1.86"/>
        <n v="1.76"/>
      </sharedItems>
    </cacheField>
    <cacheField name="Conversions" numFmtId="0">
      <sharedItems containsSemiMixedTypes="0" containsString="0" containsNumber="1" containsInteger="1" minValue="5" maxValue="99"/>
    </cacheField>
    <cacheField name="Region" numFmtId="0">
      <sharedItems count="4">
        <s v="North America"/>
        <s v="South America"/>
        <s v="Europe"/>
        <s v="Asia"/>
      </sharedItems>
    </cacheField>
    <cacheField name="Device_Type" numFmtId="0">
      <sharedItems count="3">
        <s v="Tablet"/>
        <s v="Desktop"/>
        <s v="Mobile"/>
      </sharedItems>
    </cacheField>
    <cacheField name="Traffic_Source" numFmtId="0">
      <sharedItems count="4">
        <s v="Paid"/>
        <s v="Direct"/>
        <s v="Social"/>
        <s v="Organ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d v="2024-01-01T00:00:00"/>
    <n v="293"/>
    <n v="1389"/>
    <n v="38.380000000000003"/>
    <n v="5536"/>
    <n v="3.49"/>
    <n v="37"/>
    <x v="0"/>
    <x v="0"/>
    <s v="Paid"/>
  </r>
  <r>
    <d v="2024-01-02T00:00:00"/>
    <n v="4234"/>
    <n v="1281"/>
    <n v="52.82"/>
    <n v="226"/>
    <n v="4.1100000000000003"/>
    <n v="49"/>
    <x v="1"/>
    <x v="1"/>
    <s v="Paid"/>
  </r>
  <r>
    <d v="2024-01-03T00:00:00"/>
    <n v="2798"/>
    <n v="3612"/>
    <n v="61.28"/>
    <n v="5479"/>
    <n v="3.73"/>
    <n v="63"/>
    <x v="2"/>
    <x v="1"/>
    <s v="Direct"/>
  </r>
  <r>
    <d v="2024-01-04T00:00:00"/>
    <n v="1561"/>
    <n v="3608"/>
    <n v="34.54"/>
    <n v="4232"/>
    <n v="1.7"/>
    <n v="33"/>
    <x v="0"/>
    <x v="0"/>
    <s v="Social"/>
  </r>
  <r>
    <d v="2024-01-05T00:00:00"/>
    <n v="2085"/>
    <n v="1616"/>
    <n v="65.709999999999994"/>
    <n v="3510"/>
    <n v="3.3"/>
    <n v="9"/>
    <x v="0"/>
    <x v="0"/>
    <s v="Organic"/>
  </r>
  <r>
    <d v="2024-01-06T00:00:00"/>
    <n v="4729"/>
    <n v="3932"/>
    <n v="31.2"/>
    <n v="952"/>
    <n v="4.4000000000000004"/>
    <n v="97"/>
    <x v="1"/>
    <x v="0"/>
    <s v="Direct"/>
  </r>
  <r>
    <d v="2024-01-07T00:00:00"/>
    <n v="1323"/>
    <n v="875"/>
    <n v="77.22"/>
    <n v="569"/>
    <n v="3.76"/>
    <n v="49"/>
    <x v="1"/>
    <x v="1"/>
    <s v="Organic"/>
  </r>
  <r>
    <d v="2024-01-08T00:00:00"/>
    <n v="1395"/>
    <n v="1630"/>
    <n v="48.1"/>
    <n v="2556"/>
    <n v="3.62"/>
    <n v="36"/>
    <x v="3"/>
    <x v="1"/>
    <s v="Direct"/>
  </r>
  <r>
    <d v="2024-01-09T00:00:00"/>
    <n v="3070"/>
    <n v="1409"/>
    <n v="64.069999999999993"/>
    <n v="5905"/>
    <n v="3.85"/>
    <n v="37"/>
    <x v="2"/>
    <x v="2"/>
    <s v="Organic"/>
  </r>
  <r>
    <d v="2024-01-10T00:00:00"/>
    <n v="2527"/>
    <n v="1027"/>
    <n v="73.45"/>
    <n v="472"/>
    <n v="4.95"/>
    <n v="30"/>
    <x v="2"/>
    <x v="0"/>
    <s v="Paid"/>
  </r>
  <r>
    <d v="2024-01-11T00:00:00"/>
    <n v="2015"/>
    <n v="615"/>
    <n v="68.680000000000007"/>
    <n v="1131"/>
    <n v="2.4300000000000002"/>
    <n v="16"/>
    <x v="0"/>
    <x v="2"/>
    <s v="Social"/>
  </r>
  <r>
    <d v="2024-01-12T00:00:00"/>
    <n v="4470"/>
    <n v="2748"/>
    <n v="59.81"/>
    <n v="4287"/>
    <n v="4.0199999999999996"/>
    <n v="5"/>
    <x v="2"/>
    <x v="2"/>
    <s v="Paid"/>
  </r>
  <r>
    <d v="2024-01-13T00:00:00"/>
    <n v="1397"/>
    <n v="2994"/>
    <n v="46.22"/>
    <n v="5470"/>
    <n v="3.17"/>
    <n v="76"/>
    <x v="3"/>
    <x v="1"/>
    <s v="Direct"/>
  </r>
  <r>
    <d v="2024-01-14T00:00:00"/>
    <n v="1501"/>
    <n v="2110"/>
    <n v="55.95"/>
    <n v="2565"/>
    <n v="1.9"/>
    <n v="86"/>
    <x v="2"/>
    <x v="0"/>
    <s v="Direct"/>
  </r>
  <r>
    <d v="2024-01-15T00:00:00"/>
    <n v="2486"/>
    <n v="3304"/>
    <n v="41.82"/>
    <n v="4847"/>
    <n v="4.43"/>
    <n v="51"/>
    <x v="2"/>
    <x v="1"/>
    <s v="Direct"/>
  </r>
  <r>
    <d v="2024-01-16T00:00:00"/>
    <n v="2079"/>
    <n v="1701"/>
    <n v="52.62"/>
    <n v="200"/>
    <n v="1.8"/>
    <n v="77"/>
    <x v="1"/>
    <x v="1"/>
    <s v="Social"/>
  </r>
  <r>
    <d v="2024-01-17T00:00:00"/>
    <n v="2796"/>
    <n v="3518"/>
    <n v="76.36"/>
    <n v="2521"/>
    <n v="4.93"/>
    <n v="41"/>
    <x v="3"/>
    <x v="1"/>
    <s v="Social"/>
  </r>
  <r>
    <d v="2024-01-18T00:00:00"/>
    <n v="3259"/>
    <n v="1757"/>
    <n v="43.64"/>
    <n v="4736"/>
    <n v="2.64"/>
    <n v="48"/>
    <x v="1"/>
    <x v="1"/>
    <s v="Direct"/>
  </r>
  <r>
    <d v="2024-01-19T00:00:00"/>
    <n v="504"/>
    <n v="3702"/>
    <n v="54.2"/>
    <n v="4306"/>
    <n v="1.07"/>
    <n v="78"/>
    <x v="1"/>
    <x v="2"/>
    <s v="Paid"/>
  </r>
  <r>
    <d v="2024-01-20T00:00:00"/>
    <n v="4579"/>
    <n v="1922"/>
    <n v="32.42"/>
    <n v="1237"/>
    <n v="4.17"/>
    <n v="75"/>
    <x v="0"/>
    <x v="0"/>
    <s v="Social"/>
  </r>
  <r>
    <d v="2024-01-21T00:00:00"/>
    <n v="1436"/>
    <n v="356"/>
    <n v="43.88"/>
    <n v="5911"/>
    <n v="1.1100000000000001"/>
    <n v="68"/>
    <x v="3"/>
    <x v="2"/>
    <s v="Paid"/>
  </r>
  <r>
    <d v="2024-01-22T00:00:00"/>
    <n v="2797"/>
    <n v="3958"/>
    <n v="73"/>
    <n v="1034"/>
    <n v="1.83"/>
    <n v="71"/>
    <x v="2"/>
    <x v="1"/>
    <s v="Paid"/>
  </r>
  <r>
    <d v="2024-01-23T00:00:00"/>
    <n v="2931"/>
    <n v="1156"/>
    <n v="65.760000000000005"/>
    <n v="5038"/>
    <n v="1.1599999999999999"/>
    <n v="98"/>
    <x v="1"/>
    <x v="0"/>
    <s v="Paid"/>
  </r>
  <r>
    <d v="2024-01-24T00:00:00"/>
    <n v="2878"/>
    <n v="838"/>
    <n v="46.39"/>
    <n v="1863"/>
    <n v="1.78"/>
    <n v="97"/>
    <x v="1"/>
    <x v="2"/>
    <s v="Organic"/>
  </r>
  <r>
    <d v="2024-01-25T00:00:00"/>
    <n v="3704"/>
    <n v="3170"/>
    <n v="78.3"/>
    <n v="1303"/>
    <n v="4.46"/>
    <n v="63"/>
    <x v="0"/>
    <x v="1"/>
    <s v="Social"/>
  </r>
  <r>
    <d v="2024-01-26T00:00:00"/>
    <n v="2585"/>
    <n v="511"/>
    <n v="62.97"/>
    <n v="1615"/>
    <n v="3.69"/>
    <n v="25"/>
    <x v="2"/>
    <x v="2"/>
    <s v="Social"/>
  </r>
  <r>
    <d v="2024-01-27T00:00:00"/>
    <n v="1891"/>
    <n v="1091"/>
    <n v="67.56"/>
    <n v="4625"/>
    <n v="1.87"/>
    <n v="18"/>
    <x v="1"/>
    <x v="0"/>
    <s v="Social"/>
  </r>
  <r>
    <d v="2024-01-28T00:00:00"/>
    <n v="4546"/>
    <n v="788"/>
    <n v="50.06"/>
    <n v="2385"/>
    <n v="3.67"/>
    <n v="99"/>
    <x v="2"/>
    <x v="0"/>
    <s v="Direct"/>
  </r>
  <r>
    <d v="2024-01-29T00:00:00"/>
    <n v="2699"/>
    <n v="1849"/>
    <n v="38.520000000000003"/>
    <n v="5780"/>
    <n v="1.19"/>
    <n v="11"/>
    <x v="0"/>
    <x v="2"/>
    <s v="Paid"/>
  </r>
  <r>
    <d v="2024-01-30T00:00:00"/>
    <n v="797"/>
    <n v="3286"/>
    <n v="76.38"/>
    <n v="4513"/>
    <n v="4.22"/>
    <n v="96"/>
    <x v="3"/>
    <x v="0"/>
    <s v="Paid"/>
  </r>
  <r>
    <d v="2024-01-31T00:00:00"/>
    <n v="1278"/>
    <n v="676"/>
    <n v="39.619999999999997"/>
    <n v="1259"/>
    <n v="4.6399999999999997"/>
    <n v="30"/>
    <x v="0"/>
    <x v="2"/>
    <s v="Organic"/>
  </r>
  <r>
    <d v="2024-02-01T00:00:00"/>
    <n v="1492"/>
    <n v="1213"/>
    <n v="46.5"/>
    <n v="2943"/>
    <n v="2.0699999999999998"/>
    <n v="55"/>
    <x v="2"/>
    <x v="0"/>
    <s v="Social"/>
  </r>
  <r>
    <d v="2024-02-02T00:00:00"/>
    <n v="2001"/>
    <n v="1320"/>
    <n v="47.03"/>
    <n v="762"/>
    <n v="1.9"/>
    <n v="51"/>
    <x v="0"/>
    <x v="0"/>
    <s v="Paid"/>
  </r>
  <r>
    <d v="2024-02-03T00:00:00"/>
    <n v="2923"/>
    <n v="816"/>
    <n v="49.96"/>
    <n v="5492"/>
    <n v="3.73"/>
    <n v="39"/>
    <x v="1"/>
    <x v="0"/>
    <s v="Organic"/>
  </r>
  <r>
    <d v="2024-02-04T00:00:00"/>
    <n v="2473"/>
    <n v="575"/>
    <n v="75"/>
    <n v="761"/>
    <n v="2.27"/>
    <n v="76"/>
    <x v="2"/>
    <x v="2"/>
    <s v="Social"/>
  </r>
  <r>
    <d v="2024-02-05T00:00:00"/>
    <n v="4626"/>
    <n v="2192"/>
    <n v="48.42"/>
    <n v="741"/>
    <n v="2.4900000000000002"/>
    <n v="88"/>
    <x v="0"/>
    <x v="2"/>
    <s v="Direct"/>
  </r>
  <r>
    <d v="2024-02-06T00:00:00"/>
    <n v="879"/>
    <n v="1970"/>
    <n v="79.36"/>
    <n v="5159"/>
    <n v="1.95"/>
    <n v="64"/>
    <x v="2"/>
    <x v="0"/>
    <s v="Direct"/>
  </r>
  <r>
    <d v="2024-02-07T00:00:00"/>
    <n v="4485"/>
    <n v="3223"/>
    <n v="54.43"/>
    <n v="2073"/>
    <n v="4.3099999999999996"/>
    <n v="27"/>
    <x v="3"/>
    <x v="2"/>
    <s v="Paid"/>
  </r>
  <r>
    <d v="2024-02-08T00:00:00"/>
    <n v="3486"/>
    <n v="2602"/>
    <n v="74.569999999999993"/>
    <n v="1775"/>
    <n v="2.2400000000000002"/>
    <n v="20"/>
    <x v="1"/>
    <x v="1"/>
    <s v="Paid"/>
  </r>
  <r>
    <d v="2024-02-09T00:00:00"/>
    <n v="4150"/>
    <n v="539"/>
    <n v="59.65"/>
    <n v="5154"/>
    <n v="4.62"/>
    <n v="40"/>
    <x v="3"/>
    <x v="0"/>
    <s v="Direct"/>
  </r>
  <r>
    <d v="2024-02-10T00:00:00"/>
    <n v="2169"/>
    <n v="2534"/>
    <n v="65.31"/>
    <n v="766"/>
    <n v="2.57"/>
    <n v="30"/>
    <x v="1"/>
    <x v="2"/>
    <s v="Organic"/>
  </r>
  <r>
    <d v="2024-02-11T00:00:00"/>
    <n v="1030"/>
    <n v="3015"/>
    <n v="55.78"/>
    <n v="5482"/>
    <n v="5"/>
    <n v="39"/>
    <x v="1"/>
    <x v="1"/>
    <s v="Paid"/>
  </r>
  <r>
    <d v="2024-02-12T00:00:00"/>
    <n v="186"/>
    <n v="1969"/>
    <n v="66.58"/>
    <n v="5010"/>
    <n v="3.07"/>
    <n v="24"/>
    <x v="1"/>
    <x v="1"/>
    <s v="Paid"/>
  </r>
  <r>
    <d v="2024-02-13T00:00:00"/>
    <n v="2698"/>
    <n v="1729"/>
    <n v="42.53"/>
    <n v="4779"/>
    <n v="4.47"/>
    <n v="73"/>
    <x v="3"/>
    <x v="1"/>
    <s v="Direct"/>
  </r>
  <r>
    <d v="2024-02-14T00:00:00"/>
    <n v="1078"/>
    <n v="1067"/>
    <n v="64.91"/>
    <n v="204"/>
    <n v="1.04"/>
    <n v="48"/>
    <x v="3"/>
    <x v="0"/>
    <s v="Social"/>
  </r>
  <r>
    <d v="2024-02-15T00:00:00"/>
    <n v="4634"/>
    <n v="2146"/>
    <n v="76.94"/>
    <n v="1274"/>
    <n v="3.68"/>
    <n v="26"/>
    <x v="0"/>
    <x v="0"/>
    <s v="Paid"/>
  </r>
  <r>
    <d v="2024-02-16T00:00:00"/>
    <n v="1811"/>
    <n v="3289"/>
    <n v="78.48"/>
    <n v="779"/>
    <n v="2.67"/>
    <n v="25"/>
    <x v="1"/>
    <x v="0"/>
    <s v="Social"/>
  </r>
  <r>
    <d v="2024-02-17T00:00:00"/>
    <n v="2294"/>
    <n v="1973"/>
    <n v="39.020000000000003"/>
    <n v="2994"/>
    <n v="3.14"/>
    <n v="25"/>
    <x v="3"/>
    <x v="0"/>
    <s v="Paid"/>
  </r>
  <r>
    <d v="2024-02-18T00:00:00"/>
    <n v="2195"/>
    <n v="1067"/>
    <n v="34.42"/>
    <n v="2164"/>
    <n v="2.54"/>
    <n v="85"/>
    <x v="0"/>
    <x v="1"/>
    <s v="Organic"/>
  </r>
  <r>
    <d v="2024-02-19T00:00:00"/>
    <n v="3182"/>
    <n v="2176"/>
    <n v="45.87"/>
    <n v="393"/>
    <n v="3.18"/>
    <n v="52"/>
    <x v="3"/>
    <x v="1"/>
    <s v="Paid"/>
  </r>
  <r>
    <d v="2024-02-20T00:00:00"/>
    <n v="4945"/>
    <n v="2610"/>
    <n v="61.91"/>
    <n v="5942"/>
    <n v="4.51"/>
    <n v="71"/>
    <x v="3"/>
    <x v="0"/>
    <s v="Paid"/>
  </r>
  <r>
    <d v="2024-02-21T00:00:00"/>
    <n v="2415"/>
    <n v="2359"/>
    <n v="55.59"/>
    <n v="2792"/>
    <n v="4.09"/>
    <n v="27"/>
    <x v="0"/>
    <x v="1"/>
    <s v="Paid"/>
  </r>
  <r>
    <d v="2024-02-22T00:00:00"/>
    <n v="2436"/>
    <n v="1971"/>
    <n v="41.61"/>
    <n v="1547"/>
    <n v="3.01"/>
    <n v="55"/>
    <x v="2"/>
    <x v="1"/>
    <s v="Paid"/>
  </r>
  <r>
    <d v="2024-02-23T00:00:00"/>
    <n v="4754"/>
    <n v="3111"/>
    <n v="64.650000000000006"/>
    <n v="374"/>
    <n v="4.8899999999999997"/>
    <n v="26"/>
    <x v="0"/>
    <x v="1"/>
    <s v="Direct"/>
  </r>
  <r>
    <d v="2024-02-24T00:00:00"/>
    <n v="467"/>
    <n v="478"/>
    <n v="31.88"/>
    <n v="621"/>
    <n v="4.13"/>
    <n v="78"/>
    <x v="0"/>
    <x v="1"/>
    <s v="Direct"/>
  </r>
  <r>
    <d v="2024-02-25T00:00:00"/>
    <n v="3087"/>
    <n v="3791"/>
    <n v="43.37"/>
    <n v="2819"/>
    <n v="4.95"/>
    <n v="49"/>
    <x v="3"/>
    <x v="1"/>
    <s v="Organic"/>
  </r>
  <r>
    <d v="2024-02-26T00:00:00"/>
    <n v="1767"/>
    <n v="3762"/>
    <n v="63.7"/>
    <n v="5923"/>
    <n v="1.79"/>
    <n v="60"/>
    <x v="0"/>
    <x v="0"/>
    <s v="Social"/>
  </r>
  <r>
    <d v="2024-02-27T00:00:00"/>
    <n v="887"/>
    <n v="1910"/>
    <n v="44.55"/>
    <n v="3498"/>
    <n v="4.8099999999999996"/>
    <n v="95"/>
    <x v="2"/>
    <x v="0"/>
    <s v="Direct"/>
  </r>
  <r>
    <d v="2024-02-28T00:00:00"/>
    <n v="1242"/>
    <n v="911"/>
    <n v="38.47"/>
    <n v="3039"/>
    <n v="1.54"/>
    <n v="63"/>
    <x v="3"/>
    <x v="2"/>
    <s v="Direct"/>
  </r>
  <r>
    <d v="2024-02-29T00:00:00"/>
    <n v="4636"/>
    <n v="3518"/>
    <n v="65.34"/>
    <n v="4487"/>
    <n v="2.64"/>
    <n v="20"/>
    <x v="0"/>
    <x v="1"/>
    <s v="Organic"/>
  </r>
  <r>
    <d v="2024-03-01T00:00:00"/>
    <n v="4309"/>
    <n v="1657"/>
    <n v="59.52"/>
    <n v="4278"/>
    <n v="3.98"/>
    <n v="9"/>
    <x v="3"/>
    <x v="2"/>
    <s v="Organic"/>
  </r>
  <r>
    <d v="2024-03-02T00:00:00"/>
    <n v="1835"/>
    <n v="1834"/>
    <n v="44.4"/>
    <n v="2764"/>
    <n v="2.77"/>
    <n v="64"/>
    <x v="2"/>
    <x v="0"/>
    <s v="Paid"/>
  </r>
  <r>
    <d v="2024-03-03T00:00:00"/>
    <n v="4823"/>
    <n v="408"/>
    <n v="44.86"/>
    <n v="2405"/>
    <n v="3.78"/>
    <n v="96"/>
    <x v="0"/>
    <x v="1"/>
    <s v="Direct"/>
  </r>
  <r>
    <d v="2024-03-04T00:00:00"/>
    <n v="1602"/>
    <n v="1669"/>
    <n v="54.58"/>
    <n v="4583"/>
    <n v="3.42"/>
    <n v="60"/>
    <x v="3"/>
    <x v="1"/>
    <s v="Social"/>
  </r>
  <r>
    <d v="2024-03-05T00:00:00"/>
    <n v="3535"/>
    <n v="2065"/>
    <n v="66.86"/>
    <n v="2802"/>
    <n v="2.75"/>
    <n v="66"/>
    <x v="3"/>
    <x v="0"/>
    <s v="Direct"/>
  </r>
  <r>
    <d v="2024-03-06T00:00:00"/>
    <n v="1011"/>
    <n v="1750"/>
    <n v="65.69"/>
    <n v="2734"/>
    <n v="2.54"/>
    <n v="53"/>
    <x v="1"/>
    <x v="1"/>
    <s v="Direct"/>
  </r>
  <r>
    <d v="2024-03-07T00:00:00"/>
    <n v="2552"/>
    <n v="3564"/>
    <n v="47.17"/>
    <n v="1330"/>
    <n v="4.8499999999999996"/>
    <n v="6"/>
    <x v="0"/>
    <x v="1"/>
    <s v="Social"/>
  </r>
  <r>
    <d v="2024-03-08T00:00:00"/>
    <n v="275"/>
    <n v="2687"/>
    <n v="53.12"/>
    <n v="1745"/>
    <n v="2.75"/>
    <n v="11"/>
    <x v="2"/>
    <x v="0"/>
    <s v="Paid"/>
  </r>
  <r>
    <d v="2024-03-09T00:00:00"/>
    <n v="4118"/>
    <n v="3028"/>
    <n v="72.03"/>
    <n v="1790"/>
    <n v="4.41"/>
    <n v="44"/>
    <x v="3"/>
    <x v="2"/>
    <s v="Social"/>
  </r>
  <r>
    <d v="2024-03-10T00:00:00"/>
    <n v="1322"/>
    <n v="423"/>
    <n v="63.01"/>
    <n v="1256"/>
    <n v="4.2699999999999996"/>
    <n v="69"/>
    <x v="1"/>
    <x v="0"/>
    <s v="Organic"/>
  </r>
  <r>
    <d v="2024-03-11T00:00:00"/>
    <n v="1531"/>
    <n v="2186"/>
    <n v="60.06"/>
    <n v="2207"/>
    <n v="2.95"/>
    <n v="87"/>
    <x v="1"/>
    <x v="0"/>
    <s v="Social"/>
  </r>
  <r>
    <d v="2024-03-12T00:00:00"/>
    <n v="3491"/>
    <n v="396"/>
    <n v="65.87"/>
    <n v="2878"/>
    <n v="4.99"/>
    <n v="99"/>
    <x v="2"/>
    <x v="0"/>
    <s v="Organic"/>
  </r>
  <r>
    <d v="2024-03-13T00:00:00"/>
    <n v="2373"/>
    <n v="3307"/>
    <n v="64.91"/>
    <n v="3825"/>
    <n v="1.07"/>
    <n v="44"/>
    <x v="2"/>
    <x v="0"/>
    <s v="Organic"/>
  </r>
  <r>
    <d v="2024-03-14T00:00:00"/>
    <n v="987"/>
    <n v="1216"/>
    <n v="75"/>
    <n v="4565"/>
    <n v="4.0199999999999996"/>
    <n v="18"/>
    <x v="1"/>
    <x v="1"/>
    <s v="Paid"/>
  </r>
  <r>
    <d v="2024-03-15T00:00:00"/>
    <n v="576"/>
    <n v="3660"/>
    <n v="42.89"/>
    <n v="3893"/>
    <n v="4.25"/>
    <n v="5"/>
    <x v="0"/>
    <x v="0"/>
    <s v="Social"/>
  </r>
  <r>
    <d v="2024-03-16T00:00:00"/>
    <n v="1602"/>
    <n v="1420"/>
    <n v="45.45"/>
    <n v="3073"/>
    <n v="4.17"/>
    <n v="48"/>
    <x v="2"/>
    <x v="0"/>
    <s v="Social"/>
  </r>
  <r>
    <d v="2024-03-17T00:00:00"/>
    <n v="4090"/>
    <n v="2403"/>
    <n v="65.209999999999994"/>
    <n v="3867"/>
    <n v="1.62"/>
    <n v="54"/>
    <x v="1"/>
    <x v="1"/>
    <s v="Social"/>
  </r>
  <r>
    <d v="2024-03-18T00:00:00"/>
    <n v="3690"/>
    <n v="1509"/>
    <n v="41.13"/>
    <n v="5811"/>
    <n v="2.8"/>
    <n v="63"/>
    <x v="0"/>
    <x v="0"/>
    <s v="Direct"/>
  </r>
  <r>
    <d v="2024-03-19T00:00:00"/>
    <n v="102"/>
    <n v="2322"/>
    <n v="48.98"/>
    <n v="818"/>
    <n v="3.67"/>
    <n v="76"/>
    <x v="0"/>
    <x v="0"/>
    <s v="Paid"/>
  </r>
  <r>
    <d v="2024-03-20T00:00:00"/>
    <n v="533"/>
    <n v="2436"/>
    <n v="71.75"/>
    <n v="4499"/>
    <n v="4.21"/>
    <n v="43"/>
    <x v="0"/>
    <x v="1"/>
    <s v="Organic"/>
  </r>
  <r>
    <d v="2024-03-21T00:00:00"/>
    <n v="3918"/>
    <n v="1179"/>
    <n v="37.909999999999997"/>
    <n v="3757"/>
    <n v="2.6"/>
    <n v="38"/>
    <x v="2"/>
    <x v="1"/>
    <s v="Paid"/>
  </r>
  <r>
    <d v="2024-03-22T00:00:00"/>
    <n v="4547"/>
    <n v="3448"/>
    <n v="57.51"/>
    <n v="5302"/>
    <n v="4.68"/>
    <n v="54"/>
    <x v="1"/>
    <x v="0"/>
    <s v="Organic"/>
  </r>
  <r>
    <d v="2024-03-23T00:00:00"/>
    <n v="3838"/>
    <n v="2300"/>
    <n v="70.37"/>
    <n v="3831"/>
    <n v="2.04"/>
    <n v="83"/>
    <x v="1"/>
    <x v="1"/>
    <s v="Organic"/>
  </r>
  <r>
    <d v="2024-03-24T00:00:00"/>
    <n v="3363"/>
    <n v="773"/>
    <n v="79.790000000000006"/>
    <n v="4982"/>
    <n v="2.2200000000000002"/>
    <n v="88"/>
    <x v="2"/>
    <x v="0"/>
    <s v="Organic"/>
  </r>
  <r>
    <d v="2024-03-25T00:00:00"/>
    <n v="989"/>
    <n v="824"/>
    <n v="34.08"/>
    <n v="5304"/>
    <n v="3.61"/>
    <n v="93"/>
    <x v="3"/>
    <x v="2"/>
    <s v="Direct"/>
  </r>
  <r>
    <d v="2024-03-26T00:00:00"/>
    <n v="604"/>
    <n v="1858"/>
    <n v="70.459999999999994"/>
    <n v="984"/>
    <n v="3.69"/>
    <n v="25"/>
    <x v="0"/>
    <x v="0"/>
    <s v="Organic"/>
  </r>
  <r>
    <d v="2024-03-27T00:00:00"/>
    <n v="1623"/>
    <n v="697"/>
    <n v="48.94"/>
    <n v="2678"/>
    <n v="1.64"/>
    <n v="19"/>
    <x v="3"/>
    <x v="1"/>
    <s v="Organic"/>
  </r>
  <r>
    <d v="2024-03-28T00:00:00"/>
    <n v="234"/>
    <n v="3640"/>
    <n v="63.49"/>
    <n v="4997"/>
    <n v="2.52"/>
    <n v="16"/>
    <x v="2"/>
    <x v="2"/>
    <s v="Social"/>
  </r>
  <r>
    <d v="2024-03-29T00:00:00"/>
    <n v="4372"/>
    <n v="1677"/>
    <n v="69.760000000000005"/>
    <n v="2325"/>
    <n v="1.63"/>
    <n v="10"/>
    <x v="0"/>
    <x v="1"/>
    <s v="Direct"/>
  </r>
  <r>
    <d v="2024-03-30T00:00:00"/>
    <n v="4930"/>
    <n v="3376"/>
    <n v="50.41"/>
    <n v="4307"/>
    <n v="2.19"/>
    <n v="80"/>
    <x v="3"/>
    <x v="1"/>
    <s v="Paid"/>
  </r>
  <r>
    <d v="2024-03-31T00:00:00"/>
    <n v="3067"/>
    <n v="2545"/>
    <n v="79.959999999999994"/>
    <n v="1239"/>
    <n v="3.57"/>
    <n v="33"/>
    <x v="3"/>
    <x v="2"/>
    <s v="Paid"/>
  </r>
  <r>
    <d v="2024-04-01T00:00:00"/>
    <n v="2626"/>
    <n v="2930"/>
    <n v="49.08"/>
    <n v="1736"/>
    <n v="1.88"/>
    <n v="76"/>
    <x v="1"/>
    <x v="1"/>
    <s v="Direct"/>
  </r>
  <r>
    <d v="2024-04-02T00:00:00"/>
    <n v="2601"/>
    <n v="1883"/>
    <n v="33.74"/>
    <n v="1965"/>
    <n v="2.3199999999999998"/>
    <n v="15"/>
    <x v="3"/>
    <x v="1"/>
    <s v="Social"/>
  </r>
  <r>
    <d v="2024-04-03T00:00:00"/>
    <n v="4513"/>
    <n v="2408"/>
    <n v="55.25"/>
    <n v="1608"/>
    <n v="2.15"/>
    <n v="97"/>
    <x v="1"/>
    <x v="2"/>
    <s v="Paid"/>
  </r>
  <r>
    <d v="2024-04-04T00:00:00"/>
    <n v="4854"/>
    <n v="3028"/>
    <n v="73.34"/>
    <n v="3701"/>
    <n v="2.96"/>
    <n v="92"/>
    <x v="2"/>
    <x v="1"/>
    <s v="Direct"/>
  </r>
  <r>
    <d v="2024-04-05T00:00:00"/>
    <n v="784"/>
    <n v="2935"/>
    <n v="54.04"/>
    <n v="1471"/>
    <n v="3.49"/>
    <n v="60"/>
    <x v="1"/>
    <x v="2"/>
    <s v="Paid"/>
  </r>
  <r>
    <d v="2024-04-06T00:00:00"/>
    <n v="4625"/>
    <n v="3639"/>
    <n v="41.89"/>
    <n v="2234"/>
    <n v="3.34"/>
    <n v="99"/>
    <x v="3"/>
    <x v="0"/>
    <s v="Social"/>
  </r>
  <r>
    <d v="2024-04-07T00:00:00"/>
    <n v="866"/>
    <n v="533"/>
    <n v="76.41"/>
    <n v="5428"/>
    <n v="1.86"/>
    <n v="39"/>
    <x v="3"/>
    <x v="1"/>
    <s v="Direct"/>
  </r>
  <r>
    <d v="2024-04-08T00:00:00"/>
    <n v="4792"/>
    <n v="2346"/>
    <n v="33.33"/>
    <n v="550"/>
    <n v="1.76"/>
    <n v="50"/>
    <x v="2"/>
    <x v="1"/>
    <s v="Paid"/>
  </r>
  <r>
    <d v="2024-04-09T00:00:00"/>
    <n v="2661"/>
    <n v="3956"/>
    <n v="50.6"/>
    <n v="2689"/>
    <n v="2.57"/>
    <n v="66"/>
    <x v="3"/>
    <x v="0"/>
    <s v="Social"/>
  </r>
</pivotCacheRecords>
</file>

<file path=xl/pivotCache/pivotCacheRecords2.xml><?xml version="1.0" encoding="utf-8"?>
<pivotCacheRecords xmlns="http://schemas.openxmlformats.org/spreadsheetml/2006/main" xmlns:r="http://schemas.openxmlformats.org/officeDocument/2006/relationships" count="101">
  <r>
    <d v="2024-01-01T00:00:00"/>
    <x v="0"/>
    <n v="1389"/>
    <n v="38.380000000000003"/>
    <n v="5536"/>
    <n v="3.49"/>
    <n v="37"/>
    <x v="0"/>
    <x v="0"/>
    <x v="0"/>
  </r>
  <r>
    <d v="2024-01-02T00:00:00"/>
    <x v="1"/>
    <n v="1281"/>
    <n v="52.82"/>
    <n v="226"/>
    <n v="4.1100000000000003"/>
    <n v="49"/>
    <x v="1"/>
    <x v="1"/>
    <x v="0"/>
  </r>
  <r>
    <d v="2024-01-03T00:00:00"/>
    <x v="2"/>
    <n v="3612"/>
    <n v="61.28"/>
    <n v="5479"/>
    <n v="3.73"/>
    <n v="63"/>
    <x v="2"/>
    <x v="1"/>
    <x v="1"/>
  </r>
  <r>
    <d v="2024-01-04T00:00:00"/>
    <x v="3"/>
    <n v="3608"/>
    <n v="34.54"/>
    <n v="4232"/>
    <n v="1.7"/>
    <n v="33"/>
    <x v="0"/>
    <x v="0"/>
    <x v="2"/>
  </r>
  <r>
    <d v="2024-01-05T00:00:00"/>
    <x v="4"/>
    <n v="1616"/>
    <n v="65.709999999999994"/>
    <n v="3510"/>
    <n v="3.3"/>
    <n v="9"/>
    <x v="0"/>
    <x v="0"/>
    <x v="3"/>
  </r>
  <r>
    <d v="2024-01-06T00:00:00"/>
    <x v="5"/>
    <n v="3932"/>
    <n v="31.2"/>
    <n v="952"/>
    <n v="4.4000000000000004"/>
    <n v="97"/>
    <x v="1"/>
    <x v="0"/>
    <x v="1"/>
  </r>
  <r>
    <d v="2024-01-07T00:00:00"/>
    <x v="6"/>
    <n v="875"/>
    <n v="77.22"/>
    <n v="569"/>
    <n v="3.76"/>
    <n v="49"/>
    <x v="1"/>
    <x v="1"/>
    <x v="3"/>
  </r>
  <r>
    <d v="2024-01-08T00:00:00"/>
    <x v="7"/>
    <n v="1630"/>
    <n v="48.1"/>
    <n v="2556"/>
    <n v="3.62"/>
    <n v="36"/>
    <x v="3"/>
    <x v="1"/>
    <x v="1"/>
  </r>
  <r>
    <d v="2024-01-09T00:00:00"/>
    <x v="8"/>
    <n v="1409"/>
    <n v="64.069999999999993"/>
    <n v="5905"/>
    <n v="3.85"/>
    <n v="37"/>
    <x v="2"/>
    <x v="2"/>
    <x v="3"/>
  </r>
  <r>
    <d v="2024-01-10T00:00:00"/>
    <x v="9"/>
    <n v="1027"/>
    <n v="73.45"/>
    <n v="472"/>
    <n v="4.95"/>
    <n v="30"/>
    <x v="2"/>
    <x v="0"/>
    <x v="0"/>
  </r>
  <r>
    <d v="2024-01-11T00:00:00"/>
    <x v="10"/>
    <n v="615"/>
    <n v="68.680000000000007"/>
    <n v="1131"/>
    <n v="2.4300000000000002"/>
    <n v="16"/>
    <x v="0"/>
    <x v="2"/>
    <x v="2"/>
  </r>
  <r>
    <d v="2024-01-12T00:00:00"/>
    <x v="11"/>
    <n v="2748"/>
    <n v="59.81"/>
    <n v="4287"/>
    <n v="4.0199999999999996"/>
    <n v="5"/>
    <x v="2"/>
    <x v="2"/>
    <x v="0"/>
  </r>
  <r>
    <d v="2024-01-13T00:00:00"/>
    <x v="12"/>
    <n v="2994"/>
    <n v="46.22"/>
    <n v="5470"/>
    <n v="3.17"/>
    <n v="76"/>
    <x v="3"/>
    <x v="1"/>
    <x v="1"/>
  </r>
  <r>
    <d v="2024-01-14T00:00:00"/>
    <x v="13"/>
    <n v="2110"/>
    <n v="55.95"/>
    <n v="2565"/>
    <n v="1.9"/>
    <n v="86"/>
    <x v="2"/>
    <x v="0"/>
    <x v="1"/>
  </r>
  <r>
    <d v="2024-01-15T00:00:00"/>
    <x v="14"/>
    <n v="3304"/>
    <n v="41.82"/>
    <n v="4847"/>
    <n v="4.43"/>
    <n v="51"/>
    <x v="2"/>
    <x v="1"/>
    <x v="1"/>
  </r>
  <r>
    <d v="2024-01-16T00:00:00"/>
    <x v="15"/>
    <n v="1701"/>
    <n v="52.62"/>
    <n v="200"/>
    <n v="1.8"/>
    <n v="77"/>
    <x v="1"/>
    <x v="1"/>
    <x v="2"/>
  </r>
  <r>
    <d v="2024-01-17T00:00:00"/>
    <x v="16"/>
    <n v="3518"/>
    <n v="76.36"/>
    <n v="2521"/>
    <n v="4.93"/>
    <n v="41"/>
    <x v="3"/>
    <x v="1"/>
    <x v="2"/>
  </r>
  <r>
    <d v="2024-01-18T00:00:00"/>
    <x v="17"/>
    <n v="1757"/>
    <n v="43.64"/>
    <n v="4736"/>
    <n v="2.64"/>
    <n v="48"/>
    <x v="1"/>
    <x v="1"/>
    <x v="1"/>
  </r>
  <r>
    <d v="2024-01-19T00:00:00"/>
    <x v="18"/>
    <n v="3702"/>
    <n v="54.2"/>
    <n v="4306"/>
    <n v="1.07"/>
    <n v="78"/>
    <x v="1"/>
    <x v="2"/>
    <x v="0"/>
  </r>
  <r>
    <d v="2024-01-20T00:00:00"/>
    <x v="19"/>
    <n v="1922"/>
    <n v="32.42"/>
    <n v="1237"/>
    <n v="4.17"/>
    <n v="75"/>
    <x v="0"/>
    <x v="0"/>
    <x v="2"/>
  </r>
  <r>
    <d v="2024-01-21T00:00:00"/>
    <x v="20"/>
    <n v="356"/>
    <n v="43.88"/>
    <n v="5911"/>
    <n v="1.1100000000000001"/>
    <n v="68"/>
    <x v="3"/>
    <x v="2"/>
    <x v="0"/>
  </r>
  <r>
    <d v="2024-01-22T00:00:00"/>
    <x v="21"/>
    <n v="3958"/>
    <n v="73"/>
    <n v="1034"/>
    <n v="1.83"/>
    <n v="71"/>
    <x v="2"/>
    <x v="1"/>
    <x v="0"/>
  </r>
  <r>
    <d v="2024-01-23T00:00:00"/>
    <x v="22"/>
    <n v="1156"/>
    <n v="65.760000000000005"/>
    <n v="5038"/>
    <n v="1.1599999999999999"/>
    <n v="98"/>
    <x v="1"/>
    <x v="0"/>
    <x v="0"/>
  </r>
  <r>
    <d v="2024-01-24T00:00:00"/>
    <x v="23"/>
    <n v="838"/>
    <n v="46.39"/>
    <n v="1863"/>
    <n v="1.78"/>
    <n v="97"/>
    <x v="1"/>
    <x v="2"/>
    <x v="3"/>
  </r>
  <r>
    <d v="2024-01-25T00:00:00"/>
    <x v="24"/>
    <n v="3170"/>
    <n v="78.3"/>
    <n v="1303"/>
    <n v="4.46"/>
    <n v="63"/>
    <x v="0"/>
    <x v="1"/>
    <x v="2"/>
  </r>
  <r>
    <d v="2024-01-26T00:00:00"/>
    <x v="25"/>
    <n v="511"/>
    <n v="62.97"/>
    <n v="1615"/>
    <n v="3.69"/>
    <n v="25"/>
    <x v="2"/>
    <x v="2"/>
    <x v="2"/>
  </r>
  <r>
    <d v="2024-01-27T00:00:00"/>
    <x v="26"/>
    <n v="1091"/>
    <n v="67.56"/>
    <n v="4625"/>
    <n v="1.87"/>
    <n v="18"/>
    <x v="1"/>
    <x v="0"/>
    <x v="2"/>
  </r>
  <r>
    <d v="2024-01-28T00:00:00"/>
    <x v="27"/>
    <n v="788"/>
    <n v="50.06"/>
    <n v="2385"/>
    <n v="3.67"/>
    <n v="99"/>
    <x v="2"/>
    <x v="0"/>
    <x v="1"/>
  </r>
  <r>
    <d v="2024-01-29T00:00:00"/>
    <x v="28"/>
    <n v="1849"/>
    <n v="38.520000000000003"/>
    <n v="5780"/>
    <n v="1.19"/>
    <n v="11"/>
    <x v="0"/>
    <x v="2"/>
    <x v="0"/>
  </r>
  <r>
    <d v="2024-01-30T00:00:00"/>
    <x v="29"/>
    <n v="3286"/>
    <n v="76.38"/>
    <n v="4513"/>
    <n v="4.22"/>
    <n v="96"/>
    <x v="3"/>
    <x v="0"/>
    <x v="0"/>
  </r>
  <r>
    <d v="2024-01-31T00:00:00"/>
    <x v="30"/>
    <n v="676"/>
    <n v="39.619999999999997"/>
    <n v="1259"/>
    <n v="4.6399999999999997"/>
    <n v="30"/>
    <x v="0"/>
    <x v="2"/>
    <x v="3"/>
  </r>
  <r>
    <d v="2024-02-01T00:00:00"/>
    <x v="31"/>
    <n v="1213"/>
    <n v="46.5"/>
    <n v="2943"/>
    <n v="2.0699999999999998"/>
    <n v="55"/>
    <x v="2"/>
    <x v="0"/>
    <x v="2"/>
  </r>
  <r>
    <d v="2024-02-02T00:00:00"/>
    <x v="32"/>
    <n v="1320"/>
    <n v="47.03"/>
    <n v="762"/>
    <n v="1.9"/>
    <n v="51"/>
    <x v="0"/>
    <x v="0"/>
    <x v="0"/>
  </r>
  <r>
    <d v="2024-02-03T00:00:00"/>
    <x v="33"/>
    <n v="816"/>
    <n v="49.96"/>
    <n v="5492"/>
    <n v="3.73"/>
    <n v="39"/>
    <x v="1"/>
    <x v="0"/>
    <x v="3"/>
  </r>
  <r>
    <d v="2024-02-04T00:00:00"/>
    <x v="34"/>
    <n v="575"/>
    <n v="75"/>
    <n v="761"/>
    <n v="2.27"/>
    <n v="76"/>
    <x v="2"/>
    <x v="2"/>
    <x v="2"/>
  </r>
  <r>
    <d v="2024-02-05T00:00:00"/>
    <x v="35"/>
    <n v="2192"/>
    <n v="48.42"/>
    <n v="741"/>
    <n v="2.4900000000000002"/>
    <n v="88"/>
    <x v="0"/>
    <x v="2"/>
    <x v="1"/>
  </r>
  <r>
    <d v="2024-02-06T00:00:00"/>
    <x v="36"/>
    <n v="1970"/>
    <n v="79.36"/>
    <n v="5159"/>
    <n v="1.95"/>
    <n v="64"/>
    <x v="2"/>
    <x v="0"/>
    <x v="1"/>
  </r>
  <r>
    <d v="2024-02-07T00:00:00"/>
    <x v="37"/>
    <n v="3223"/>
    <n v="54.43"/>
    <n v="2073"/>
    <n v="4.3099999999999996"/>
    <n v="27"/>
    <x v="3"/>
    <x v="2"/>
    <x v="0"/>
  </r>
  <r>
    <d v="2024-02-08T00:00:00"/>
    <x v="38"/>
    <n v="2602"/>
    <n v="74.569999999999993"/>
    <n v="1775"/>
    <n v="2.2400000000000002"/>
    <n v="20"/>
    <x v="1"/>
    <x v="1"/>
    <x v="0"/>
  </r>
  <r>
    <d v="2024-02-09T00:00:00"/>
    <x v="39"/>
    <n v="539"/>
    <n v="59.65"/>
    <n v="5154"/>
    <n v="4.62"/>
    <n v="40"/>
    <x v="3"/>
    <x v="0"/>
    <x v="1"/>
  </r>
  <r>
    <d v="2024-02-10T00:00:00"/>
    <x v="40"/>
    <n v="2534"/>
    <n v="65.31"/>
    <n v="766"/>
    <n v="2.57"/>
    <n v="30"/>
    <x v="1"/>
    <x v="2"/>
    <x v="3"/>
  </r>
  <r>
    <d v="2024-02-11T00:00:00"/>
    <x v="41"/>
    <n v="3015"/>
    <n v="55.78"/>
    <n v="5482"/>
    <n v="5"/>
    <n v="39"/>
    <x v="1"/>
    <x v="1"/>
    <x v="0"/>
  </r>
  <r>
    <d v="2024-02-12T00:00:00"/>
    <x v="42"/>
    <n v="1969"/>
    <n v="66.58"/>
    <n v="5010"/>
    <n v="3.07"/>
    <n v="24"/>
    <x v="1"/>
    <x v="1"/>
    <x v="0"/>
  </r>
  <r>
    <d v="2024-02-13T00:00:00"/>
    <x v="43"/>
    <n v="1729"/>
    <n v="42.53"/>
    <n v="4779"/>
    <n v="4.47"/>
    <n v="73"/>
    <x v="3"/>
    <x v="1"/>
    <x v="1"/>
  </r>
  <r>
    <d v="2024-02-14T00:00:00"/>
    <x v="44"/>
    <n v="1067"/>
    <n v="64.91"/>
    <n v="204"/>
    <n v="1.04"/>
    <n v="48"/>
    <x v="3"/>
    <x v="0"/>
    <x v="2"/>
  </r>
  <r>
    <d v="2024-02-15T00:00:00"/>
    <x v="45"/>
    <n v="2146"/>
    <n v="76.94"/>
    <n v="1274"/>
    <n v="3.68"/>
    <n v="26"/>
    <x v="0"/>
    <x v="0"/>
    <x v="0"/>
  </r>
  <r>
    <d v="2024-02-16T00:00:00"/>
    <x v="46"/>
    <n v="3289"/>
    <n v="78.48"/>
    <n v="779"/>
    <n v="2.67"/>
    <n v="25"/>
    <x v="1"/>
    <x v="0"/>
    <x v="2"/>
  </r>
  <r>
    <d v="2024-02-17T00:00:00"/>
    <x v="47"/>
    <n v="1973"/>
    <n v="39.020000000000003"/>
    <n v="2994"/>
    <n v="3.14"/>
    <n v="25"/>
    <x v="3"/>
    <x v="0"/>
    <x v="0"/>
  </r>
  <r>
    <d v="2024-02-18T00:00:00"/>
    <x v="48"/>
    <n v="1067"/>
    <n v="34.42"/>
    <n v="2164"/>
    <n v="2.54"/>
    <n v="85"/>
    <x v="0"/>
    <x v="1"/>
    <x v="3"/>
  </r>
  <r>
    <d v="2024-02-19T00:00:00"/>
    <x v="49"/>
    <n v="2176"/>
    <n v="45.87"/>
    <n v="393"/>
    <n v="3.18"/>
    <n v="52"/>
    <x v="3"/>
    <x v="1"/>
    <x v="0"/>
  </r>
  <r>
    <d v="2024-02-20T00:00:00"/>
    <x v="50"/>
    <n v="2610"/>
    <n v="61.91"/>
    <n v="5942"/>
    <n v="4.51"/>
    <n v="71"/>
    <x v="3"/>
    <x v="0"/>
    <x v="0"/>
  </r>
  <r>
    <d v="2024-02-21T00:00:00"/>
    <x v="51"/>
    <n v="2359"/>
    <n v="55.59"/>
    <n v="2792"/>
    <n v="4.09"/>
    <n v="27"/>
    <x v="0"/>
    <x v="1"/>
    <x v="0"/>
  </r>
  <r>
    <d v="2024-02-22T00:00:00"/>
    <x v="52"/>
    <n v="1971"/>
    <n v="41.61"/>
    <n v="1547"/>
    <n v="3.01"/>
    <n v="55"/>
    <x v="2"/>
    <x v="1"/>
    <x v="0"/>
  </r>
  <r>
    <d v="2024-02-23T00:00:00"/>
    <x v="53"/>
    <n v="3111"/>
    <n v="64.650000000000006"/>
    <n v="374"/>
    <n v="4.8899999999999997"/>
    <n v="26"/>
    <x v="0"/>
    <x v="1"/>
    <x v="1"/>
  </r>
  <r>
    <d v="2024-02-24T00:00:00"/>
    <x v="54"/>
    <n v="478"/>
    <n v="31.88"/>
    <n v="621"/>
    <n v="4.13"/>
    <n v="78"/>
    <x v="0"/>
    <x v="1"/>
    <x v="1"/>
  </r>
  <r>
    <d v="2024-02-25T00:00:00"/>
    <x v="55"/>
    <n v="3791"/>
    <n v="43.37"/>
    <n v="2819"/>
    <n v="4.95"/>
    <n v="49"/>
    <x v="3"/>
    <x v="1"/>
    <x v="3"/>
  </r>
  <r>
    <d v="2024-02-26T00:00:00"/>
    <x v="56"/>
    <n v="3762"/>
    <n v="63.7"/>
    <n v="5923"/>
    <n v="1.79"/>
    <n v="60"/>
    <x v="0"/>
    <x v="0"/>
    <x v="2"/>
  </r>
  <r>
    <d v="2024-02-27T00:00:00"/>
    <x v="57"/>
    <n v="1910"/>
    <n v="44.55"/>
    <n v="3498"/>
    <n v="4.8099999999999996"/>
    <n v="95"/>
    <x v="2"/>
    <x v="0"/>
    <x v="1"/>
  </r>
  <r>
    <d v="2024-02-28T00:00:00"/>
    <x v="58"/>
    <n v="911"/>
    <n v="38.47"/>
    <n v="3039"/>
    <n v="1.54"/>
    <n v="63"/>
    <x v="3"/>
    <x v="2"/>
    <x v="1"/>
  </r>
  <r>
    <d v="2024-02-29T00:00:00"/>
    <x v="59"/>
    <n v="3518"/>
    <n v="65.34"/>
    <n v="4487"/>
    <n v="2.64"/>
    <n v="20"/>
    <x v="0"/>
    <x v="1"/>
    <x v="3"/>
  </r>
  <r>
    <d v="2024-03-01T00:00:00"/>
    <x v="60"/>
    <n v="1657"/>
    <n v="59.52"/>
    <n v="4278"/>
    <n v="3.98"/>
    <n v="9"/>
    <x v="3"/>
    <x v="2"/>
    <x v="3"/>
  </r>
  <r>
    <d v="2024-03-02T00:00:00"/>
    <x v="61"/>
    <n v="1834"/>
    <n v="44.4"/>
    <n v="2764"/>
    <n v="2.77"/>
    <n v="64"/>
    <x v="2"/>
    <x v="0"/>
    <x v="0"/>
  </r>
  <r>
    <d v="2024-03-03T00:00:00"/>
    <x v="62"/>
    <n v="408"/>
    <n v="44.86"/>
    <n v="2405"/>
    <n v="3.78"/>
    <n v="96"/>
    <x v="0"/>
    <x v="1"/>
    <x v="1"/>
  </r>
  <r>
    <d v="2024-03-04T00:00:00"/>
    <x v="63"/>
    <n v="1669"/>
    <n v="54.58"/>
    <n v="4583"/>
    <n v="3.42"/>
    <n v="60"/>
    <x v="3"/>
    <x v="1"/>
    <x v="2"/>
  </r>
  <r>
    <d v="2024-03-05T00:00:00"/>
    <x v="64"/>
    <n v="2065"/>
    <n v="66.86"/>
    <n v="2802"/>
    <n v="2.75"/>
    <n v="66"/>
    <x v="3"/>
    <x v="0"/>
    <x v="1"/>
  </r>
  <r>
    <d v="2024-03-06T00:00:00"/>
    <x v="65"/>
    <n v="1750"/>
    <n v="65.69"/>
    <n v="2734"/>
    <n v="2.54"/>
    <n v="53"/>
    <x v="1"/>
    <x v="1"/>
    <x v="1"/>
  </r>
  <r>
    <d v="2024-03-07T00:00:00"/>
    <x v="66"/>
    <n v="3564"/>
    <n v="47.17"/>
    <n v="1330"/>
    <n v="4.8499999999999996"/>
    <n v="6"/>
    <x v="0"/>
    <x v="1"/>
    <x v="2"/>
  </r>
  <r>
    <d v="2024-03-08T00:00:00"/>
    <x v="67"/>
    <n v="2687"/>
    <n v="53.12"/>
    <n v="1745"/>
    <n v="2.75"/>
    <n v="11"/>
    <x v="2"/>
    <x v="0"/>
    <x v="0"/>
  </r>
  <r>
    <d v="2024-03-09T00:00:00"/>
    <x v="68"/>
    <n v="3028"/>
    <n v="72.03"/>
    <n v="1790"/>
    <n v="4.41"/>
    <n v="44"/>
    <x v="3"/>
    <x v="2"/>
    <x v="2"/>
  </r>
  <r>
    <d v="2024-03-10T00:00:00"/>
    <x v="69"/>
    <n v="423"/>
    <n v="63.01"/>
    <n v="1256"/>
    <n v="4.2699999999999996"/>
    <n v="69"/>
    <x v="1"/>
    <x v="0"/>
    <x v="3"/>
  </r>
  <r>
    <d v="2024-03-11T00:00:00"/>
    <x v="70"/>
    <n v="2186"/>
    <n v="60.06"/>
    <n v="2207"/>
    <n v="2.95"/>
    <n v="87"/>
    <x v="1"/>
    <x v="0"/>
    <x v="2"/>
  </r>
  <r>
    <d v="2024-03-12T00:00:00"/>
    <x v="71"/>
    <n v="396"/>
    <n v="65.87"/>
    <n v="2878"/>
    <n v="4.99"/>
    <n v="99"/>
    <x v="2"/>
    <x v="0"/>
    <x v="3"/>
  </r>
  <r>
    <d v="2024-03-13T00:00:00"/>
    <x v="72"/>
    <n v="3307"/>
    <n v="64.91"/>
    <n v="3825"/>
    <n v="1.07"/>
    <n v="44"/>
    <x v="2"/>
    <x v="0"/>
    <x v="3"/>
  </r>
  <r>
    <d v="2024-03-14T00:00:00"/>
    <x v="73"/>
    <n v="1216"/>
    <n v="75"/>
    <n v="4565"/>
    <n v="4.0199999999999996"/>
    <n v="18"/>
    <x v="1"/>
    <x v="1"/>
    <x v="0"/>
  </r>
  <r>
    <d v="2024-03-15T00:00:00"/>
    <x v="74"/>
    <n v="3660"/>
    <n v="42.89"/>
    <n v="3893"/>
    <n v="4.25"/>
    <n v="5"/>
    <x v="0"/>
    <x v="0"/>
    <x v="2"/>
  </r>
  <r>
    <d v="2024-03-16T00:00:00"/>
    <x v="63"/>
    <n v="1420"/>
    <n v="45.45"/>
    <n v="3073"/>
    <n v="4.17"/>
    <n v="48"/>
    <x v="2"/>
    <x v="0"/>
    <x v="2"/>
  </r>
  <r>
    <d v="2024-03-17T00:00:00"/>
    <x v="75"/>
    <n v="2403"/>
    <n v="65.209999999999994"/>
    <n v="3867"/>
    <n v="1.62"/>
    <n v="54"/>
    <x v="1"/>
    <x v="1"/>
    <x v="2"/>
  </r>
  <r>
    <d v="2024-03-18T00:00:00"/>
    <x v="76"/>
    <n v="1509"/>
    <n v="41.13"/>
    <n v="5811"/>
    <n v="2.8"/>
    <n v="63"/>
    <x v="0"/>
    <x v="0"/>
    <x v="1"/>
  </r>
  <r>
    <d v="2024-03-19T00:00:00"/>
    <x v="77"/>
    <n v="2322"/>
    <n v="48.98"/>
    <n v="818"/>
    <n v="3.67"/>
    <n v="76"/>
    <x v="0"/>
    <x v="0"/>
    <x v="0"/>
  </r>
  <r>
    <d v="2024-03-20T00:00:00"/>
    <x v="78"/>
    <n v="2436"/>
    <n v="71.75"/>
    <n v="4499"/>
    <n v="4.21"/>
    <n v="43"/>
    <x v="0"/>
    <x v="1"/>
    <x v="3"/>
  </r>
  <r>
    <d v="2024-03-21T00:00:00"/>
    <x v="79"/>
    <n v="1179"/>
    <n v="37.909999999999997"/>
    <n v="3757"/>
    <n v="2.6"/>
    <n v="38"/>
    <x v="2"/>
    <x v="1"/>
    <x v="0"/>
  </r>
  <r>
    <d v="2024-03-22T00:00:00"/>
    <x v="80"/>
    <n v="3448"/>
    <n v="57.51"/>
    <n v="5302"/>
    <n v="4.68"/>
    <n v="54"/>
    <x v="1"/>
    <x v="0"/>
    <x v="3"/>
  </r>
  <r>
    <d v="2024-03-23T00:00:00"/>
    <x v="81"/>
    <n v="2300"/>
    <n v="70.37"/>
    <n v="3831"/>
    <n v="2.04"/>
    <n v="83"/>
    <x v="1"/>
    <x v="1"/>
    <x v="3"/>
  </r>
  <r>
    <d v="2024-03-24T00:00:00"/>
    <x v="82"/>
    <n v="773"/>
    <n v="79.790000000000006"/>
    <n v="4982"/>
    <n v="2.2200000000000002"/>
    <n v="88"/>
    <x v="2"/>
    <x v="0"/>
    <x v="3"/>
  </r>
  <r>
    <d v="2024-03-25T00:00:00"/>
    <x v="83"/>
    <n v="824"/>
    <n v="34.08"/>
    <n v="5304"/>
    <n v="3.61"/>
    <n v="93"/>
    <x v="3"/>
    <x v="2"/>
    <x v="1"/>
  </r>
  <r>
    <d v="2024-03-26T00:00:00"/>
    <x v="84"/>
    <n v="1858"/>
    <n v="70.459999999999994"/>
    <n v="984"/>
    <n v="3.69"/>
    <n v="25"/>
    <x v="0"/>
    <x v="0"/>
    <x v="3"/>
  </r>
  <r>
    <d v="2024-03-27T00:00:00"/>
    <x v="85"/>
    <n v="697"/>
    <n v="48.94"/>
    <n v="2678"/>
    <n v="1.64"/>
    <n v="19"/>
    <x v="3"/>
    <x v="1"/>
    <x v="3"/>
  </r>
  <r>
    <d v="2024-03-28T00:00:00"/>
    <x v="86"/>
    <n v="3640"/>
    <n v="63.49"/>
    <n v="4997"/>
    <n v="2.52"/>
    <n v="16"/>
    <x v="2"/>
    <x v="2"/>
    <x v="2"/>
  </r>
  <r>
    <d v="2024-03-29T00:00:00"/>
    <x v="87"/>
    <n v="1677"/>
    <n v="69.760000000000005"/>
    <n v="2325"/>
    <n v="1.63"/>
    <n v="10"/>
    <x v="0"/>
    <x v="1"/>
    <x v="1"/>
  </r>
  <r>
    <d v="2024-03-30T00:00:00"/>
    <x v="88"/>
    <n v="3376"/>
    <n v="50.41"/>
    <n v="4307"/>
    <n v="2.19"/>
    <n v="80"/>
    <x v="3"/>
    <x v="1"/>
    <x v="0"/>
  </r>
  <r>
    <d v="2024-03-31T00:00:00"/>
    <x v="89"/>
    <n v="2545"/>
    <n v="79.959999999999994"/>
    <n v="1239"/>
    <n v="3.57"/>
    <n v="33"/>
    <x v="3"/>
    <x v="2"/>
    <x v="0"/>
  </r>
  <r>
    <d v="2024-04-01T00:00:00"/>
    <x v="90"/>
    <n v="2930"/>
    <n v="49.08"/>
    <n v="1736"/>
    <n v="1.88"/>
    <n v="76"/>
    <x v="1"/>
    <x v="1"/>
    <x v="1"/>
  </r>
  <r>
    <d v="2024-04-02T00:00:00"/>
    <x v="91"/>
    <n v="1883"/>
    <n v="33.74"/>
    <n v="1965"/>
    <n v="2.3199999999999998"/>
    <n v="15"/>
    <x v="3"/>
    <x v="1"/>
    <x v="2"/>
  </r>
  <r>
    <d v="2024-04-03T00:00:00"/>
    <x v="92"/>
    <n v="2408"/>
    <n v="55.25"/>
    <n v="1608"/>
    <n v="2.15"/>
    <n v="97"/>
    <x v="1"/>
    <x v="2"/>
    <x v="0"/>
  </r>
  <r>
    <d v="2024-04-04T00:00:00"/>
    <x v="93"/>
    <n v="3028"/>
    <n v="73.34"/>
    <n v="3701"/>
    <n v="2.96"/>
    <n v="92"/>
    <x v="2"/>
    <x v="1"/>
    <x v="1"/>
  </r>
  <r>
    <d v="2024-04-05T00:00:00"/>
    <x v="94"/>
    <n v="2935"/>
    <n v="54.04"/>
    <n v="1471"/>
    <n v="3.49"/>
    <n v="60"/>
    <x v="1"/>
    <x v="2"/>
    <x v="0"/>
  </r>
  <r>
    <d v="2024-04-06T00:00:00"/>
    <x v="95"/>
    <n v="3639"/>
    <n v="41.89"/>
    <n v="2234"/>
    <n v="3.34"/>
    <n v="99"/>
    <x v="3"/>
    <x v="0"/>
    <x v="2"/>
  </r>
  <r>
    <d v="2024-04-07T00:00:00"/>
    <x v="96"/>
    <n v="533"/>
    <n v="76.41"/>
    <n v="5428"/>
    <n v="1.86"/>
    <n v="39"/>
    <x v="3"/>
    <x v="1"/>
    <x v="1"/>
  </r>
  <r>
    <d v="2024-04-08T00:00:00"/>
    <x v="97"/>
    <n v="2346"/>
    <n v="33.33"/>
    <n v="550"/>
    <n v="1.76"/>
    <n v="50"/>
    <x v="2"/>
    <x v="1"/>
    <x v="0"/>
  </r>
  <r>
    <d v="2024-04-09T00:00:00"/>
    <x v="98"/>
    <n v="3956"/>
    <n v="50.6"/>
    <n v="2689"/>
    <n v="2.57"/>
    <n v="66"/>
    <x v="3"/>
    <x v="0"/>
    <x v="2"/>
  </r>
  <r>
    <m/>
    <x v="99"/>
    <m/>
    <m/>
    <m/>
    <m/>
    <m/>
    <x v="4"/>
    <x v="3"/>
    <x v="4"/>
  </r>
</pivotCacheRecords>
</file>

<file path=xl/pivotCache/pivotCacheRecords3.xml><?xml version="1.0" encoding="utf-8"?>
<pivotCacheRecords xmlns="http://schemas.openxmlformats.org/spreadsheetml/2006/main" xmlns:r="http://schemas.openxmlformats.org/officeDocument/2006/relationships" count="100">
  <r>
    <x v="0"/>
    <x v="0"/>
    <n v="1389"/>
    <n v="38.380000000000003"/>
    <n v="5536"/>
    <x v="0"/>
    <n v="37"/>
    <x v="0"/>
    <x v="0"/>
    <x v="0"/>
  </r>
  <r>
    <x v="1"/>
    <x v="1"/>
    <n v="1281"/>
    <n v="52.82"/>
    <n v="226"/>
    <x v="1"/>
    <n v="49"/>
    <x v="1"/>
    <x v="1"/>
    <x v="0"/>
  </r>
  <r>
    <x v="2"/>
    <x v="2"/>
    <n v="3612"/>
    <n v="61.28"/>
    <n v="5479"/>
    <x v="2"/>
    <n v="63"/>
    <x v="2"/>
    <x v="1"/>
    <x v="1"/>
  </r>
  <r>
    <x v="3"/>
    <x v="3"/>
    <n v="3608"/>
    <n v="34.54"/>
    <n v="4232"/>
    <x v="3"/>
    <n v="33"/>
    <x v="0"/>
    <x v="0"/>
    <x v="2"/>
  </r>
  <r>
    <x v="4"/>
    <x v="4"/>
    <n v="1616"/>
    <n v="65.709999999999994"/>
    <n v="3510"/>
    <x v="4"/>
    <n v="9"/>
    <x v="0"/>
    <x v="0"/>
    <x v="3"/>
  </r>
  <r>
    <x v="5"/>
    <x v="5"/>
    <n v="3932"/>
    <n v="31.2"/>
    <n v="952"/>
    <x v="5"/>
    <n v="97"/>
    <x v="1"/>
    <x v="0"/>
    <x v="1"/>
  </r>
  <r>
    <x v="6"/>
    <x v="6"/>
    <n v="875"/>
    <n v="77.22"/>
    <n v="569"/>
    <x v="6"/>
    <n v="49"/>
    <x v="1"/>
    <x v="1"/>
    <x v="3"/>
  </r>
  <r>
    <x v="7"/>
    <x v="7"/>
    <n v="1630"/>
    <n v="48.1"/>
    <n v="2556"/>
    <x v="7"/>
    <n v="36"/>
    <x v="3"/>
    <x v="1"/>
    <x v="1"/>
  </r>
  <r>
    <x v="8"/>
    <x v="8"/>
    <n v="1409"/>
    <n v="64.069999999999993"/>
    <n v="5905"/>
    <x v="8"/>
    <n v="37"/>
    <x v="2"/>
    <x v="2"/>
    <x v="3"/>
  </r>
  <r>
    <x v="9"/>
    <x v="9"/>
    <n v="1027"/>
    <n v="73.45"/>
    <n v="472"/>
    <x v="9"/>
    <n v="30"/>
    <x v="2"/>
    <x v="0"/>
    <x v="0"/>
  </r>
  <r>
    <x v="10"/>
    <x v="10"/>
    <n v="615"/>
    <n v="68.680000000000007"/>
    <n v="1131"/>
    <x v="10"/>
    <n v="16"/>
    <x v="0"/>
    <x v="2"/>
    <x v="2"/>
  </r>
  <r>
    <x v="11"/>
    <x v="11"/>
    <n v="2748"/>
    <n v="59.81"/>
    <n v="4287"/>
    <x v="11"/>
    <n v="5"/>
    <x v="2"/>
    <x v="2"/>
    <x v="0"/>
  </r>
  <r>
    <x v="12"/>
    <x v="12"/>
    <n v="2994"/>
    <n v="46.22"/>
    <n v="5470"/>
    <x v="12"/>
    <n v="76"/>
    <x v="3"/>
    <x v="1"/>
    <x v="1"/>
  </r>
  <r>
    <x v="13"/>
    <x v="13"/>
    <n v="2110"/>
    <n v="55.95"/>
    <n v="2565"/>
    <x v="13"/>
    <n v="86"/>
    <x v="2"/>
    <x v="0"/>
    <x v="1"/>
  </r>
  <r>
    <x v="14"/>
    <x v="14"/>
    <n v="3304"/>
    <n v="41.82"/>
    <n v="4847"/>
    <x v="14"/>
    <n v="51"/>
    <x v="2"/>
    <x v="1"/>
    <x v="1"/>
  </r>
  <r>
    <x v="15"/>
    <x v="15"/>
    <n v="1701"/>
    <n v="52.62"/>
    <n v="200"/>
    <x v="15"/>
    <n v="77"/>
    <x v="1"/>
    <x v="1"/>
    <x v="2"/>
  </r>
  <r>
    <x v="16"/>
    <x v="16"/>
    <n v="3518"/>
    <n v="76.36"/>
    <n v="2521"/>
    <x v="16"/>
    <n v="41"/>
    <x v="3"/>
    <x v="1"/>
    <x v="2"/>
  </r>
  <r>
    <x v="17"/>
    <x v="17"/>
    <n v="1757"/>
    <n v="43.64"/>
    <n v="4736"/>
    <x v="17"/>
    <n v="48"/>
    <x v="1"/>
    <x v="1"/>
    <x v="1"/>
  </r>
  <r>
    <x v="18"/>
    <x v="18"/>
    <n v="3702"/>
    <n v="54.2"/>
    <n v="4306"/>
    <x v="18"/>
    <n v="78"/>
    <x v="1"/>
    <x v="2"/>
    <x v="0"/>
  </r>
  <r>
    <x v="19"/>
    <x v="19"/>
    <n v="1922"/>
    <n v="32.42"/>
    <n v="1237"/>
    <x v="19"/>
    <n v="75"/>
    <x v="0"/>
    <x v="0"/>
    <x v="2"/>
  </r>
  <r>
    <x v="20"/>
    <x v="20"/>
    <n v="356"/>
    <n v="43.88"/>
    <n v="5911"/>
    <x v="20"/>
    <n v="68"/>
    <x v="3"/>
    <x v="2"/>
    <x v="0"/>
  </r>
  <r>
    <x v="21"/>
    <x v="21"/>
    <n v="3958"/>
    <n v="73"/>
    <n v="1034"/>
    <x v="21"/>
    <n v="71"/>
    <x v="2"/>
    <x v="1"/>
    <x v="0"/>
  </r>
  <r>
    <x v="22"/>
    <x v="22"/>
    <n v="1156"/>
    <n v="65.760000000000005"/>
    <n v="5038"/>
    <x v="22"/>
    <n v="98"/>
    <x v="1"/>
    <x v="0"/>
    <x v="0"/>
  </r>
  <r>
    <x v="23"/>
    <x v="23"/>
    <n v="838"/>
    <n v="46.39"/>
    <n v="1863"/>
    <x v="23"/>
    <n v="97"/>
    <x v="1"/>
    <x v="2"/>
    <x v="3"/>
  </r>
  <r>
    <x v="24"/>
    <x v="24"/>
    <n v="3170"/>
    <n v="78.3"/>
    <n v="1303"/>
    <x v="24"/>
    <n v="63"/>
    <x v="0"/>
    <x v="1"/>
    <x v="2"/>
  </r>
  <r>
    <x v="25"/>
    <x v="25"/>
    <n v="511"/>
    <n v="62.97"/>
    <n v="1615"/>
    <x v="25"/>
    <n v="25"/>
    <x v="2"/>
    <x v="2"/>
    <x v="2"/>
  </r>
  <r>
    <x v="26"/>
    <x v="26"/>
    <n v="1091"/>
    <n v="67.56"/>
    <n v="4625"/>
    <x v="26"/>
    <n v="18"/>
    <x v="1"/>
    <x v="0"/>
    <x v="2"/>
  </r>
  <r>
    <x v="27"/>
    <x v="27"/>
    <n v="788"/>
    <n v="50.06"/>
    <n v="2385"/>
    <x v="27"/>
    <n v="99"/>
    <x v="2"/>
    <x v="0"/>
    <x v="1"/>
  </r>
  <r>
    <x v="28"/>
    <x v="28"/>
    <n v="1849"/>
    <n v="38.520000000000003"/>
    <n v="5780"/>
    <x v="28"/>
    <n v="11"/>
    <x v="0"/>
    <x v="2"/>
    <x v="0"/>
  </r>
  <r>
    <x v="29"/>
    <x v="29"/>
    <n v="3286"/>
    <n v="76.38"/>
    <n v="4513"/>
    <x v="29"/>
    <n v="96"/>
    <x v="3"/>
    <x v="0"/>
    <x v="0"/>
  </r>
  <r>
    <x v="30"/>
    <x v="30"/>
    <n v="676"/>
    <n v="39.619999999999997"/>
    <n v="1259"/>
    <x v="30"/>
    <n v="30"/>
    <x v="0"/>
    <x v="2"/>
    <x v="3"/>
  </r>
  <r>
    <x v="31"/>
    <x v="31"/>
    <n v="1213"/>
    <n v="46.5"/>
    <n v="2943"/>
    <x v="31"/>
    <n v="55"/>
    <x v="2"/>
    <x v="0"/>
    <x v="2"/>
  </r>
  <r>
    <x v="32"/>
    <x v="32"/>
    <n v="1320"/>
    <n v="47.03"/>
    <n v="762"/>
    <x v="13"/>
    <n v="51"/>
    <x v="0"/>
    <x v="0"/>
    <x v="0"/>
  </r>
  <r>
    <x v="33"/>
    <x v="33"/>
    <n v="816"/>
    <n v="49.96"/>
    <n v="5492"/>
    <x v="2"/>
    <n v="39"/>
    <x v="1"/>
    <x v="0"/>
    <x v="3"/>
  </r>
  <r>
    <x v="34"/>
    <x v="34"/>
    <n v="575"/>
    <n v="75"/>
    <n v="761"/>
    <x v="32"/>
    <n v="76"/>
    <x v="2"/>
    <x v="2"/>
    <x v="2"/>
  </r>
  <r>
    <x v="35"/>
    <x v="35"/>
    <n v="2192"/>
    <n v="48.42"/>
    <n v="741"/>
    <x v="33"/>
    <n v="88"/>
    <x v="0"/>
    <x v="2"/>
    <x v="1"/>
  </r>
  <r>
    <x v="36"/>
    <x v="36"/>
    <n v="1970"/>
    <n v="79.36"/>
    <n v="5159"/>
    <x v="34"/>
    <n v="64"/>
    <x v="2"/>
    <x v="0"/>
    <x v="1"/>
  </r>
  <r>
    <x v="37"/>
    <x v="37"/>
    <n v="3223"/>
    <n v="54.43"/>
    <n v="2073"/>
    <x v="35"/>
    <n v="27"/>
    <x v="3"/>
    <x v="2"/>
    <x v="0"/>
  </r>
  <r>
    <x v="38"/>
    <x v="38"/>
    <n v="2602"/>
    <n v="74.569999999999993"/>
    <n v="1775"/>
    <x v="36"/>
    <n v="20"/>
    <x v="1"/>
    <x v="1"/>
    <x v="0"/>
  </r>
  <r>
    <x v="39"/>
    <x v="39"/>
    <n v="539"/>
    <n v="59.65"/>
    <n v="5154"/>
    <x v="37"/>
    <n v="40"/>
    <x v="3"/>
    <x v="0"/>
    <x v="1"/>
  </r>
  <r>
    <x v="40"/>
    <x v="40"/>
    <n v="2534"/>
    <n v="65.31"/>
    <n v="766"/>
    <x v="38"/>
    <n v="30"/>
    <x v="1"/>
    <x v="2"/>
    <x v="3"/>
  </r>
  <r>
    <x v="41"/>
    <x v="41"/>
    <n v="3015"/>
    <n v="55.78"/>
    <n v="5482"/>
    <x v="39"/>
    <n v="39"/>
    <x v="1"/>
    <x v="1"/>
    <x v="0"/>
  </r>
  <r>
    <x v="42"/>
    <x v="42"/>
    <n v="1969"/>
    <n v="66.58"/>
    <n v="5010"/>
    <x v="40"/>
    <n v="24"/>
    <x v="1"/>
    <x v="1"/>
    <x v="0"/>
  </r>
  <r>
    <x v="43"/>
    <x v="43"/>
    <n v="1729"/>
    <n v="42.53"/>
    <n v="4779"/>
    <x v="41"/>
    <n v="73"/>
    <x v="3"/>
    <x v="1"/>
    <x v="1"/>
  </r>
  <r>
    <x v="44"/>
    <x v="44"/>
    <n v="1067"/>
    <n v="64.91"/>
    <n v="204"/>
    <x v="42"/>
    <n v="48"/>
    <x v="3"/>
    <x v="0"/>
    <x v="2"/>
  </r>
  <r>
    <x v="45"/>
    <x v="45"/>
    <n v="2146"/>
    <n v="76.94"/>
    <n v="1274"/>
    <x v="43"/>
    <n v="26"/>
    <x v="0"/>
    <x v="0"/>
    <x v="0"/>
  </r>
  <r>
    <x v="46"/>
    <x v="46"/>
    <n v="3289"/>
    <n v="78.48"/>
    <n v="779"/>
    <x v="44"/>
    <n v="25"/>
    <x v="1"/>
    <x v="0"/>
    <x v="2"/>
  </r>
  <r>
    <x v="47"/>
    <x v="47"/>
    <n v="1973"/>
    <n v="39.020000000000003"/>
    <n v="2994"/>
    <x v="45"/>
    <n v="25"/>
    <x v="3"/>
    <x v="0"/>
    <x v="0"/>
  </r>
  <r>
    <x v="48"/>
    <x v="48"/>
    <n v="1067"/>
    <n v="34.42"/>
    <n v="2164"/>
    <x v="46"/>
    <n v="85"/>
    <x v="0"/>
    <x v="1"/>
    <x v="3"/>
  </r>
  <r>
    <x v="49"/>
    <x v="49"/>
    <n v="2176"/>
    <n v="45.87"/>
    <n v="393"/>
    <x v="47"/>
    <n v="52"/>
    <x v="3"/>
    <x v="1"/>
    <x v="0"/>
  </r>
  <r>
    <x v="50"/>
    <x v="50"/>
    <n v="2610"/>
    <n v="61.91"/>
    <n v="5942"/>
    <x v="48"/>
    <n v="71"/>
    <x v="3"/>
    <x v="0"/>
    <x v="0"/>
  </r>
  <r>
    <x v="51"/>
    <x v="51"/>
    <n v="2359"/>
    <n v="55.59"/>
    <n v="2792"/>
    <x v="49"/>
    <n v="27"/>
    <x v="0"/>
    <x v="1"/>
    <x v="0"/>
  </r>
  <r>
    <x v="52"/>
    <x v="52"/>
    <n v="1971"/>
    <n v="41.61"/>
    <n v="1547"/>
    <x v="50"/>
    <n v="55"/>
    <x v="2"/>
    <x v="1"/>
    <x v="0"/>
  </r>
  <r>
    <x v="53"/>
    <x v="53"/>
    <n v="3111"/>
    <n v="64.650000000000006"/>
    <n v="374"/>
    <x v="51"/>
    <n v="26"/>
    <x v="0"/>
    <x v="1"/>
    <x v="1"/>
  </r>
  <r>
    <x v="54"/>
    <x v="54"/>
    <n v="478"/>
    <n v="31.88"/>
    <n v="621"/>
    <x v="52"/>
    <n v="78"/>
    <x v="0"/>
    <x v="1"/>
    <x v="1"/>
  </r>
  <r>
    <x v="55"/>
    <x v="55"/>
    <n v="3791"/>
    <n v="43.37"/>
    <n v="2819"/>
    <x v="9"/>
    <n v="49"/>
    <x v="3"/>
    <x v="1"/>
    <x v="3"/>
  </r>
  <r>
    <x v="56"/>
    <x v="56"/>
    <n v="3762"/>
    <n v="63.7"/>
    <n v="5923"/>
    <x v="53"/>
    <n v="60"/>
    <x v="0"/>
    <x v="0"/>
    <x v="2"/>
  </r>
  <r>
    <x v="57"/>
    <x v="57"/>
    <n v="1910"/>
    <n v="44.55"/>
    <n v="3498"/>
    <x v="54"/>
    <n v="95"/>
    <x v="2"/>
    <x v="0"/>
    <x v="1"/>
  </r>
  <r>
    <x v="58"/>
    <x v="58"/>
    <n v="911"/>
    <n v="38.47"/>
    <n v="3039"/>
    <x v="55"/>
    <n v="63"/>
    <x v="3"/>
    <x v="2"/>
    <x v="1"/>
  </r>
  <r>
    <x v="59"/>
    <x v="59"/>
    <n v="3518"/>
    <n v="65.34"/>
    <n v="4487"/>
    <x v="17"/>
    <n v="20"/>
    <x v="0"/>
    <x v="1"/>
    <x v="3"/>
  </r>
  <r>
    <x v="60"/>
    <x v="60"/>
    <n v="1657"/>
    <n v="59.52"/>
    <n v="4278"/>
    <x v="56"/>
    <n v="9"/>
    <x v="3"/>
    <x v="2"/>
    <x v="3"/>
  </r>
  <r>
    <x v="61"/>
    <x v="61"/>
    <n v="1834"/>
    <n v="44.4"/>
    <n v="2764"/>
    <x v="57"/>
    <n v="64"/>
    <x v="2"/>
    <x v="0"/>
    <x v="0"/>
  </r>
  <r>
    <x v="62"/>
    <x v="62"/>
    <n v="408"/>
    <n v="44.86"/>
    <n v="2405"/>
    <x v="58"/>
    <n v="96"/>
    <x v="0"/>
    <x v="1"/>
    <x v="1"/>
  </r>
  <r>
    <x v="63"/>
    <x v="63"/>
    <n v="1669"/>
    <n v="54.58"/>
    <n v="4583"/>
    <x v="59"/>
    <n v="60"/>
    <x v="3"/>
    <x v="1"/>
    <x v="2"/>
  </r>
  <r>
    <x v="64"/>
    <x v="64"/>
    <n v="2065"/>
    <n v="66.86"/>
    <n v="2802"/>
    <x v="60"/>
    <n v="66"/>
    <x v="3"/>
    <x v="0"/>
    <x v="1"/>
  </r>
  <r>
    <x v="65"/>
    <x v="65"/>
    <n v="1750"/>
    <n v="65.69"/>
    <n v="2734"/>
    <x v="46"/>
    <n v="53"/>
    <x v="1"/>
    <x v="1"/>
    <x v="1"/>
  </r>
  <r>
    <x v="66"/>
    <x v="66"/>
    <n v="3564"/>
    <n v="47.17"/>
    <n v="1330"/>
    <x v="61"/>
    <n v="6"/>
    <x v="0"/>
    <x v="1"/>
    <x v="2"/>
  </r>
  <r>
    <x v="67"/>
    <x v="67"/>
    <n v="2687"/>
    <n v="53.12"/>
    <n v="1745"/>
    <x v="60"/>
    <n v="11"/>
    <x v="2"/>
    <x v="0"/>
    <x v="0"/>
  </r>
  <r>
    <x v="68"/>
    <x v="68"/>
    <n v="3028"/>
    <n v="72.03"/>
    <n v="1790"/>
    <x v="62"/>
    <n v="44"/>
    <x v="3"/>
    <x v="2"/>
    <x v="2"/>
  </r>
  <r>
    <x v="69"/>
    <x v="69"/>
    <n v="423"/>
    <n v="63.01"/>
    <n v="1256"/>
    <x v="63"/>
    <n v="69"/>
    <x v="1"/>
    <x v="0"/>
    <x v="3"/>
  </r>
  <r>
    <x v="70"/>
    <x v="70"/>
    <n v="2186"/>
    <n v="60.06"/>
    <n v="2207"/>
    <x v="64"/>
    <n v="87"/>
    <x v="1"/>
    <x v="0"/>
    <x v="2"/>
  </r>
  <r>
    <x v="71"/>
    <x v="71"/>
    <n v="396"/>
    <n v="65.87"/>
    <n v="2878"/>
    <x v="65"/>
    <n v="99"/>
    <x v="2"/>
    <x v="0"/>
    <x v="3"/>
  </r>
  <r>
    <x v="72"/>
    <x v="72"/>
    <n v="3307"/>
    <n v="64.91"/>
    <n v="3825"/>
    <x v="18"/>
    <n v="44"/>
    <x v="2"/>
    <x v="0"/>
    <x v="3"/>
  </r>
  <r>
    <x v="73"/>
    <x v="73"/>
    <n v="1216"/>
    <n v="75"/>
    <n v="4565"/>
    <x v="11"/>
    <n v="18"/>
    <x v="1"/>
    <x v="1"/>
    <x v="0"/>
  </r>
  <r>
    <x v="74"/>
    <x v="74"/>
    <n v="3660"/>
    <n v="42.89"/>
    <n v="3893"/>
    <x v="66"/>
    <n v="5"/>
    <x v="0"/>
    <x v="0"/>
    <x v="2"/>
  </r>
  <r>
    <x v="75"/>
    <x v="63"/>
    <n v="1420"/>
    <n v="45.45"/>
    <n v="3073"/>
    <x v="19"/>
    <n v="48"/>
    <x v="2"/>
    <x v="0"/>
    <x v="2"/>
  </r>
  <r>
    <x v="76"/>
    <x v="75"/>
    <n v="2403"/>
    <n v="65.209999999999994"/>
    <n v="3867"/>
    <x v="67"/>
    <n v="54"/>
    <x v="1"/>
    <x v="1"/>
    <x v="2"/>
  </r>
  <r>
    <x v="77"/>
    <x v="76"/>
    <n v="1509"/>
    <n v="41.13"/>
    <n v="5811"/>
    <x v="68"/>
    <n v="63"/>
    <x v="0"/>
    <x v="0"/>
    <x v="1"/>
  </r>
  <r>
    <x v="78"/>
    <x v="77"/>
    <n v="2322"/>
    <n v="48.98"/>
    <n v="818"/>
    <x v="27"/>
    <n v="76"/>
    <x v="0"/>
    <x v="0"/>
    <x v="0"/>
  </r>
  <r>
    <x v="79"/>
    <x v="78"/>
    <n v="2436"/>
    <n v="71.75"/>
    <n v="4499"/>
    <x v="69"/>
    <n v="43"/>
    <x v="0"/>
    <x v="1"/>
    <x v="3"/>
  </r>
  <r>
    <x v="80"/>
    <x v="79"/>
    <n v="1179"/>
    <n v="37.909999999999997"/>
    <n v="3757"/>
    <x v="70"/>
    <n v="38"/>
    <x v="2"/>
    <x v="1"/>
    <x v="0"/>
  </r>
  <r>
    <x v="81"/>
    <x v="80"/>
    <n v="3448"/>
    <n v="57.51"/>
    <n v="5302"/>
    <x v="71"/>
    <n v="54"/>
    <x v="1"/>
    <x v="0"/>
    <x v="3"/>
  </r>
  <r>
    <x v="82"/>
    <x v="81"/>
    <n v="2300"/>
    <n v="70.37"/>
    <n v="3831"/>
    <x v="72"/>
    <n v="83"/>
    <x v="1"/>
    <x v="1"/>
    <x v="3"/>
  </r>
  <r>
    <x v="83"/>
    <x v="82"/>
    <n v="773"/>
    <n v="79.790000000000006"/>
    <n v="4982"/>
    <x v="73"/>
    <n v="88"/>
    <x v="2"/>
    <x v="0"/>
    <x v="3"/>
  </r>
  <r>
    <x v="84"/>
    <x v="83"/>
    <n v="824"/>
    <n v="34.08"/>
    <n v="5304"/>
    <x v="74"/>
    <n v="93"/>
    <x v="3"/>
    <x v="2"/>
    <x v="1"/>
  </r>
  <r>
    <x v="85"/>
    <x v="84"/>
    <n v="1858"/>
    <n v="70.459999999999994"/>
    <n v="984"/>
    <x v="25"/>
    <n v="25"/>
    <x v="0"/>
    <x v="0"/>
    <x v="3"/>
  </r>
  <r>
    <x v="86"/>
    <x v="85"/>
    <n v="697"/>
    <n v="48.94"/>
    <n v="2678"/>
    <x v="75"/>
    <n v="19"/>
    <x v="3"/>
    <x v="1"/>
    <x v="3"/>
  </r>
  <r>
    <x v="87"/>
    <x v="86"/>
    <n v="3640"/>
    <n v="63.49"/>
    <n v="4997"/>
    <x v="76"/>
    <n v="16"/>
    <x v="2"/>
    <x v="2"/>
    <x v="2"/>
  </r>
  <r>
    <x v="88"/>
    <x v="87"/>
    <n v="1677"/>
    <n v="69.760000000000005"/>
    <n v="2325"/>
    <x v="77"/>
    <n v="10"/>
    <x v="0"/>
    <x v="1"/>
    <x v="1"/>
  </r>
  <r>
    <x v="89"/>
    <x v="88"/>
    <n v="3376"/>
    <n v="50.41"/>
    <n v="4307"/>
    <x v="78"/>
    <n v="80"/>
    <x v="3"/>
    <x v="1"/>
    <x v="0"/>
  </r>
  <r>
    <x v="90"/>
    <x v="89"/>
    <n v="2545"/>
    <n v="79.959999999999994"/>
    <n v="1239"/>
    <x v="79"/>
    <n v="33"/>
    <x v="3"/>
    <x v="2"/>
    <x v="0"/>
  </r>
  <r>
    <x v="91"/>
    <x v="90"/>
    <n v="2930"/>
    <n v="49.08"/>
    <n v="1736"/>
    <x v="80"/>
    <n v="76"/>
    <x v="1"/>
    <x v="1"/>
    <x v="1"/>
  </r>
  <r>
    <x v="92"/>
    <x v="91"/>
    <n v="1883"/>
    <n v="33.74"/>
    <n v="1965"/>
    <x v="81"/>
    <n v="15"/>
    <x v="3"/>
    <x v="1"/>
    <x v="2"/>
  </r>
  <r>
    <x v="93"/>
    <x v="92"/>
    <n v="2408"/>
    <n v="55.25"/>
    <n v="1608"/>
    <x v="82"/>
    <n v="97"/>
    <x v="1"/>
    <x v="2"/>
    <x v="0"/>
  </r>
  <r>
    <x v="94"/>
    <x v="93"/>
    <n v="3028"/>
    <n v="73.34"/>
    <n v="3701"/>
    <x v="83"/>
    <n v="92"/>
    <x v="2"/>
    <x v="1"/>
    <x v="1"/>
  </r>
  <r>
    <x v="95"/>
    <x v="94"/>
    <n v="2935"/>
    <n v="54.04"/>
    <n v="1471"/>
    <x v="0"/>
    <n v="60"/>
    <x v="1"/>
    <x v="2"/>
    <x v="0"/>
  </r>
  <r>
    <x v="96"/>
    <x v="95"/>
    <n v="3639"/>
    <n v="41.89"/>
    <n v="2234"/>
    <x v="84"/>
    <n v="99"/>
    <x v="3"/>
    <x v="0"/>
    <x v="2"/>
  </r>
  <r>
    <x v="97"/>
    <x v="96"/>
    <n v="533"/>
    <n v="76.41"/>
    <n v="5428"/>
    <x v="85"/>
    <n v="39"/>
    <x v="3"/>
    <x v="1"/>
    <x v="1"/>
  </r>
  <r>
    <x v="98"/>
    <x v="97"/>
    <n v="2346"/>
    <n v="33.33"/>
    <n v="550"/>
    <x v="86"/>
    <n v="50"/>
    <x v="2"/>
    <x v="1"/>
    <x v="0"/>
  </r>
  <r>
    <x v="99"/>
    <x v="98"/>
    <n v="3956"/>
    <n v="50.6"/>
    <n v="2689"/>
    <x v="38"/>
    <n v="66"/>
    <x v="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fieldListSortAscending="1">
  <location ref="B26:C31" firstHeaderRow="1" firstDataRow="1" firstDataCol="1"/>
  <pivotFields count="1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00">
        <item x="77"/>
        <item x="42"/>
        <item x="86"/>
        <item x="67"/>
        <item x="0"/>
        <item x="54"/>
        <item x="18"/>
        <item x="78"/>
        <item x="74"/>
        <item x="84"/>
        <item x="94"/>
        <item x="29"/>
        <item x="96"/>
        <item x="36"/>
        <item x="57"/>
        <item x="73"/>
        <item x="83"/>
        <item x="65"/>
        <item x="41"/>
        <item x="44"/>
        <item x="58"/>
        <item x="30"/>
        <item x="69"/>
        <item x="6"/>
        <item x="7"/>
        <item x="12"/>
        <item x="20"/>
        <item x="31"/>
        <item x="13"/>
        <item x="70"/>
        <item x="3"/>
        <item x="63"/>
        <item x="85"/>
        <item x="56"/>
        <item x="46"/>
        <item x="61"/>
        <item x="26"/>
        <item x="32"/>
        <item x="10"/>
        <item x="15"/>
        <item x="4"/>
        <item x="40"/>
        <item x="48"/>
        <item x="47"/>
        <item x="72"/>
        <item x="51"/>
        <item x="52"/>
        <item x="34"/>
        <item x="14"/>
        <item x="9"/>
        <item x="66"/>
        <item x="25"/>
        <item x="91"/>
        <item x="90"/>
        <item x="98"/>
        <item x="43"/>
        <item x="28"/>
        <item x="16"/>
        <item x="21"/>
        <item x="2"/>
        <item x="23"/>
        <item x="33"/>
        <item x="22"/>
        <item x="89"/>
        <item x="8"/>
        <item x="55"/>
        <item x="49"/>
        <item x="17"/>
        <item x="82"/>
        <item x="38"/>
        <item x="71"/>
        <item x="64"/>
        <item x="76"/>
        <item x="24"/>
        <item x="81"/>
        <item x="79"/>
        <item x="75"/>
        <item x="68"/>
        <item x="39"/>
        <item x="1"/>
        <item x="60"/>
        <item x="87"/>
        <item x="11"/>
        <item x="37"/>
        <item x="92"/>
        <item x="27"/>
        <item x="80"/>
        <item x="19"/>
        <item x="95"/>
        <item x="35"/>
        <item x="45"/>
        <item x="59"/>
        <item x="5"/>
        <item x="53"/>
        <item x="97"/>
        <item x="62"/>
        <item x="93"/>
        <item x="88"/>
        <item x="50"/>
        <item t="default"/>
      </items>
    </pivotField>
    <pivotField showAll="0"/>
    <pivotField showAll="0"/>
    <pivotField showAll="0"/>
    <pivotField dataField="1" showAll="0">
      <items count="88">
        <item x="42"/>
        <item x="18"/>
        <item x="20"/>
        <item x="22"/>
        <item x="28"/>
        <item x="55"/>
        <item x="67"/>
        <item x="77"/>
        <item x="75"/>
        <item x="3"/>
        <item x="86"/>
        <item x="23"/>
        <item x="53"/>
        <item x="15"/>
        <item x="21"/>
        <item x="85"/>
        <item x="26"/>
        <item x="80"/>
        <item x="13"/>
        <item x="34"/>
        <item x="72"/>
        <item x="31"/>
        <item x="82"/>
        <item x="78"/>
        <item x="73"/>
        <item x="36"/>
        <item x="32"/>
        <item x="81"/>
        <item x="10"/>
        <item x="33"/>
        <item x="76"/>
        <item x="46"/>
        <item x="38"/>
        <item x="70"/>
        <item x="17"/>
        <item x="44"/>
        <item x="60"/>
        <item x="57"/>
        <item x="68"/>
        <item x="64"/>
        <item x="83"/>
        <item x="50"/>
        <item x="40"/>
        <item x="45"/>
        <item x="12"/>
        <item x="47"/>
        <item x="4"/>
        <item x="84"/>
        <item x="59"/>
        <item x="0"/>
        <item x="79"/>
        <item x="74"/>
        <item x="7"/>
        <item x="27"/>
        <item x="43"/>
        <item x="25"/>
        <item x="2"/>
        <item x="6"/>
        <item x="58"/>
        <item x="8"/>
        <item x="56"/>
        <item x="11"/>
        <item x="49"/>
        <item x="1"/>
        <item x="52"/>
        <item x="19"/>
        <item x="69"/>
        <item x="29"/>
        <item x="66"/>
        <item x="63"/>
        <item x="35"/>
        <item x="5"/>
        <item x="62"/>
        <item x="14"/>
        <item x="24"/>
        <item x="41"/>
        <item x="48"/>
        <item x="37"/>
        <item x="30"/>
        <item x="71"/>
        <item x="54"/>
        <item x="61"/>
        <item x="51"/>
        <item x="16"/>
        <item x="9"/>
        <item x="65"/>
        <item x="39"/>
        <item t="default"/>
      </items>
    </pivotField>
    <pivotField showAll="0"/>
    <pivotField axis="axisRow" showAll="0">
      <items count="5">
        <item x="3"/>
        <item x="2"/>
        <item x="0"/>
        <item x="1"/>
        <item t="default"/>
      </items>
    </pivotField>
    <pivotField showAll="0"/>
    <pivotField showAll="0"/>
  </pivotFields>
  <rowFields count="1">
    <field x="7"/>
  </rowFields>
  <rowItems count="5">
    <i>
      <x/>
    </i>
    <i>
      <x v="1"/>
    </i>
    <i>
      <x v="2"/>
    </i>
    <i>
      <x v="3"/>
    </i>
    <i t="grand">
      <x/>
    </i>
  </rowItems>
  <colItems count="1">
    <i/>
  </colItems>
  <dataFields count="1">
    <dataField name="Average of Avg_Session_Duration"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Device_Type" fieldListSortAscending="1">
  <location ref="U3:V7" firstHeaderRow="1" firstDataRow="1" firstDataCol="1"/>
  <pivotFields count="10">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 showAll="0"/>
  </pivotFields>
  <rowFields count="1">
    <field x="8"/>
  </rowFields>
  <rowItems count="4">
    <i>
      <x/>
    </i>
    <i>
      <x v="1"/>
    </i>
    <i>
      <x v="2"/>
    </i>
    <i t="grand">
      <x/>
    </i>
  </rowItems>
  <colItems count="1">
    <i/>
  </colItems>
  <dataFields count="1">
    <dataField name="Sum of Sessions" fld="1" showDataAs="percentOfTotal" baseField="0" baseItem="0" numFmtId="10"/>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Region">
  <location ref="H3:I8" firstHeaderRow="1" firstDataRow="1" firstDataCol="1"/>
  <pivotFields count="10">
    <pivotField showAll="0"/>
    <pivotField dataField="1" showAll="0">
      <items count="101">
        <item x="77"/>
        <item x="42"/>
        <item x="86"/>
        <item x="67"/>
        <item x="0"/>
        <item x="54"/>
        <item x="18"/>
        <item x="78"/>
        <item x="74"/>
        <item x="84"/>
        <item x="94"/>
        <item x="29"/>
        <item x="96"/>
        <item x="36"/>
        <item x="57"/>
        <item x="73"/>
        <item x="83"/>
        <item x="65"/>
        <item x="41"/>
        <item x="44"/>
        <item x="58"/>
        <item x="30"/>
        <item x="69"/>
        <item x="6"/>
        <item x="7"/>
        <item x="12"/>
        <item x="20"/>
        <item x="31"/>
        <item x="13"/>
        <item x="70"/>
        <item x="3"/>
        <item x="63"/>
        <item x="85"/>
        <item x="56"/>
        <item x="46"/>
        <item x="61"/>
        <item x="26"/>
        <item x="32"/>
        <item x="10"/>
        <item x="15"/>
        <item x="4"/>
        <item x="40"/>
        <item x="48"/>
        <item x="47"/>
        <item x="72"/>
        <item x="51"/>
        <item x="52"/>
        <item x="34"/>
        <item x="14"/>
        <item x="9"/>
        <item x="66"/>
        <item x="25"/>
        <item x="91"/>
        <item x="90"/>
        <item x="98"/>
        <item x="43"/>
        <item x="28"/>
        <item x="16"/>
        <item x="21"/>
        <item x="2"/>
        <item x="23"/>
        <item x="33"/>
        <item x="22"/>
        <item x="89"/>
        <item x="8"/>
        <item x="55"/>
        <item x="49"/>
        <item x="17"/>
        <item x="82"/>
        <item x="38"/>
        <item x="71"/>
        <item x="64"/>
        <item x="76"/>
        <item x="24"/>
        <item x="81"/>
        <item x="79"/>
        <item x="75"/>
        <item x="68"/>
        <item x="39"/>
        <item x="1"/>
        <item x="60"/>
        <item x="87"/>
        <item x="11"/>
        <item x="37"/>
        <item x="92"/>
        <item x="27"/>
        <item x="80"/>
        <item x="19"/>
        <item x="95"/>
        <item x="35"/>
        <item x="45"/>
        <item x="59"/>
        <item x="5"/>
        <item x="53"/>
        <item x="97"/>
        <item x="62"/>
        <item x="93"/>
        <item x="88"/>
        <item x="50"/>
        <item x="99"/>
        <item t="default"/>
      </items>
    </pivotField>
    <pivotField showAll="0"/>
    <pivotField showAll="0"/>
    <pivotField showAll="0"/>
    <pivotField showAll="0"/>
    <pivotField showAll="0"/>
    <pivotField axis="axisRow" showAll="0">
      <items count="6">
        <item x="3"/>
        <item x="2"/>
        <item x="0"/>
        <item x="1"/>
        <item h="1" x="4"/>
        <item t="default"/>
      </items>
    </pivotField>
    <pivotField showAll="0"/>
    <pivotField showAll="0"/>
  </pivotFields>
  <rowFields count="1">
    <field x="7"/>
  </rowFields>
  <rowItems count="5">
    <i>
      <x/>
    </i>
    <i>
      <x v="1"/>
    </i>
    <i>
      <x v="2"/>
    </i>
    <i>
      <x v="3"/>
    </i>
    <i t="grand">
      <x/>
    </i>
  </rowItems>
  <colItems count="1">
    <i/>
  </colItems>
  <dataFields count="1">
    <dataField name="Sum of Sessions" fld="1"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Region">
  <location ref="A3:D8" firstHeaderRow="0" firstDataRow="1" firstDataCol="1"/>
  <pivotFields count="10">
    <pivotField numFmtId="14" showAll="0"/>
    <pivotField dataField="1" showAll="0"/>
    <pivotField showAll="0"/>
    <pivotField dataField="1" showAll="0"/>
    <pivotField showAll="0"/>
    <pivotField showAll="0"/>
    <pivotField dataField="1" showAll="0"/>
    <pivotField axis="axisRow" showAll="0">
      <items count="5">
        <item x="3"/>
        <item x="2"/>
        <item x="0"/>
        <item x="1"/>
        <item t="default"/>
      </items>
    </pivotField>
    <pivotField showAll="0">
      <items count="4">
        <item x="1"/>
        <item x="2"/>
        <item x="0"/>
        <item t="default"/>
      </items>
    </pivotField>
    <pivotField showAll="0"/>
  </pivotFields>
  <rowFields count="1">
    <field x="7"/>
  </rowFields>
  <rowItems count="5">
    <i>
      <x/>
    </i>
    <i>
      <x v="1"/>
    </i>
    <i>
      <x v="2"/>
    </i>
    <i>
      <x v="3"/>
    </i>
    <i t="grand">
      <x/>
    </i>
  </rowItems>
  <colFields count="1">
    <field x="-2"/>
  </colFields>
  <colItems count="3">
    <i>
      <x/>
    </i>
    <i i="1">
      <x v="1"/>
    </i>
    <i i="2">
      <x v="2"/>
    </i>
  </colItems>
  <dataFields count="3">
    <dataField name="Sum of Sessions" fld="1" baseField="0" baseItem="0"/>
    <dataField name="Average of Bounce_Rate" fld="3" baseField="0" baseItem="0"/>
    <dataField name="Sum of Conversion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Traffic Source" fieldListSortAscending="1">
  <location ref="H3:I8" firstHeaderRow="1" firstDataRow="1" firstDataCol="1"/>
  <pivotFields count="10">
    <pivotField showAll="0"/>
    <pivotField dataField="1" showAll="0"/>
    <pivotField showAll="0"/>
    <pivotField showAll="0"/>
    <pivotField showAll="0"/>
    <pivotField showAll="0"/>
    <pivotField showAll="0"/>
    <pivotField showAll="0"/>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9"/>
  </rowFields>
  <rowItems count="5">
    <i>
      <x v="2"/>
    </i>
    <i>
      <x/>
    </i>
    <i>
      <x v="3"/>
    </i>
    <i>
      <x v="1"/>
    </i>
    <i t="grand">
      <x/>
    </i>
  </rowItems>
  <colItems count="1">
    <i/>
  </colItems>
  <dataFields count="1">
    <dataField name="Sum of Session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Traffic Source">
  <location ref="A3:D8" firstHeaderRow="0" firstDataRow="1" firstDataCol="1"/>
  <pivotFields count="10">
    <pivotField showAll="0"/>
    <pivotField dataField="1" showAll="0"/>
    <pivotField showAll="0"/>
    <pivotField showAll="0"/>
    <pivotField dataField="1" showAll="0"/>
    <pivotField showAll="0"/>
    <pivotField dataField="1" showAll="0"/>
    <pivotField showAll="0"/>
    <pivotField showAll="0"/>
    <pivotField axis="axisRow" showAll="0">
      <items count="6">
        <item x="1"/>
        <item x="3"/>
        <item x="0"/>
        <item x="2"/>
        <item h="1" x="4"/>
        <item t="default"/>
      </items>
    </pivotField>
  </pivotFields>
  <rowFields count="1">
    <field x="9"/>
  </rowFields>
  <rowItems count="5">
    <i>
      <x/>
    </i>
    <i>
      <x v="1"/>
    </i>
    <i>
      <x v="2"/>
    </i>
    <i>
      <x v="3"/>
    </i>
    <i t="grand">
      <x/>
    </i>
  </rowItems>
  <colFields count="1">
    <field x="-2"/>
  </colFields>
  <colItems count="3">
    <i>
      <x/>
    </i>
    <i i="1">
      <x v="1"/>
    </i>
    <i i="2">
      <x v="2"/>
    </i>
  </colItems>
  <dataFields count="3">
    <dataField name="Count of Sessions" fld="1" subtotal="count" baseField="0" baseItem="0"/>
    <dataField name="Count of Page_Views" fld="4" subtotal="count" baseField="0" baseItem="0"/>
    <dataField name="Count of Conversion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vice_Type" sourceName="Device_Type">
  <pivotTables>
    <pivotTable tabId="3"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vice_Type" cache="Slicer_Device_Type" caption="Device_Type" rowHeight="234950"/>
</slicers>
</file>

<file path=xl/theme/theme1.xml><?xml version="1.0" encoding="utf-8"?>
<a:theme xmlns:a="http://schemas.openxmlformats.org/drawingml/2006/main" name="Office Theme">
  <a:themeElements>
    <a:clrScheme name="Foundry">
      <a:dk1>
        <a:sysClr val="windowText" lastClr="000000"/>
      </a:dk1>
      <a:lt1>
        <a:sysClr val="window" lastClr="FFFFFF"/>
      </a:lt1>
      <a:dk2>
        <a:srgbClr val="676A55"/>
      </a:dk2>
      <a:lt2>
        <a:srgbClr val="EAEBDE"/>
      </a:lt2>
      <a:accent1>
        <a:srgbClr val="72A376"/>
      </a:accent1>
      <a:accent2>
        <a:srgbClr val="B0CCB0"/>
      </a:accent2>
      <a:accent3>
        <a:srgbClr val="A8CDD7"/>
      </a:accent3>
      <a:accent4>
        <a:srgbClr val="C0BEAF"/>
      </a:accent4>
      <a:accent5>
        <a:srgbClr val="CEC597"/>
      </a:accent5>
      <a:accent6>
        <a:srgbClr val="E8B7B7"/>
      </a:accent6>
      <a:hlink>
        <a:srgbClr val="DB5353"/>
      </a:hlink>
      <a:folHlink>
        <a:srgbClr val="90363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workbookViewId="0">
      <selection activeCell="E12" sqref="E12"/>
    </sheetView>
  </sheetViews>
  <sheetFormatPr defaultRowHeight="14.4" x14ac:dyDescent="0.3"/>
  <cols>
    <col min="1" max="1" width="10.33203125" style="2" bestFit="1" customWidth="1"/>
    <col min="4" max="4" width="11.6640625" customWidth="1"/>
    <col min="5" max="5" width="10.77734375" customWidth="1"/>
    <col min="6" max="6" width="20.21875" customWidth="1"/>
    <col min="7" max="7" width="11.5546875" customWidth="1"/>
    <col min="8" max="8" width="13.33203125" customWidth="1"/>
    <col min="9" max="9" width="11.6640625" customWidth="1"/>
    <col min="10" max="10" width="13.77734375" customWidth="1"/>
  </cols>
  <sheetData>
    <row r="1" spans="1:10" x14ac:dyDescent="0.3">
      <c r="A1" s="7" t="s">
        <v>0</v>
      </c>
      <c r="B1" s="1" t="s">
        <v>1</v>
      </c>
      <c r="C1" s="1" t="s">
        <v>2</v>
      </c>
      <c r="D1" s="1" t="s">
        <v>3</v>
      </c>
      <c r="E1" s="1" t="s">
        <v>4</v>
      </c>
      <c r="F1" s="1" t="s">
        <v>5</v>
      </c>
      <c r="G1" s="1" t="s">
        <v>6</v>
      </c>
      <c r="H1" s="1" t="s">
        <v>7</v>
      </c>
      <c r="I1" s="1" t="s">
        <v>8</v>
      </c>
      <c r="J1" s="1" t="s">
        <v>9</v>
      </c>
    </row>
    <row r="2" spans="1:10" x14ac:dyDescent="0.3">
      <c r="A2" s="2">
        <v>45292</v>
      </c>
      <c r="B2">
        <v>293</v>
      </c>
      <c r="C2">
        <v>1389</v>
      </c>
      <c r="D2">
        <v>38.380000000000003</v>
      </c>
      <c r="E2">
        <v>5536</v>
      </c>
      <c r="F2">
        <v>3.49</v>
      </c>
      <c r="G2">
        <v>37</v>
      </c>
      <c r="H2" t="s">
        <v>10</v>
      </c>
      <c r="I2" t="s">
        <v>11</v>
      </c>
      <c r="J2" t="s">
        <v>12</v>
      </c>
    </row>
    <row r="3" spans="1:10" x14ac:dyDescent="0.3">
      <c r="A3" s="2">
        <v>45293</v>
      </c>
      <c r="B3">
        <v>4234</v>
      </c>
      <c r="C3">
        <v>1281</v>
      </c>
      <c r="D3">
        <v>52.82</v>
      </c>
      <c r="E3">
        <v>226</v>
      </c>
      <c r="F3">
        <v>4.1100000000000003</v>
      </c>
      <c r="G3">
        <v>49</v>
      </c>
      <c r="H3" t="s">
        <v>13</v>
      </c>
      <c r="I3" t="s">
        <v>14</v>
      </c>
      <c r="J3" t="s">
        <v>12</v>
      </c>
    </row>
    <row r="4" spans="1:10" x14ac:dyDescent="0.3">
      <c r="A4" s="2">
        <v>45294</v>
      </c>
      <c r="B4">
        <v>2798</v>
      </c>
      <c r="C4">
        <v>3612</v>
      </c>
      <c r="D4">
        <v>61.28</v>
      </c>
      <c r="E4">
        <v>5479</v>
      </c>
      <c r="F4">
        <v>3.73</v>
      </c>
      <c r="G4">
        <v>63</v>
      </c>
      <c r="H4" t="s">
        <v>15</v>
      </c>
      <c r="I4" t="s">
        <v>14</v>
      </c>
      <c r="J4" t="s">
        <v>16</v>
      </c>
    </row>
    <row r="5" spans="1:10" x14ac:dyDescent="0.3">
      <c r="A5" s="2">
        <v>45295</v>
      </c>
      <c r="B5">
        <v>1561</v>
      </c>
      <c r="C5">
        <v>3608</v>
      </c>
      <c r="D5">
        <v>34.54</v>
      </c>
      <c r="E5">
        <v>4232</v>
      </c>
      <c r="F5">
        <v>1.7</v>
      </c>
      <c r="G5">
        <v>33</v>
      </c>
      <c r="H5" t="s">
        <v>10</v>
      </c>
      <c r="I5" t="s">
        <v>11</v>
      </c>
      <c r="J5" t="s">
        <v>17</v>
      </c>
    </row>
    <row r="6" spans="1:10" x14ac:dyDescent="0.3">
      <c r="A6" s="2">
        <v>45296</v>
      </c>
      <c r="B6">
        <v>2085</v>
      </c>
      <c r="C6">
        <v>1616</v>
      </c>
      <c r="D6">
        <v>65.709999999999994</v>
      </c>
      <c r="E6">
        <v>3510</v>
      </c>
      <c r="F6">
        <v>3.3</v>
      </c>
      <c r="G6">
        <v>9</v>
      </c>
      <c r="H6" t="s">
        <v>10</v>
      </c>
      <c r="I6" t="s">
        <v>11</v>
      </c>
      <c r="J6" t="s">
        <v>18</v>
      </c>
    </row>
    <row r="7" spans="1:10" x14ac:dyDescent="0.3">
      <c r="A7" s="2">
        <v>45297</v>
      </c>
      <c r="B7">
        <v>4729</v>
      </c>
      <c r="C7">
        <v>3932</v>
      </c>
      <c r="D7">
        <v>31.2</v>
      </c>
      <c r="E7">
        <v>952</v>
      </c>
      <c r="F7">
        <v>4.4000000000000004</v>
      </c>
      <c r="G7">
        <v>97</v>
      </c>
      <c r="H7" t="s">
        <v>13</v>
      </c>
      <c r="I7" t="s">
        <v>11</v>
      </c>
      <c r="J7" t="s">
        <v>16</v>
      </c>
    </row>
    <row r="8" spans="1:10" x14ac:dyDescent="0.3">
      <c r="A8" s="2">
        <v>45298</v>
      </c>
      <c r="B8">
        <v>1323</v>
      </c>
      <c r="C8">
        <v>875</v>
      </c>
      <c r="D8">
        <v>77.22</v>
      </c>
      <c r="E8">
        <v>569</v>
      </c>
      <c r="F8">
        <v>3.76</v>
      </c>
      <c r="G8">
        <v>49</v>
      </c>
      <c r="H8" t="s">
        <v>13</v>
      </c>
      <c r="I8" t="s">
        <v>14</v>
      </c>
      <c r="J8" t="s">
        <v>18</v>
      </c>
    </row>
    <row r="9" spans="1:10" x14ac:dyDescent="0.3">
      <c r="A9" s="2">
        <v>45299</v>
      </c>
      <c r="B9">
        <v>1395</v>
      </c>
      <c r="C9">
        <v>1630</v>
      </c>
      <c r="D9">
        <v>48.1</v>
      </c>
      <c r="E9">
        <v>2556</v>
      </c>
      <c r="F9">
        <v>3.62</v>
      </c>
      <c r="G9">
        <v>36</v>
      </c>
      <c r="H9" t="s">
        <v>19</v>
      </c>
      <c r="I9" t="s">
        <v>14</v>
      </c>
      <c r="J9" t="s">
        <v>16</v>
      </c>
    </row>
    <row r="10" spans="1:10" x14ac:dyDescent="0.3">
      <c r="A10" s="2">
        <v>45300</v>
      </c>
      <c r="B10">
        <v>3070</v>
      </c>
      <c r="C10">
        <v>1409</v>
      </c>
      <c r="D10">
        <v>64.069999999999993</v>
      </c>
      <c r="E10">
        <v>5905</v>
      </c>
      <c r="F10">
        <v>3.85</v>
      </c>
      <c r="G10">
        <v>37</v>
      </c>
      <c r="H10" t="s">
        <v>15</v>
      </c>
      <c r="I10" t="s">
        <v>20</v>
      </c>
      <c r="J10" t="s">
        <v>18</v>
      </c>
    </row>
    <row r="11" spans="1:10" x14ac:dyDescent="0.3">
      <c r="A11" s="2">
        <v>45301</v>
      </c>
      <c r="B11">
        <v>2527</v>
      </c>
      <c r="C11">
        <v>1027</v>
      </c>
      <c r="D11">
        <v>73.45</v>
      </c>
      <c r="E11">
        <v>472</v>
      </c>
      <c r="F11">
        <v>4.95</v>
      </c>
      <c r="G11">
        <v>30</v>
      </c>
      <c r="H11" t="s">
        <v>15</v>
      </c>
      <c r="I11" t="s">
        <v>11</v>
      </c>
      <c r="J11" t="s">
        <v>12</v>
      </c>
    </row>
    <row r="12" spans="1:10" x14ac:dyDescent="0.3">
      <c r="A12" s="2">
        <v>45302</v>
      </c>
      <c r="B12">
        <v>2015</v>
      </c>
      <c r="C12">
        <v>615</v>
      </c>
      <c r="D12">
        <v>68.680000000000007</v>
      </c>
      <c r="E12">
        <v>1131</v>
      </c>
      <c r="F12">
        <v>2.4300000000000002</v>
      </c>
      <c r="G12">
        <v>16</v>
      </c>
      <c r="H12" t="s">
        <v>10</v>
      </c>
      <c r="I12" t="s">
        <v>20</v>
      </c>
      <c r="J12" t="s">
        <v>17</v>
      </c>
    </row>
    <row r="13" spans="1:10" x14ac:dyDescent="0.3">
      <c r="A13" s="2">
        <v>45303</v>
      </c>
      <c r="B13">
        <v>4470</v>
      </c>
      <c r="C13">
        <v>2748</v>
      </c>
      <c r="D13">
        <v>59.81</v>
      </c>
      <c r="E13">
        <v>4287</v>
      </c>
      <c r="F13">
        <v>4.0199999999999996</v>
      </c>
      <c r="G13">
        <v>5</v>
      </c>
      <c r="H13" t="s">
        <v>15</v>
      </c>
      <c r="I13" t="s">
        <v>20</v>
      </c>
      <c r="J13" t="s">
        <v>12</v>
      </c>
    </row>
    <row r="14" spans="1:10" x14ac:dyDescent="0.3">
      <c r="A14" s="2">
        <v>45304</v>
      </c>
      <c r="B14">
        <v>1397</v>
      </c>
      <c r="C14">
        <v>2994</v>
      </c>
      <c r="D14">
        <v>46.22</v>
      </c>
      <c r="E14">
        <v>5470</v>
      </c>
      <c r="F14">
        <v>3.17</v>
      </c>
      <c r="G14">
        <v>76</v>
      </c>
      <c r="H14" t="s">
        <v>19</v>
      </c>
      <c r="I14" t="s">
        <v>14</v>
      </c>
      <c r="J14" t="s">
        <v>16</v>
      </c>
    </row>
    <row r="15" spans="1:10" x14ac:dyDescent="0.3">
      <c r="A15" s="2">
        <v>45305</v>
      </c>
      <c r="B15">
        <v>1501</v>
      </c>
      <c r="C15">
        <v>2110</v>
      </c>
      <c r="D15">
        <v>55.95</v>
      </c>
      <c r="E15">
        <v>2565</v>
      </c>
      <c r="F15">
        <v>1.9</v>
      </c>
      <c r="G15">
        <v>86</v>
      </c>
      <c r="H15" t="s">
        <v>15</v>
      </c>
      <c r="I15" t="s">
        <v>11</v>
      </c>
      <c r="J15" t="s">
        <v>16</v>
      </c>
    </row>
    <row r="16" spans="1:10" x14ac:dyDescent="0.3">
      <c r="A16" s="2">
        <v>45306</v>
      </c>
      <c r="B16">
        <v>2486</v>
      </c>
      <c r="C16">
        <v>3304</v>
      </c>
      <c r="D16">
        <v>41.82</v>
      </c>
      <c r="E16">
        <v>4847</v>
      </c>
      <c r="F16">
        <v>4.43</v>
      </c>
      <c r="G16">
        <v>51</v>
      </c>
      <c r="H16" t="s">
        <v>15</v>
      </c>
      <c r="I16" t="s">
        <v>14</v>
      </c>
      <c r="J16" t="s">
        <v>16</v>
      </c>
    </row>
    <row r="17" spans="1:10" x14ac:dyDescent="0.3">
      <c r="A17" s="2">
        <v>45307</v>
      </c>
      <c r="B17">
        <v>2079</v>
      </c>
      <c r="C17">
        <v>1701</v>
      </c>
      <c r="D17">
        <v>52.62</v>
      </c>
      <c r="E17">
        <v>200</v>
      </c>
      <c r="F17">
        <v>1.8</v>
      </c>
      <c r="G17">
        <v>77</v>
      </c>
      <c r="H17" t="s">
        <v>13</v>
      </c>
      <c r="I17" t="s">
        <v>14</v>
      </c>
      <c r="J17" t="s">
        <v>17</v>
      </c>
    </row>
    <row r="18" spans="1:10" x14ac:dyDescent="0.3">
      <c r="A18" s="2">
        <v>45308</v>
      </c>
      <c r="B18">
        <v>2796</v>
      </c>
      <c r="C18">
        <v>3518</v>
      </c>
      <c r="D18">
        <v>76.36</v>
      </c>
      <c r="E18">
        <v>2521</v>
      </c>
      <c r="F18">
        <v>4.93</v>
      </c>
      <c r="G18">
        <v>41</v>
      </c>
      <c r="H18" t="s">
        <v>19</v>
      </c>
      <c r="I18" t="s">
        <v>14</v>
      </c>
      <c r="J18" t="s">
        <v>17</v>
      </c>
    </row>
    <row r="19" spans="1:10" x14ac:dyDescent="0.3">
      <c r="A19" s="2">
        <v>45309</v>
      </c>
      <c r="B19">
        <v>3259</v>
      </c>
      <c r="C19">
        <v>1757</v>
      </c>
      <c r="D19">
        <v>43.64</v>
      </c>
      <c r="E19">
        <v>4736</v>
      </c>
      <c r="F19">
        <v>2.64</v>
      </c>
      <c r="G19">
        <v>48</v>
      </c>
      <c r="H19" t="s">
        <v>13</v>
      </c>
      <c r="I19" t="s">
        <v>14</v>
      </c>
      <c r="J19" t="s">
        <v>16</v>
      </c>
    </row>
    <row r="20" spans="1:10" x14ac:dyDescent="0.3">
      <c r="A20" s="2">
        <v>45310</v>
      </c>
      <c r="B20">
        <v>504</v>
      </c>
      <c r="C20">
        <v>3702</v>
      </c>
      <c r="D20">
        <v>54.2</v>
      </c>
      <c r="E20">
        <v>4306</v>
      </c>
      <c r="F20">
        <v>1.07</v>
      </c>
      <c r="G20">
        <v>78</v>
      </c>
      <c r="H20" t="s">
        <v>13</v>
      </c>
      <c r="I20" t="s">
        <v>20</v>
      </c>
      <c r="J20" t="s">
        <v>12</v>
      </c>
    </row>
    <row r="21" spans="1:10" x14ac:dyDescent="0.3">
      <c r="A21" s="2">
        <v>45311</v>
      </c>
      <c r="B21">
        <v>4579</v>
      </c>
      <c r="C21">
        <v>1922</v>
      </c>
      <c r="D21">
        <v>32.42</v>
      </c>
      <c r="E21">
        <v>1237</v>
      </c>
      <c r="F21">
        <v>4.17</v>
      </c>
      <c r="G21">
        <v>75</v>
      </c>
      <c r="H21" t="s">
        <v>10</v>
      </c>
      <c r="I21" t="s">
        <v>11</v>
      </c>
      <c r="J21" t="s">
        <v>17</v>
      </c>
    </row>
    <row r="22" spans="1:10" x14ac:dyDescent="0.3">
      <c r="A22" s="2">
        <v>45312</v>
      </c>
      <c r="B22">
        <v>1436</v>
      </c>
      <c r="C22">
        <v>356</v>
      </c>
      <c r="D22">
        <v>43.88</v>
      </c>
      <c r="E22">
        <v>5911</v>
      </c>
      <c r="F22">
        <v>1.1100000000000001</v>
      </c>
      <c r="G22">
        <v>68</v>
      </c>
      <c r="H22" t="s">
        <v>19</v>
      </c>
      <c r="I22" t="s">
        <v>20</v>
      </c>
      <c r="J22" t="s">
        <v>12</v>
      </c>
    </row>
    <row r="23" spans="1:10" x14ac:dyDescent="0.3">
      <c r="A23" s="2">
        <v>45313</v>
      </c>
      <c r="B23">
        <v>2797</v>
      </c>
      <c r="C23">
        <v>3958</v>
      </c>
      <c r="D23">
        <v>73</v>
      </c>
      <c r="E23">
        <v>1034</v>
      </c>
      <c r="F23">
        <v>1.83</v>
      </c>
      <c r="G23">
        <v>71</v>
      </c>
      <c r="H23" t="s">
        <v>15</v>
      </c>
      <c r="I23" t="s">
        <v>14</v>
      </c>
      <c r="J23" t="s">
        <v>12</v>
      </c>
    </row>
    <row r="24" spans="1:10" x14ac:dyDescent="0.3">
      <c r="A24" s="2">
        <v>45314</v>
      </c>
      <c r="B24">
        <v>2931</v>
      </c>
      <c r="C24">
        <v>1156</v>
      </c>
      <c r="D24">
        <v>65.760000000000005</v>
      </c>
      <c r="E24">
        <v>5038</v>
      </c>
      <c r="F24">
        <v>1.1599999999999999</v>
      </c>
      <c r="G24">
        <v>98</v>
      </c>
      <c r="H24" t="s">
        <v>13</v>
      </c>
      <c r="I24" t="s">
        <v>11</v>
      </c>
      <c r="J24" t="s">
        <v>12</v>
      </c>
    </row>
    <row r="25" spans="1:10" x14ac:dyDescent="0.3">
      <c r="A25" s="2">
        <v>45315</v>
      </c>
      <c r="B25">
        <v>2878</v>
      </c>
      <c r="C25">
        <v>838</v>
      </c>
      <c r="D25">
        <v>46.39</v>
      </c>
      <c r="E25">
        <v>1863</v>
      </c>
      <c r="F25">
        <v>1.78</v>
      </c>
      <c r="G25">
        <v>97</v>
      </c>
      <c r="H25" t="s">
        <v>13</v>
      </c>
      <c r="I25" t="s">
        <v>20</v>
      </c>
      <c r="J25" t="s">
        <v>18</v>
      </c>
    </row>
    <row r="26" spans="1:10" x14ac:dyDescent="0.3">
      <c r="A26" s="2">
        <v>45316</v>
      </c>
      <c r="B26">
        <v>3704</v>
      </c>
      <c r="C26">
        <v>3170</v>
      </c>
      <c r="D26">
        <v>78.3</v>
      </c>
      <c r="E26">
        <v>1303</v>
      </c>
      <c r="F26">
        <v>4.46</v>
      </c>
      <c r="G26">
        <v>63</v>
      </c>
      <c r="H26" t="s">
        <v>10</v>
      </c>
      <c r="I26" t="s">
        <v>14</v>
      </c>
      <c r="J26" t="s">
        <v>17</v>
      </c>
    </row>
    <row r="27" spans="1:10" x14ac:dyDescent="0.3">
      <c r="A27" s="2">
        <v>45317</v>
      </c>
      <c r="B27">
        <v>2585</v>
      </c>
      <c r="C27">
        <v>511</v>
      </c>
      <c r="D27">
        <v>62.97</v>
      </c>
      <c r="E27">
        <v>1615</v>
      </c>
      <c r="F27">
        <v>3.69</v>
      </c>
      <c r="G27">
        <v>25</v>
      </c>
      <c r="H27" t="s">
        <v>15</v>
      </c>
      <c r="I27" t="s">
        <v>20</v>
      </c>
      <c r="J27" t="s">
        <v>17</v>
      </c>
    </row>
    <row r="28" spans="1:10" x14ac:dyDescent="0.3">
      <c r="A28" s="2">
        <v>45318</v>
      </c>
      <c r="B28">
        <v>1891</v>
      </c>
      <c r="C28">
        <v>1091</v>
      </c>
      <c r="D28">
        <v>67.56</v>
      </c>
      <c r="E28">
        <v>4625</v>
      </c>
      <c r="F28">
        <v>1.87</v>
      </c>
      <c r="G28">
        <v>18</v>
      </c>
      <c r="H28" t="s">
        <v>13</v>
      </c>
      <c r="I28" t="s">
        <v>11</v>
      </c>
      <c r="J28" t="s">
        <v>17</v>
      </c>
    </row>
    <row r="29" spans="1:10" x14ac:dyDescent="0.3">
      <c r="A29" s="2">
        <v>45319</v>
      </c>
      <c r="B29">
        <v>4546</v>
      </c>
      <c r="C29">
        <v>788</v>
      </c>
      <c r="D29">
        <v>50.06</v>
      </c>
      <c r="E29">
        <v>2385</v>
      </c>
      <c r="F29">
        <v>3.67</v>
      </c>
      <c r="G29">
        <v>99</v>
      </c>
      <c r="H29" t="s">
        <v>15</v>
      </c>
      <c r="I29" t="s">
        <v>11</v>
      </c>
      <c r="J29" t="s">
        <v>16</v>
      </c>
    </row>
    <row r="30" spans="1:10" x14ac:dyDescent="0.3">
      <c r="A30" s="2">
        <v>45320</v>
      </c>
      <c r="B30">
        <v>2699</v>
      </c>
      <c r="C30">
        <v>1849</v>
      </c>
      <c r="D30">
        <v>38.520000000000003</v>
      </c>
      <c r="E30">
        <v>5780</v>
      </c>
      <c r="F30">
        <v>1.19</v>
      </c>
      <c r="G30">
        <v>11</v>
      </c>
      <c r="H30" t="s">
        <v>10</v>
      </c>
      <c r="I30" t="s">
        <v>20</v>
      </c>
      <c r="J30" t="s">
        <v>12</v>
      </c>
    </row>
    <row r="31" spans="1:10" x14ac:dyDescent="0.3">
      <c r="A31" s="2">
        <v>45321</v>
      </c>
      <c r="B31">
        <v>797</v>
      </c>
      <c r="C31">
        <v>3286</v>
      </c>
      <c r="D31">
        <v>76.38</v>
      </c>
      <c r="E31">
        <v>4513</v>
      </c>
      <c r="F31">
        <v>4.22</v>
      </c>
      <c r="G31">
        <v>96</v>
      </c>
      <c r="H31" t="s">
        <v>19</v>
      </c>
      <c r="I31" t="s">
        <v>11</v>
      </c>
      <c r="J31" t="s">
        <v>12</v>
      </c>
    </row>
    <row r="32" spans="1:10" x14ac:dyDescent="0.3">
      <c r="A32" s="2">
        <v>45322</v>
      </c>
      <c r="B32">
        <v>1278</v>
      </c>
      <c r="C32">
        <v>676</v>
      </c>
      <c r="D32">
        <v>39.619999999999997</v>
      </c>
      <c r="E32">
        <v>1259</v>
      </c>
      <c r="F32">
        <v>4.6399999999999997</v>
      </c>
      <c r="G32">
        <v>30</v>
      </c>
      <c r="H32" t="s">
        <v>10</v>
      </c>
      <c r="I32" t="s">
        <v>20</v>
      </c>
      <c r="J32" t="s">
        <v>18</v>
      </c>
    </row>
    <row r="33" spans="1:10" x14ac:dyDescent="0.3">
      <c r="A33" s="2">
        <v>45323</v>
      </c>
      <c r="B33">
        <v>1492</v>
      </c>
      <c r="C33">
        <v>1213</v>
      </c>
      <c r="D33">
        <v>46.5</v>
      </c>
      <c r="E33">
        <v>2943</v>
      </c>
      <c r="F33">
        <v>2.0699999999999998</v>
      </c>
      <c r="G33">
        <v>55</v>
      </c>
      <c r="H33" t="s">
        <v>15</v>
      </c>
      <c r="I33" t="s">
        <v>11</v>
      </c>
      <c r="J33" t="s">
        <v>17</v>
      </c>
    </row>
    <row r="34" spans="1:10" x14ac:dyDescent="0.3">
      <c r="A34" s="2">
        <v>45324</v>
      </c>
      <c r="B34">
        <v>2001</v>
      </c>
      <c r="C34">
        <v>1320</v>
      </c>
      <c r="D34">
        <v>47.03</v>
      </c>
      <c r="E34">
        <v>762</v>
      </c>
      <c r="F34">
        <v>1.9</v>
      </c>
      <c r="G34">
        <v>51</v>
      </c>
      <c r="H34" t="s">
        <v>10</v>
      </c>
      <c r="I34" t="s">
        <v>11</v>
      </c>
      <c r="J34" t="s">
        <v>12</v>
      </c>
    </row>
    <row r="35" spans="1:10" x14ac:dyDescent="0.3">
      <c r="A35" s="2">
        <v>45325</v>
      </c>
      <c r="B35">
        <v>2923</v>
      </c>
      <c r="C35">
        <v>816</v>
      </c>
      <c r="D35">
        <v>49.96</v>
      </c>
      <c r="E35">
        <v>5492</v>
      </c>
      <c r="F35">
        <v>3.73</v>
      </c>
      <c r="G35">
        <v>39</v>
      </c>
      <c r="H35" t="s">
        <v>13</v>
      </c>
      <c r="I35" t="s">
        <v>11</v>
      </c>
      <c r="J35" t="s">
        <v>18</v>
      </c>
    </row>
    <row r="36" spans="1:10" x14ac:dyDescent="0.3">
      <c r="A36" s="2">
        <v>45326</v>
      </c>
      <c r="B36">
        <v>2473</v>
      </c>
      <c r="C36">
        <v>575</v>
      </c>
      <c r="D36">
        <v>75</v>
      </c>
      <c r="E36">
        <v>761</v>
      </c>
      <c r="F36">
        <v>2.27</v>
      </c>
      <c r="G36">
        <v>76</v>
      </c>
      <c r="H36" t="s">
        <v>15</v>
      </c>
      <c r="I36" t="s">
        <v>20</v>
      </c>
      <c r="J36" t="s">
        <v>17</v>
      </c>
    </row>
    <row r="37" spans="1:10" x14ac:dyDescent="0.3">
      <c r="A37" s="2">
        <v>45327</v>
      </c>
      <c r="B37">
        <v>4626</v>
      </c>
      <c r="C37">
        <v>2192</v>
      </c>
      <c r="D37">
        <v>48.42</v>
      </c>
      <c r="E37">
        <v>741</v>
      </c>
      <c r="F37">
        <v>2.4900000000000002</v>
      </c>
      <c r="G37">
        <v>88</v>
      </c>
      <c r="H37" t="s">
        <v>10</v>
      </c>
      <c r="I37" t="s">
        <v>20</v>
      </c>
      <c r="J37" t="s">
        <v>16</v>
      </c>
    </row>
    <row r="38" spans="1:10" x14ac:dyDescent="0.3">
      <c r="A38" s="2">
        <v>45328</v>
      </c>
      <c r="B38">
        <v>879</v>
      </c>
      <c r="C38">
        <v>1970</v>
      </c>
      <c r="D38">
        <v>79.36</v>
      </c>
      <c r="E38">
        <v>5159</v>
      </c>
      <c r="F38">
        <v>1.95</v>
      </c>
      <c r="G38">
        <v>64</v>
      </c>
      <c r="H38" t="s">
        <v>15</v>
      </c>
      <c r="I38" t="s">
        <v>11</v>
      </c>
      <c r="J38" t="s">
        <v>16</v>
      </c>
    </row>
    <row r="39" spans="1:10" x14ac:dyDescent="0.3">
      <c r="A39" s="2">
        <v>45329</v>
      </c>
      <c r="B39">
        <v>4485</v>
      </c>
      <c r="C39">
        <v>3223</v>
      </c>
      <c r="D39">
        <v>54.43</v>
      </c>
      <c r="E39">
        <v>2073</v>
      </c>
      <c r="F39">
        <v>4.3099999999999996</v>
      </c>
      <c r="G39">
        <v>27</v>
      </c>
      <c r="H39" t="s">
        <v>19</v>
      </c>
      <c r="I39" t="s">
        <v>20</v>
      </c>
      <c r="J39" t="s">
        <v>12</v>
      </c>
    </row>
    <row r="40" spans="1:10" x14ac:dyDescent="0.3">
      <c r="A40" s="2">
        <v>45330</v>
      </c>
      <c r="B40">
        <v>3486</v>
      </c>
      <c r="C40">
        <v>2602</v>
      </c>
      <c r="D40">
        <v>74.569999999999993</v>
      </c>
      <c r="E40">
        <v>1775</v>
      </c>
      <c r="F40">
        <v>2.2400000000000002</v>
      </c>
      <c r="G40">
        <v>20</v>
      </c>
      <c r="H40" t="s">
        <v>13</v>
      </c>
      <c r="I40" t="s">
        <v>14</v>
      </c>
      <c r="J40" t="s">
        <v>12</v>
      </c>
    </row>
    <row r="41" spans="1:10" x14ac:dyDescent="0.3">
      <c r="A41" s="2">
        <v>45331</v>
      </c>
      <c r="B41">
        <v>4150</v>
      </c>
      <c r="C41">
        <v>539</v>
      </c>
      <c r="D41">
        <v>59.65</v>
      </c>
      <c r="E41">
        <v>5154</v>
      </c>
      <c r="F41">
        <v>4.62</v>
      </c>
      <c r="G41">
        <v>40</v>
      </c>
      <c r="H41" t="s">
        <v>19</v>
      </c>
      <c r="I41" t="s">
        <v>11</v>
      </c>
      <c r="J41" t="s">
        <v>16</v>
      </c>
    </row>
    <row r="42" spans="1:10" x14ac:dyDescent="0.3">
      <c r="A42" s="2">
        <v>45332</v>
      </c>
      <c r="B42">
        <v>2169</v>
      </c>
      <c r="C42">
        <v>2534</v>
      </c>
      <c r="D42">
        <v>65.31</v>
      </c>
      <c r="E42">
        <v>766</v>
      </c>
      <c r="F42">
        <v>2.57</v>
      </c>
      <c r="G42">
        <v>30</v>
      </c>
      <c r="H42" t="s">
        <v>13</v>
      </c>
      <c r="I42" t="s">
        <v>20</v>
      </c>
      <c r="J42" t="s">
        <v>18</v>
      </c>
    </row>
    <row r="43" spans="1:10" x14ac:dyDescent="0.3">
      <c r="A43" s="2">
        <v>45333</v>
      </c>
      <c r="B43">
        <v>1030</v>
      </c>
      <c r="C43">
        <v>3015</v>
      </c>
      <c r="D43">
        <v>55.78</v>
      </c>
      <c r="E43">
        <v>5482</v>
      </c>
      <c r="F43">
        <v>5</v>
      </c>
      <c r="G43">
        <v>39</v>
      </c>
      <c r="H43" t="s">
        <v>13</v>
      </c>
      <c r="I43" t="s">
        <v>14</v>
      </c>
      <c r="J43" t="s">
        <v>12</v>
      </c>
    </row>
    <row r="44" spans="1:10" x14ac:dyDescent="0.3">
      <c r="A44" s="2">
        <v>45334</v>
      </c>
      <c r="B44">
        <v>186</v>
      </c>
      <c r="C44">
        <v>1969</v>
      </c>
      <c r="D44">
        <v>66.58</v>
      </c>
      <c r="E44">
        <v>5010</v>
      </c>
      <c r="F44">
        <v>3.07</v>
      </c>
      <c r="G44">
        <v>24</v>
      </c>
      <c r="H44" t="s">
        <v>13</v>
      </c>
      <c r="I44" t="s">
        <v>14</v>
      </c>
      <c r="J44" t="s">
        <v>12</v>
      </c>
    </row>
    <row r="45" spans="1:10" x14ac:dyDescent="0.3">
      <c r="A45" s="2">
        <v>45335</v>
      </c>
      <c r="B45">
        <v>2698</v>
      </c>
      <c r="C45">
        <v>1729</v>
      </c>
      <c r="D45">
        <v>42.53</v>
      </c>
      <c r="E45">
        <v>4779</v>
      </c>
      <c r="F45">
        <v>4.47</v>
      </c>
      <c r="G45">
        <v>73</v>
      </c>
      <c r="H45" t="s">
        <v>19</v>
      </c>
      <c r="I45" t="s">
        <v>14</v>
      </c>
      <c r="J45" t="s">
        <v>16</v>
      </c>
    </row>
    <row r="46" spans="1:10" x14ac:dyDescent="0.3">
      <c r="A46" s="2">
        <v>45336</v>
      </c>
      <c r="B46">
        <v>1078</v>
      </c>
      <c r="C46">
        <v>1067</v>
      </c>
      <c r="D46">
        <v>64.91</v>
      </c>
      <c r="E46">
        <v>204</v>
      </c>
      <c r="F46">
        <v>1.04</v>
      </c>
      <c r="G46">
        <v>48</v>
      </c>
      <c r="H46" t="s">
        <v>19</v>
      </c>
      <c r="I46" t="s">
        <v>11</v>
      </c>
      <c r="J46" t="s">
        <v>17</v>
      </c>
    </row>
    <row r="47" spans="1:10" x14ac:dyDescent="0.3">
      <c r="A47" s="2">
        <v>45337</v>
      </c>
      <c r="B47">
        <v>4634</v>
      </c>
      <c r="C47">
        <v>2146</v>
      </c>
      <c r="D47">
        <v>76.94</v>
      </c>
      <c r="E47">
        <v>1274</v>
      </c>
      <c r="F47">
        <v>3.68</v>
      </c>
      <c r="G47">
        <v>26</v>
      </c>
      <c r="H47" t="s">
        <v>10</v>
      </c>
      <c r="I47" t="s">
        <v>11</v>
      </c>
      <c r="J47" t="s">
        <v>12</v>
      </c>
    </row>
    <row r="48" spans="1:10" x14ac:dyDescent="0.3">
      <c r="A48" s="2">
        <v>45338</v>
      </c>
      <c r="B48">
        <v>1811</v>
      </c>
      <c r="C48">
        <v>3289</v>
      </c>
      <c r="D48">
        <v>78.48</v>
      </c>
      <c r="E48">
        <v>779</v>
      </c>
      <c r="F48">
        <v>2.67</v>
      </c>
      <c r="G48">
        <v>25</v>
      </c>
      <c r="H48" t="s">
        <v>13</v>
      </c>
      <c r="I48" t="s">
        <v>11</v>
      </c>
      <c r="J48" t="s">
        <v>17</v>
      </c>
    </row>
    <row r="49" spans="1:10" x14ac:dyDescent="0.3">
      <c r="A49" s="2">
        <v>45339</v>
      </c>
      <c r="B49">
        <v>2294</v>
      </c>
      <c r="C49">
        <v>1973</v>
      </c>
      <c r="D49">
        <v>39.020000000000003</v>
      </c>
      <c r="E49">
        <v>2994</v>
      </c>
      <c r="F49">
        <v>3.14</v>
      </c>
      <c r="G49">
        <v>25</v>
      </c>
      <c r="H49" t="s">
        <v>19</v>
      </c>
      <c r="I49" t="s">
        <v>11</v>
      </c>
      <c r="J49" t="s">
        <v>12</v>
      </c>
    </row>
    <row r="50" spans="1:10" x14ac:dyDescent="0.3">
      <c r="A50" s="2">
        <v>45340</v>
      </c>
      <c r="B50">
        <v>2195</v>
      </c>
      <c r="C50">
        <v>1067</v>
      </c>
      <c r="D50">
        <v>34.42</v>
      </c>
      <c r="E50">
        <v>2164</v>
      </c>
      <c r="F50">
        <v>2.54</v>
      </c>
      <c r="G50">
        <v>85</v>
      </c>
      <c r="H50" t="s">
        <v>10</v>
      </c>
      <c r="I50" t="s">
        <v>14</v>
      </c>
      <c r="J50" t="s">
        <v>18</v>
      </c>
    </row>
    <row r="51" spans="1:10" x14ac:dyDescent="0.3">
      <c r="A51" s="2">
        <v>45341</v>
      </c>
      <c r="B51">
        <v>3182</v>
      </c>
      <c r="C51">
        <v>2176</v>
      </c>
      <c r="D51">
        <v>45.87</v>
      </c>
      <c r="E51">
        <v>393</v>
      </c>
      <c r="F51">
        <v>3.18</v>
      </c>
      <c r="G51">
        <v>52</v>
      </c>
      <c r="H51" t="s">
        <v>19</v>
      </c>
      <c r="I51" t="s">
        <v>14</v>
      </c>
      <c r="J51" t="s">
        <v>12</v>
      </c>
    </row>
    <row r="52" spans="1:10" x14ac:dyDescent="0.3">
      <c r="A52" s="2">
        <v>45342</v>
      </c>
      <c r="B52">
        <v>4945</v>
      </c>
      <c r="C52">
        <v>2610</v>
      </c>
      <c r="D52">
        <v>61.91</v>
      </c>
      <c r="E52">
        <v>5942</v>
      </c>
      <c r="F52">
        <v>4.51</v>
      </c>
      <c r="G52">
        <v>71</v>
      </c>
      <c r="H52" t="s">
        <v>19</v>
      </c>
      <c r="I52" t="s">
        <v>11</v>
      </c>
      <c r="J52" t="s">
        <v>12</v>
      </c>
    </row>
    <row r="53" spans="1:10" x14ac:dyDescent="0.3">
      <c r="A53" s="2">
        <v>45343</v>
      </c>
      <c r="B53">
        <v>2415</v>
      </c>
      <c r="C53">
        <v>2359</v>
      </c>
      <c r="D53">
        <v>55.59</v>
      </c>
      <c r="E53">
        <v>2792</v>
      </c>
      <c r="F53">
        <v>4.09</v>
      </c>
      <c r="G53">
        <v>27</v>
      </c>
      <c r="H53" t="s">
        <v>10</v>
      </c>
      <c r="I53" t="s">
        <v>14</v>
      </c>
      <c r="J53" t="s">
        <v>12</v>
      </c>
    </row>
    <row r="54" spans="1:10" x14ac:dyDescent="0.3">
      <c r="A54" s="2">
        <v>45344</v>
      </c>
      <c r="B54">
        <v>2436</v>
      </c>
      <c r="C54">
        <v>1971</v>
      </c>
      <c r="D54">
        <v>41.61</v>
      </c>
      <c r="E54">
        <v>1547</v>
      </c>
      <c r="F54">
        <v>3.01</v>
      </c>
      <c r="G54">
        <v>55</v>
      </c>
      <c r="H54" t="s">
        <v>15</v>
      </c>
      <c r="I54" t="s">
        <v>14</v>
      </c>
      <c r="J54" t="s">
        <v>12</v>
      </c>
    </row>
    <row r="55" spans="1:10" x14ac:dyDescent="0.3">
      <c r="A55" s="2">
        <v>45345</v>
      </c>
      <c r="B55">
        <v>4754</v>
      </c>
      <c r="C55">
        <v>3111</v>
      </c>
      <c r="D55">
        <v>64.650000000000006</v>
      </c>
      <c r="E55">
        <v>374</v>
      </c>
      <c r="F55">
        <v>4.8899999999999997</v>
      </c>
      <c r="G55">
        <v>26</v>
      </c>
      <c r="H55" t="s">
        <v>10</v>
      </c>
      <c r="I55" t="s">
        <v>14</v>
      </c>
      <c r="J55" t="s">
        <v>16</v>
      </c>
    </row>
    <row r="56" spans="1:10" x14ac:dyDescent="0.3">
      <c r="A56" s="2">
        <v>45346</v>
      </c>
      <c r="B56">
        <v>467</v>
      </c>
      <c r="C56">
        <v>478</v>
      </c>
      <c r="D56">
        <v>31.88</v>
      </c>
      <c r="E56">
        <v>621</v>
      </c>
      <c r="F56">
        <v>4.13</v>
      </c>
      <c r="G56">
        <v>78</v>
      </c>
      <c r="H56" t="s">
        <v>10</v>
      </c>
      <c r="I56" t="s">
        <v>14</v>
      </c>
      <c r="J56" t="s">
        <v>16</v>
      </c>
    </row>
    <row r="57" spans="1:10" x14ac:dyDescent="0.3">
      <c r="A57" s="2">
        <v>45347</v>
      </c>
      <c r="B57">
        <v>3087</v>
      </c>
      <c r="C57">
        <v>3791</v>
      </c>
      <c r="D57">
        <v>43.37</v>
      </c>
      <c r="E57">
        <v>2819</v>
      </c>
      <c r="F57">
        <v>4.95</v>
      </c>
      <c r="G57">
        <v>49</v>
      </c>
      <c r="H57" t="s">
        <v>19</v>
      </c>
      <c r="I57" t="s">
        <v>14</v>
      </c>
      <c r="J57" t="s">
        <v>18</v>
      </c>
    </row>
    <row r="58" spans="1:10" x14ac:dyDescent="0.3">
      <c r="A58" s="2">
        <v>45348</v>
      </c>
      <c r="B58">
        <v>1767</v>
      </c>
      <c r="C58">
        <v>3762</v>
      </c>
      <c r="D58">
        <v>63.7</v>
      </c>
      <c r="E58">
        <v>5923</v>
      </c>
      <c r="F58">
        <v>1.79</v>
      </c>
      <c r="G58">
        <v>60</v>
      </c>
      <c r="H58" t="s">
        <v>10</v>
      </c>
      <c r="I58" t="s">
        <v>11</v>
      </c>
      <c r="J58" t="s">
        <v>17</v>
      </c>
    </row>
    <row r="59" spans="1:10" x14ac:dyDescent="0.3">
      <c r="A59" s="2">
        <v>45349</v>
      </c>
      <c r="B59">
        <v>887</v>
      </c>
      <c r="C59">
        <v>1910</v>
      </c>
      <c r="D59">
        <v>44.55</v>
      </c>
      <c r="E59">
        <v>3498</v>
      </c>
      <c r="F59">
        <v>4.8099999999999996</v>
      </c>
      <c r="G59">
        <v>95</v>
      </c>
      <c r="H59" t="s">
        <v>15</v>
      </c>
      <c r="I59" t="s">
        <v>11</v>
      </c>
      <c r="J59" t="s">
        <v>16</v>
      </c>
    </row>
    <row r="60" spans="1:10" x14ac:dyDescent="0.3">
      <c r="A60" s="2">
        <v>45350</v>
      </c>
      <c r="B60">
        <v>1242</v>
      </c>
      <c r="C60">
        <v>911</v>
      </c>
      <c r="D60">
        <v>38.47</v>
      </c>
      <c r="E60">
        <v>3039</v>
      </c>
      <c r="F60">
        <v>1.54</v>
      </c>
      <c r="G60">
        <v>63</v>
      </c>
      <c r="H60" t="s">
        <v>19</v>
      </c>
      <c r="I60" t="s">
        <v>20</v>
      </c>
      <c r="J60" t="s">
        <v>16</v>
      </c>
    </row>
    <row r="61" spans="1:10" x14ac:dyDescent="0.3">
      <c r="A61" s="2">
        <v>45351</v>
      </c>
      <c r="B61">
        <v>4636</v>
      </c>
      <c r="C61">
        <v>3518</v>
      </c>
      <c r="D61">
        <v>65.34</v>
      </c>
      <c r="E61">
        <v>4487</v>
      </c>
      <c r="F61">
        <v>2.64</v>
      </c>
      <c r="G61">
        <v>20</v>
      </c>
      <c r="H61" t="s">
        <v>10</v>
      </c>
      <c r="I61" t="s">
        <v>14</v>
      </c>
      <c r="J61" t="s">
        <v>18</v>
      </c>
    </row>
    <row r="62" spans="1:10" x14ac:dyDescent="0.3">
      <c r="A62" s="2">
        <v>45352</v>
      </c>
      <c r="B62">
        <v>4309</v>
      </c>
      <c r="C62">
        <v>1657</v>
      </c>
      <c r="D62">
        <v>59.52</v>
      </c>
      <c r="E62">
        <v>4278</v>
      </c>
      <c r="F62">
        <v>3.98</v>
      </c>
      <c r="G62">
        <v>9</v>
      </c>
      <c r="H62" t="s">
        <v>19</v>
      </c>
      <c r="I62" t="s">
        <v>20</v>
      </c>
      <c r="J62" t="s">
        <v>18</v>
      </c>
    </row>
    <row r="63" spans="1:10" x14ac:dyDescent="0.3">
      <c r="A63" s="2">
        <v>45353</v>
      </c>
      <c r="B63">
        <v>1835</v>
      </c>
      <c r="C63">
        <v>1834</v>
      </c>
      <c r="D63">
        <v>44.4</v>
      </c>
      <c r="E63">
        <v>2764</v>
      </c>
      <c r="F63">
        <v>2.77</v>
      </c>
      <c r="G63">
        <v>64</v>
      </c>
      <c r="H63" t="s">
        <v>15</v>
      </c>
      <c r="I63" t="s">
        <v>11</v>
      </c>
      <c r="J63" t="s">
        <v>12</v>
      </c>
    </row>
    <row r="64" spans="1:10" x14ac:dyDescent="0.3">
      <c r="A64" s="2">
        <v>45354</v>
      </c>
      <c r="B64">
        <v>4823</v>
      </c>
      <c r="C64">
        <v>408</v>
      </c>
      <c r="D64">
        <v>44.86</v>
      </c>
      <c r="E64">
        <v>2405</v>
      </c>
      <c r="F64">
        <v>3.78</v>
      </c>
      <c r="G64">
        <v>96</v>
      </c>
      <c r="H64" t="s">
        <v>10</v>
      </c>
      <c r="I64" t="s">
        <v>14</v>
      </c>
      <c r="J64" t="s">
        <v>16</v>
      </c>
    </row>
    <row r="65" spans="1:10" x14ac:dyDescent="0.3">
      <c r="A65" s="2">
        <v>45355</v>
      </c>
      <c r="B65">
        <v>1602</v>
      </c>
      <c r="C65">
        <v>1669</v>
      </c>
      <c r="D65">
        <v>54.58</v>
      </c>
      <c r="E65">
        <v>4583</v>
      </c>
      <c r="F65">
        <v>3.42</v>
      </c>
      <c r="G65">
        <v>60</v>
      </c>
      <c r="H65" t="s">
        <v>19</v>
      </c>
      <c r="I65" t="s">
        <v>14</v>
      </c>
      <c r="J65" t="s">
        <v>17</v>
      </c>
    </row>
    <row r="66" spans="1:10" x14ac:dyDescent="0.3">
      <c r="A66" s="2">
        <v>45356</v>
      </c>
      <c r="B66">
        <v>3535</v>
      </c>
      <c r="C66">
        <v>2065</v>
      </c>
      <c r="D66">
        <v>66.86</v>
      </c>
      <c r="E66">
        <v>2802</v>
      </c>
      <c r="F66">
        <v>2.75</v>
      </c>
      <c r="G66">
        <v>66</v>
      </c>
      <c r="H66" t="s">
        <v>19</v>
      </c>
      <c r="I66" t="s">
        <v>11</v>
      </c>
      <c r="J66" t="s">
        <v>16</v>
      </c>
    </row>
    <row r="67" spans="1:10" x14ac:dyDescent="0.3">
      <c r="A67" s="2">
        <v>45357</v>
      </c>
      <c r="B67">
        <v>1011</v>
      </c>
      <c r="C67">
        <v>1750</v>
      </c>
      <c r="D67">
        <v>65.69</v>
      </c>
      <c r="E67">
        <v>2734</v>
      </c>
      <c r="F67">
        <v>2.54</v>
      </c>
      <c r="G67">
        <v>53</v>
      </c>
      <c r="H67" t="s">
        <v>13</v>
      </c>
      <c r="I67" t="s">
        <v>14</v>
      </c>
      <c r="J67" t="s">
        <v>16</v>
      </c>
    </row>
    <row r="68" spans="1:10" x14ac:dyDescent="0.3">
      <c r="A68" s="2">
        <v>45358</v>
      </c>
      <c r="B68">
        <v>2552</v>
      </c>
      <c r="C68">
        <v>3564</v>
      </c>
      <c r="D68">
        <v>47.17</v>
      </c>
      <c r="E68">
        <v>1330</v>
      </c>
      <c r="F68">
        <v>4.8499999999999996</v>
      </c>
      <c r="G68">
        <v>6</v>
      </c>
      <c r="H68" t="s">
        <v>10</v>
      </c>
      <c r="I68" t="s">
        <v>14</v>
      </c>
      <c r="J68" t="s">
        <v>17</v>
      </c>
    </row>
    <row r="69" spans="1:10" x14ac:dyDescent="0.3">
      <c r="A69" s="2">
        <v>45359</v>
      </c>
      <c r="B69">
        <v>275</v>
      </c>
      <c r="C69">
        <v>2687</v>
      </c>
      <c r="D69">
        <v>53.12</v>
      </c>
      <c r="E69">
        <v>1745</v>
      </c>
      <c r="F69">
        <v>2.75</v>
      </c>
      <c r="G69">
        <v>11</v>
      </c>
      <c r="H69" t="s">
        <v>15</v>
      </c>
      <c r="I69" t="s">
        <v>11</v>
      </c>
      <c r="J69" t="s">
        <v>12</v>
      </c>
    </row>
    <row r="70" spans="1:10" x14ac:dyDescent="0.3">
      <c r="A70" s="2">
        <v>45360</v>
      </c>
      <c r="B70">
        <v>4118</v>
      </c>
      <c r="C70">
        <v>3028</v>
      </c>
      <c r="D70">
        <v>72.03</v>
      </c>
      <c r="E70">
        <v>1790</v>
      </c>
      <c r="F70">
        <v>4.41</v>
      </c>
      <c r="G70">
        <v>44</v>
      </c>
      <c r="H70" t="s">
        <v>19</v>
      </c>
      <c r="I70" t="s">
        <v>20</v>
      </c>
      <c r="J70" t="s">
        <v>17</v>
      </c>
    </row>
    <row r="71" spans="1:10" x14ac:dyDescent="0.3">
      <c r="A71" s="2">
        <v>45361</v>
      </c>
      <c r="B71">
        <v>1322</v>
      </c>
      <c r="C71">
        <v>423</v>
      </c>
      <c r="D71">
        <v>63.01</v>
      </c>
      <c r="E71">
        <v>1256</v>
      </c>
      <c r="F71">
        <v>4.2699999999999996</v>
      </c>
      <c r="G71">
        <v>69</v>
      </c>
      <c r="H71" t="s">
        <v>13</v>
      </c>
      <c r="I71" t="s">
        <v>11</v>
      </c>
      <c r="J71" t="s">
        <v>18</v>
      </c>
    </row>
    <row r="72" spans="1:10" x14ac:dyDescent="0.3">
      <c r="A72" s="2">
        <v>45362</v>
      </c>
      <c r="B72">
        <v>1531</v>
      </c>
      <c r="C72">
        <v>2186</v>
      </c>
      <c r="D72">
        <v>60.06</v>
      </c>
      <c r="E72">
        <v>2207</v>
      </c>
      <c r="F72">
        <v>2.95</v>
      </c>
      <c r="G72">
        <v>87</v>
      </c>
      <c r="H72" t="s">
        <v>13</v>
      </c>
      <c r="I72" t="s">
        <v>11</v>
      </c>
      <c r="J72" t="s">
        <v>17</v>
      </c>
    </row>
    <row r="73" spans="1:10" x14ac:dyDescent="0.3">
      <c r="A73" s="2">
        <v>45363</v>
      </c>
      <c r="B73">
        <v>3491</v>
      </c>
      <c r="C73">
        <v>396</v>
      </c>
      <c r="D73">
        <v>65.87</v>
      </c>
      <c r="E73">
        <v>2878</v>
      </c>
      <c r="F73">
        <v>4.99</v>
      </c>
      <c r="G73">
        <v>99</v>
      </c>
      <c r="H73" t="s">
        <v>15</v>
      </c>
      <c r="I73" t="s">
        <v>11</v>
      </c>
      <c r="J73" t="s">
        <v>18</v>
      </c>
    </row>
    <row r="74" spans="1:10" x14ac:dyDescent="0.3">
      <c r="A74" s="2">
        <v>45364</v>
      </c>
      <c r="B74">
        <v>2373</v>
      </c>
      <c r="C74">
        <v>3307</v>
      </c>
      <c r="D74">
        <v>64.91</v>
      </c>
      <c r="E74">
        <v>3825</v>
      </c>
      <c r="F74">
        <v>1.07</v>
      </c>
      <c r="G74">
        <v>44</v>
      </c>
      <c r="H74" t="s">
        <v>15</v>
      </c>
      <c r="I74" t="s">
        <v>11</v>
      </c>
      <c r="J74" t="s">
        <v>18</v>
      </c>
    </row>
    <row r="75" spans="1:10" x14ac:dyDescent="0.3">
      <c r="A75" s="2">
        <v>45365</v>
      </c>
      <c r="B75">
        <v>987</v>
      </c>
      <c r="C75">
        <v>1216</v>
      </c>
      <c r="D75">
        <v>75</v>
      </c>
      <c r="E75">
        <v>4565</v>
      </c>
      <c r="F75">
        <v>4.0199999999999996</v>
      </c>
      <c r="G75">
        <v>18</v>
      </c>
      <c r="H75" t="s">
        <v>13</v>
      </c>
      <c r="I75" t="s">
        <v>14</v>
      </c>
      <c r="J75" t="s">
        <v>12</v>
      </c>
    </row>
    <row r="76" spans="1:10" x14ac:dyDescent="0.3">
      <c r="A76" s="2">
        <v>45366</v>
      </c>
      <c r="B76">
        <v>576</v>
      </c>
      <c r="C76">
        <v>3660</v>
      </c>
      <c r="D76">
        <v>42.89</v>
      </c>
      <c r="E76">
        <v>3893</v>
      </c>
      <c r="F76">
        <v>4.25</v>
      </c>
      <c r="G76">
        <v>5</v>
      </c>
      <c r="H76" t="s">
        <v>10</v>
      </c>
      <c r="I76" t="s">
        <v>11</v>
      </c>
      <c r="J76" t="s">
        <v>17</v>
      </c>
    </row>
    <row r="77" spans="1:10" x14ac:dyDescent="0.3">
      <c r="A77" s="2">
        <v>45367</v>
      </c>
      <c r="B77">
        <v>1602</v>
      </c>
      <c r="C77">
        <v>1420</v>
      </c>
      <c r="D77">
        <v>45.45</v>
      </c>
      <c r="E77">
        <v>3073</v>
      </c>
      <c r="F77">
        <v>4.17</v>
      </c>
      <c r="G77">
        <v>48</v>
      </c>
      <c r="H77" t="s">
        <v>15</v>
      </c>
      <c r="I77" t="s">
        <v>11</v>
      </c>
      <c r="J77" t="s">
        <v>17</v>
      </c>
    </row>
    <row r="78" spans="1:10" x14ac:dyDescent="0.3">
      <c r="A78" s="2">
        <v>45368</v>
      </c>
      <c r="B78">
        <v>4090</v>
      </c>
      <c r="C78">
        <v>2403</v>
      </c>
      <c r="D78">
        <v>65.209999999999994</v>
      </c>
      <c r="E78">
        <v>3867</v>
      </c>
      <c r="F78">
        <v>1.62</v>
      </c>
      <c r="G78">
        <v>54</v>
      </c>
      <c r="H78" t="s">
        <v>13</v>
      </c>
      <c r="I78" t="s">
        <v>14</v>
      </c>
      <c r="J78" t="s">
        <v>17</v>
      </c>
    </row>
    <row r="79" spans="1:10" x14ac:dyDescent="0.3">
      <c r="A79" s="2">
        <v>45369</v>
      </c>
      <c r="B79">
        <v>3690</v>
      </c>
      <c r="C79">
        <v>1509</v>
      </c>
      <c r="D79">
        <v>41.13</v>
      </c>
      <c r="E79">
        <v>5811</v>
      </c>
      <c r="F79">
        <v>2.8</v>
      </c>
      <c r="G79">
        <v>63</v>
      </c>
      <c r="H79" t="s">
        <v>10</v>
      </c>
      <c r="I79" t="s">
        <v>11</v>
      </c>
      <c r="J79" t="s">
        <v>16</v>
      </c>
    </row>
    <row r="80" spans="1:10" x14ac:dyDescent="0.3">
      <c r="A80" s="2">
        <v>45370</v>
      </c>
      <c r="B80">
        <v>102</v>
      </c>
      <c r="C80">
        <v>2322</v>
      </c>
      <c r="D80">
        <v>48.98</v>
      </c>
      <c r="E80">
        <v>818</v>
      </c>
      <c r="F80">
        <v>3.67</v>
      </c>
      <c r="G80">
        <v>76</v>
      </c>
      <c r="H80" t="s">
        <v>10</v>
      </c>
      <c r="I80" t="s">
        <v>11</v>
      </c>
      <c r="J80" t="s">
        <v>12</v>
      </c>
    </row>
    <row r="81" spans="1:10" x14ac:dyDescent="0.3">
      <c r="A81" s="2">
        <v>45371</v>
      </c>
      <c r="B81">
        <v>533</v>
      </c>
      <c r="C81">
        <v>2436</v>
      </c>
      <c r="D81">
        <v>71.75</v>
      </c>
      <c r="E81">
        <v>4499</v>
      </c>
      <c r="F81">
        <v>4.21</v>
      </c>
      <c r="G81">
        <v>43</v>
      </c>
      <c r="H81" t="s">
        <v>10</v>
      </c>
      <c r="I81" t="s">
        <v>14</v>
      </c>
      <c r="J81" t="s">
        <v>18</v>
      </c>
    </row>
    <row r="82" spans="1:10" x14ac:dyDescent="0.3">
      <c r="A82" s="2">
        <v>45372</v>
      </c>
      <c r="B82">
        <v>3918</v>
      </c>
      <c r="C82">
        <v>1179</v>
      </c>
      <c r="D82">
        <v>37.909999999999997</v>
      </c>
      <c r="E82">
        <v>3757</v>
      </c>
      <c r="F82">
        <v>2.6</v>
      </c>
      <c r="G82">
        <v>38</v>
      </c>
      <c r="H82" t="s">
        <v>15</v>
      </c>
      <c r="I82" t="s">
        <v>14</v>
      </c>
      <c r="J82" t="s">
        <v>12</v>
      </c>
    </row>
    <row r="83" spans="1:10" x14ac:dyDescent="0.3">
      <c r="A83" s="2">
        <v>45373</v>
      </c>
      <c r="B83">
        <v>4547</v>
      </c>
      <c r="C83">
        <v>3448</v>
      </c>
      <c r="D83">
        <v>57.51</v>
      </c>
      <c r="E83">
        <v>5302</v>
      </c>
      <c r="F83">
        <v>4.68</v>
      </c>
      <c r="G83">
        <v>54</v>
      </c>
      <c r="H83" t="s">
        <v>13</v>
      </c>
      <c r="I83" t="s">
        <v>11</v>
      </c>
      <c r="J83" t="s">
        <v>18</v>
      </c>
    </row>
    <row r="84" spans="1:10" x14ac:dyDescent="0.3">
      <c r="A84" s="2">
        <v>45374</v>
      </c>
      <c r="B84">
        <v>3838</v>
      </c>
      <c r="C84">
        <v>2300</v>
      </c>
      <c r="D84">
        <v>70.37</v>
      </c>
      <c r="E84">
        <v>3831</v>
      </c>
      <c r="F84">
        <v>2.04</v>
      </c>
      <c r="G84">
        <v>83</v>
      </c>
      <c r="H84" t="s">
        <v>13</v>
      </c>
      <c r="I84" t="s">
        <v>14</v>
      </c>
      <c r="J84" t="s">
        <v>18</v>
      </c>
    </row>
    <row r="85" spans="1:10" x14ac:dyDescent="0.3">
      <c r="A85" s="2">
        <v>45375</v>
      </c>
      <c r="B85">
        <v>3363</v>
      </c>
      <c r="C85">
        <v>773</v>
      </c>
      <c r="D85">
        <v>79.790000000000006</v>
      </c>
      <c r="E85">
        <v>4982</v>
      </c>
      <c r="F85">
        <v>2.2200000000000002</v>
      </c>
      <c r="G85">
        <v>88</v>
      </c>
      <c r="H85" t="s">
        <v>15</v>
      </c>
      <c r="I85" t="s">
        <v>11</v>
      </c>
      <c r="J85" t="s">
        <v>18</v>
      </c>
    </row>
    <row r="86" spans="1:10" x14ac:dyDescent="0.3">
      <c r="A86" s="2">
        <v>45376</v>
      </c>
      <c r="B86">
        <v>989</v>
      </c>
      <c r="C86">
        <v>824</v>
      </c>
      <c r="D86">
        <v>34.08</v>
      </c>
      <c r="E86">
        <v>5304</v>
      </c>
      <c r="F86">
        <v>3.61</v>
      </c>
      <c r="G86">
        <v>93</v>
      </c>
      <c r="H86" t="s">
        <v>19</v>
      </c>
      <c r="I86" t="s">
        <v>20</v>
      </c>
      <c r="J86" t="s">
        <v>16</v>
      </c>
    </row>
    <row r="87" spans="1:10" x14ac:dyDescent="0.3">
      <c r="A87" s="2">
        <v>45377</v>
      </c>
      <c r="B87">
        <v>604</v>
      </c>
      <c r="C87">
        <v>1858</v>
      </c>
      <c r="D87">
        <v>70.459999999999994</v>
      </c>
      <c r="E87">
        <v>984</v>
      </c>
      <c r="F87">
        <v>3.69</v>
      </c>
      <c r="G87">
        <v>25</v>
      </c>
      <c r="H87" t="s">
        <v>10</v>
      </c>
      <c r="I87" t="s">
        <v>11</v>
      </c>
      <c r="J87" t="s">
        <v>18</v>
      </c>
    </row>
    <row r="88" spans="1:10" x14ac:dyDescent="0.3">
      <c r="A88" s="2">
        <v>45378</v>
      </c>
      <c r="B88">
        <v>1623</v>
      </c>
      <c r="C88">
        <v>697</v>
      </c>
      <c r="D88">
        <v>48.94</v>
      </c>
      <c r="E88">
        <v>2678</v>
      </c>
      <c r="F88">
        <v>1.64</v>
      </c>
      <c r="G88">
        <v>19</v>
      </c>
      <c r="H88" t="s">
        <v>19</v>
      </c>
      <c r="I88" t="s">
        <v>14</v>
      </c>
      <c r="J88" t="s">
        <v>18</v>
      </c>
    </row>
    <row r="89" spans="1:10" x14ac:dyDescent="0.3">
      <c r="A89" s="2">
        <v>45379</v>
      </c>
      <c r="B89">
        <v>234</v>
      </c>
      <c r="C89">
        <v>3640</v>
      </c>
      <c r="D89">
        <v>63.49</v>
      </c>
      <c r="E89">
        <v>4997</v>
      </c>
      <c r="F89">
        <v>2.52</v>
      </c>
      <c r="G89">
        <v>16</v>
      </c>
      <c r="H89" t="s">
        <v>15</v>
      </c>
      <c r="I89" t="s">
        <v>20</v>
      </c>
      <c r="J89" t="s">
        <v>17</v>
      </c>
    </row>
    <row r="90" spans="1:10" x14ac:dyDescent="0.3">
      <c r="A90" s="2">
        <v>45380</v>
      </c>
      <c r="B90">
        <v>4372</v>
      </c>
      <c r="C90">
        <v>1677</v>
      </c>
      <c r="D90">
        <v>69.760000000000005</v>
      </c>
      <c r="E90">
        <v>2325</v>
      </c>
      <c r="F90">
        <v>1.63</v>
      </c>
      <c r="G90">
        <v>10</v>
      </c>
      <c r="H90" t="s">
        <v>10</v>
      </c>
      <c r="I90" t="s">
        <v>14</v>
      </c>
      <c r="J90" t="s">
        <v>16</v>
      </c>
    </row>
    <row r="91" spans="1:10" x14ac:dyDescent="0.3">
      <c r="A91" s="2">
        <v>45381</v>
      </c>
      <c r="B91">
        <v>4930</v>
      </c>
      <c r="C91">
        <v>3376</v>
      </c>
      <c r="D91">
        <v>50.41</v>
      </c>
      <c r="E91">
        <v>4307</v>
      </c>
      <c r="F91">
        <v>2.19</v>
      </c>
      <c r="G91">
        <v>80</v>
      </c>
      <c r="H91" t="s">
        <v>19</v>
      </c>
      <c r="I91" t="s">
        <v>14</v>
      </c>
      <c r="J91" t="s">
        <v>12</v>
      </c>
    </row>
    <row r="92" spans="1:10" x14ac:dyDescent="0.3">
      <c r="A92" s="2">
        <v>45382</v>
      </c>
      <c r="B92">
        <v>3067</v>
      </c>
      <c r="C92">
        <v>2545</v>
      </c>
      <c r="D92">
        <v>79.959999999999994</v>
      </c>
      <c r="E92">
        <v>1239</v>
      </c>
      <c r="F92">
        <v>3.57</v>
      </c>
      <c r="G92">
        <v>33</v>
      </c>
      <c r="H92" t="s">
        <v>19</v>
      </c>
      <c r="I92" t="s">
        <v>20</v>
      </c>
      <c r="J92" t="s">
        <v>12</v>
      </c>
    </row>
    <row r="93" spans="1:10" x14ac:dyDescent="0.3">
      <c r="A93" s="2">
        <v>45383</v>
      </c>
      <c r="B93">
        <v>2626</v>
      </c>
      <c r="C93">
        <v>2930</v>
      </c>
      <c r="D93">
        <v>49.08</v>
      </c>
      <c r="E93">
        <v>1736</v>
      </c>
      <c r="F93">
        <v>1.88</v>
      </c>
      <c r="G93">
        <v>76</v>
      </c>
      <c r="H93" t="s">
        <v>13</v>
      </c>
      <c r="I93" t="s">
        <v>14</v>
      </c>
      <c r="J93" t="s">
        <v>16</v>
      </c>
    </row>
    <row r="94" spans="1:10" x14ac:dyDescent="0.3">
      <c r="A94" s="2">
        <v>45384</v>
      </c>
      <c r="B94">
        <v>2601</v>
      </c>
      <c r="C94">
        <v>1883</v>
      </c>
      <c r="D94">
        <v>33.74</v>
      </c>
      <c r="E94">
        <v>1965</v>
      </c>
      <c r="F94">
        <v>2.3199999999999998</v>
      </c>
      <c r="G94">
        <v>15</v>
      </c>
      <c r="H94" t="s">
        <v>19</v>
      </c>
      <c r="I94" t="s">
        <v>14</v>
      </c>
      <c r="J94" t="s">
        <v>17</v>
      </c>
    </row>
    <row r="95" spans="1:10" x14ac:dyDescent="0.3">
      <c r="A95" s="2">
        <v>45385</v>
      </c>
      <c r="B95">
        <v>4513</v>
      </c>
      <c r="C95">
        <v>2408</v>
      </c>
      <c r="D95">
        <v>55.25</v>
      </c>
      <c r="E95">
        <v>1608</v>
      </c>
      <c r="F95">
        <v>2.15</v>
      </c>
      <c r="G95">
        <v>97</v>
      </c>
      <c r="H95" t="s">
        <v>13</v>
      </c>
      <c r="I95" t="s">
        <v>20</v>
      </c>
      <c r="J95" t="s">
        <v>12</v>
      </c>
    </row>
    <row r="96" spans="1:10" x14ac:dyDescent="0.3">
      <c r="A96" s="2">
        <v>45386</v>
      </c>
      <c r="B96">
        <v>4854</v>
      </c>
      <c r="C96">
        <v>3028</v>
      </c>
      <c r="D96">
        <v>73.34</v>
      </c>
      <c r="E96">
        <v>3701</v>
      </c>
      <c r="F96">
        <v>2.96</v>
      </c>
      <c r="G96">
        <v>92</v>
      </c>
      <c r="H96" t="s">
        <v>15</v>
      </c>
      <c r="I96" t="s">
        <v>14</v>
      </c>
      <c r="J96" t="s">
        <v>16</v>
      </c>
    </row>
    <row r="97" spans="1:10" x14ac:dyDescent="0.3">
      <c r="A97" s="2">
        <v>45387</v>
      </c>
      <c r="B97">
        <v>784</v>
      </c>
      <c r="C97">
        <v>2935</v>
      </c>
      <c r="D97">
        <v>54.04</v>
      </c>
      <c r="E97">
        <v>1471</v>
      </c>
      <c r="F97">
        <v>3.49</v>
      </c>
      <c r="G97">
        <v>60</v>
      </c>
      <c r="H97" t="s">
        <v>13</v>
      </c>
      <c r="I97" t="s">
        <v>20</v>
      </c>
      <c r="J97" t="s">
        <v>12</v>
      </c>
    </row>
    <row r="98" spans="1:10" x14ac:dyDescent="0.3">
      <c r="A98" s="2">
        <v>45388</v>
      </c>
      <c r="B98">
        <v>4625</v>
      </c>
      <c r="C98">
        <v>3639</v>
      </c>
      <c r="D98">
        <v>41.89</v>
      </c>
      <c r="E98">
        <v>2234</v>
      </c>
      <c r="F98">
        <v>3.34</v>
      </c>
      <c r="G98">
        <v>99</v>
      </c>
      <c r="H98" t="s">
        <v>19</v>
      </c>
      <c r="I98" t="s">
        <v>11</v>
      </c>
      <c r="J98" t="s">
        <v>17</v>
      </c>
    </row>
    <row r="99" spans="1:10" x14ac:dyDescent="0.3">
      <c r="A99" s="2">
        <v>45389</v>
      </c>
      <c r="B99">
        <v>866</v>
      </c>
      <c r="C99">
        <v>533</v>
      </c>
      <c r="D99">
        <v>76.41</v>
      </c>
      <c r="E99">
        <v>5428</v>
      </c>
      <c r="F99">
        <v>1.86</v>
      </c>
      <c r="G99">
        <v>39</v>
      </c>
      <c r="H99" t="s">
        <v>19</v>
      </c>
      <c r="I99" t="s">
        <v>14</v>
      </c>
      <c r="J99" t="s">
        <v>16</v>
      </c>
    </row>
    <row r="100" spans="1:10" x14ac:dyDescent="0.3">
      <c r="A100" s="2">
        <v>45390</v>
      </c>
      <c r="B100">
        <v>4792</v>
      </c>
      <c r="C100">
        <v>2346</v>
      </c>
      <c r="D100">
        <v>33.33</v>
      </c>
      <c r="E100">
        <v>550</v>
      </c>
      <c r="F100">
        <v>1.76</v>
      </c>
      <c r="G100">
        <v>50</v>
      </c>
      <c r="H100" t="s">
        <v>15</v>
      </c>
      <c r="I100" t="s">
        <v>14</v>
      </c>
      <c r="J100" t="s">
        <v>12</v>
      </c>
    </row>
    <row r="101" spans="1:10" x14ac:dyDescent="0.3">
      <c r="A101" s="2">
        <v>45391</v>
      </c>
      <c r="B101">
        <v>2661</v>
      </c>
      <c r="C101">
        <v>3956</v>
      </c>
      <c r="D101">
        <v>50.6</v>
      </c>
      <c r="E101">
        <v>2689</v>
      </c>
      <c r="F101">
        <v>2.57</v>
      </c>
      <c r="G101">
        <v>66</v>
      </c>
      <c r="H101" t="s">
        <v>19</v>
      </c>
      <c r="I101" t="s">
        <v>11</v>
      </c>
      <c r="J101" t="s">
        <v>17</v>
      </c>
    </row>
  </sheetData>
  <conditionalFormatting sqref="D1:D1048576">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workbookViewId="0">
      <selection activeCell="C9" sqref="C9"/>
    </sheetView>
  </sheetViews>
  <sheetFormatPr defaultRowHeight="14.4" x14ac:dyDescent="0.3"/>
  <cols>
    <col min="1" max="1" width="12.88671875" bestFit="1" customWidth="1"/>
    <col min="2" max="2" width="12.88671875" customWidth="1"/>
    <col min="3" max="3" width="29.88671875" customWidth="1"/>
    <col min="4" max="4" width="18.6640625" customWidth="1"/>
    <col min="5" max="7" width="5" customWidth="1"/>
    <col min="8" max="8" width="13.6640625" customWidth="1"/>
    <col min="9" max="9" width="15.77734375" customWidth="1"/>
    <col min="10" max="11" width="5" customWidth="1"/>
    <col min="12" max="12" width="4" customWidth="1"/>
    <col min="13" max="15" width="5" customWidth="1"/>
    <col min="16" max="16" width="4" customWidth="1"/>
    <col min="17" max="20" width="5" customWidth="1"/>
    <col min="21" max="21" width="14.109375" customWidth="1"/>
    <col min="22" max="22" width="18.21875" customWidth="1"/>
    <col min="23" max="35" width="5" customWidth="1"/>
    <col min="36" max="36" width="4" customWidth="1"/>
    <col min="37" max="40" width="5" customWidth="1"/>
    <col min="41" max="41" width="4" customWidth="1"/>
    <col min="42" max="48" width="5" customWidth="1"/>
    <col min="49" max="49" width="4" customWidth="1"/>
    <col min="50" max="73" width="5" customWidth="1"/>
    <col min="74" max="74" width="4" customWidth="1"/>
    <col min="75" max="88" width="5" customWidth="1"/>
    <col min="89" max="89" width="2" customWidth="1"/>
    <col min="90" max="90" width="10.77734375" customWidth="1"/>
    <col min="91" max="107" width="5" customWidth="1"/>
    <col min="108" max="108" width="7" customWidth="1"/>
    <col min="109" max="109" width="10.77734375" bestFit="1" customWidth="1"/>
  </cols>
  <sheetData>
    <row r="1" spans="1:22" ht="23.4" x14ac:dyDescent="0.45">
      <c r="D1" s="15" t="s">
        <v>37</v>
      </c>
      <c r="E1" s="10"/>
      <c r="F1" s="10"/>
      <c r="G1" s="10"/>
    </row>
    <row r="3" spans="1:22" x14ac:dyDescent="0.3">
      <c r="A3" s="3" t="s">
        <v>7</v>
      </c>
      <c r="B3" t="s">
        <v>22</v>
      </c>
      <c r="C3" t="s">
        <v>23</v>
      </c>
      <c r="D3" t="s">
        <v>24</v>
      </c>
      <c r="H3" s="3" t="s">
        <v>7</v>
      </c>
      <c r="I3" t="s">
        <v>22</v>
      </c>
      <c r="U3" s="3" t="s">
        <v>8</v>
      </c>
      <c r="V3" t="s">
        <v>22</v>
      </c>
    </row>
    <row r="4" spans="1:22" x14ac:dyDescent="0.3">
      <c r="A4" s="4" t="s">
        <v>19</v>
      </c>
      <c r="B4" s="5">
        <v>69908</v>
      </c>
      <c r="C4" s="5">
        <v>1410.1200000000001</v>
      </c>
      <c r="D4" s="5">
        <v>1388</v>
      </c>
      <c r="H4" s="4" t="s">
        <v>19</v>
      </c>
      <c r="I4" s="5">
        <v>69908</v>
      </c>
      <c r="U4" s="4" t="s">
        <v>14</v>
      </c>
      <c r="V4" s="8">
        <v>0.42650106764354417</v>
      </c>
    </row>
    <row r="5" spans="1:22" x14ac:dyDescent="0.3">
      <c r="A5" s="4" t="s">
        <v>15</v>
      </c>
      <c r="B5" s="5">
        <v>61684</v>
      </c>
      <c r="C5" s="5">
        <v>1391.04</v>
      </c>
      <c r="D5" s="5">
        <v>1362</v>
      </c>
      <c r="H5" s="4" t="s">
        <v>15</v>
      </c>
      <c r="I5" s="5">
        <v>61684</v>
      </c>
      <c r="U5" s="4" t="s">
        <v>20</v>
      </c>
      <c r="V5" s="8">
        <v>0.21135032421102121</v>
      </c>
    </row>
    <row r="6" spans="1:22" x14ac:dyDescent="0.3">
      <c r="A6" s="4" t="s">
        <v>10</v>
      </c>
      <c r="B6" s="5">
        <v>62961</v>
      </c>
      <c r="C6" s="5">
        <v>1321.14</v>
      </c>
      <c r="D6" s="5">
        <v>1059</v>
      </c>
      <c r="H6" s="4" t="s">
        <v>10</v>
      </c>
      <c r="I6" s="5">
        <v>62961</v>
      </c>
      <c r="U6" s="4" t="s">
        <v>11</v>
      </c>
      <c r="V6" s="8">
        <v>0.36214860814543459</v>
      </c>
    </row>
    <row r="7" spans="1:22" x14ac:dyDescent="0.3">
      <c r="A7" s="4" t="s">
        <v>13</v>
      </c>
      <c r="B7" s="5">
        <v>60682</v>
      </c>
      <c r="C7" s="5">
        <v>1497.31</v>
      </c>
      <c r="D7" s="5">
        <v>1439</v>
      </c>
      <c r="H7" s="4" t="s">
        <v>13</v>
      </c>
      <c r="I7" s="5">
        <v>60682</v>
      </c>
      <c r="U7" s="4" t="s">
        <v>21</v>
      </c>
      <c r="V7" s="8">
        <v>1</v>
      </c>
    </row>
    <row r="8" spans="1:22" x14ac:dyDescent="0.3">
      <c r="A8" s="4" t="s">
        <v>21</v>
      </c>
      <c r="B8" s="5">
        <v>255235</v>
      </c>
      <c r="C8" s="5">
        <v>5619.6100000000006</v>
      </c>
      <c r="D8" s="5">
        <v>5248</v>
      </c>
      <c r="H8" s="4" t="s">
        <v>21</v>
      </c>
      <c r="I8" s="5">
        <v>255235</v>
      </c>
    </row>
    <row r="26" spans="2:3" x14ac:dyDescent="0.3">
      <c r="B26" s="3" t="s">
        <v>7</v>
      </c>
      <c r="C26" t="s">
        <v>33</v>
      </c>
    </row>
    <row r="27" spans="2:3" x14ac:dyDescent="0.3">
      <c r="B27" s="4" t="s">
        <v>19</v>
      </c>
      <c r="C27" s="5">
        <v>3.2488461538461526</v>
      </c>
    </row>
    <row r="28" spans="2:3" x14ac:dyDescent="0.3">
      <c r="B28" s="4" t="s">
        <v>15</v>
      </c>
      <c r="C28" s="5">
        <v>3.0829166666666672</v>
      </c>
    </row>
    <row r="29" spans="2:3" x14ac:dyDescent="0.3">
      <c r="B29" s="4" t="s">
        <v>10</v>
      </c>
      <c r="C29" s="5">
        <v>3.2963999999999993</v>
      </c>
    </row>
    <row r="30" spans="2:3" x14ac:dyDescent="0.3">
      <c r="B30" s="4" t="s">
        <v>13</v>
      </c>
      <c r="C30" s="5">
        <v>2.8604000000000003</v>
      </c>
    </row>
    <row r="31" spans="2:3" x14ac:dyDescent="0.3">
      <c r="B31" s="4" t="s">
        <v>21</v>
      </c>
      <c r="C31" s="5">
        <v>3.1237999999999992</v>
      </c>
    </row>
  </sheetData>
  <mergeCells count="1">
    <mergeCell ref="D1:G1"/>
  </mergeCells>
  <conditionalFormatting sqref="C1:C3 C9:C26 C132:C1048576">
    <cfRule type="colorScale" priority="3">
      <colorScale>
        <cfvo type="min"/>
        <cfvo type="percentile" val="50"/>
        <cfvo type="max"/>
        <color rgb="FF63BE7B"/>
        <color rgb="FFFFEB84"/>
        <color rgb="FFF8696B"/>
      </colorScale>
    </cfRule>
  </conditionalFormatting>
  <conditionalFormatting sqref="D1:D3 D9:D26 D44:D1048576">
    <cfRule type="dataBar" priority="2">
      <dataBar>
        <cfvo type="min"/>
        <cfvo type="max"/>
        <color rgb="FF638EC6"/>
      </dataBar>
      <extLst>
        <ext xmlns:x14="http://schemas.microsoft.com/office/spreadsheetml/2009/9/main" uri="{B025F937-C7B1-47D3-B67F-A62EFF666E3E}">
          <x14:id>{54E45015-AC35-45ED-AA05-657D697D67F9}</x14:id>
        </ext>
      </extLst>
    </cfRule>
  </conditionalFormatting>
  <conditionalFormatting sqref="C3:C8">
    <cfRule type="colorScale" priority="1">
      <colorScale>
        <cfvo type="min"/>
        <cfvo type="percentile" val="50"/>
        <cfvo type="max"/>
        <color rgb="FF63BE7B"/>
        <color rgb="FFFCFCFF"/>
        <color rgb="FFF8696B"/>
      </colorScale>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54E45015-AC35-45ED-AA05-657D697D67F9}">
            <x14:dataBar minLength="0" maxLength="100" gradient="0">
              <x14:cfvo type="autoMin"/>
              <x14:cfvo type="autoMax"/>
              <x14:negativeFillColor rgb="FFFF0000"/>
              <x14:axisColor rgb="FF000000"/>
            </x14:dataBar>
          </x14:cfRule>
          <xm:sqref>D1:D3 D9:D26 D44:D1048576</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A1048576"/>
    </sheetView>
  </sheetViews>
  <sheetFormatPr defaultRowHeight="14.4" x14ac:dyDescent="0.3"/>
  <cols>
    <col min="1" max="1" width="14.109375" customWidth="1"/>
    <col min="2" max="2" width="15.88671875" bestFit="1" customWidth="1"/>
    <col min="3" max="3" width="19" bestFit="1" customWidth="1"/>
    <col min="4" max="4" width="19.21875" bestFit="1" customWidth="1"/>
    <col min="8" max="8" width="14.77734375" customWidth="1"/>
    <col min="9" max="9" width="14.5546875" bestFit="1" customWidth="1"/>
  </cols>
  <sheetData>
    <row r="1" spans="1:9" ht="23.4" x14ac:dyDescent="0.45">
      <c r="D1" s="15" t="s">
        <v>38</v>
      </c>
      <c r="E1" s="10"/>
      <c r="F1" s="10"/>
    </row>
    <row r="3" spans="1:9" x14ac:dyDescent="0.3">
      <c r="A3" s="3" t="s">
        <v>32</v>
      </c>
      <c r="B3" t="s">
        <v>25</v>
      </c>
      <c r="C3" t="s">
        <v>26</v>
      </c>
      <c r="D3" t="s">
        <v>27</v>
      </c>
      <c r="H3" s="3" t="s">
        <v>32</v>
      </c>
      <c r="I3" t="s">
        <v>22</v>
      </c>
    </row>
    <row r="4" spans="1:9" x14ac:dyDescent="0.3">
      <c r="A4" s="4" t="s">
        <v>16</v>
      </c>
      <c r="B4" s="5">
        <v>25</v>
      </c>
      <c r="C4" s="5">
        <v>25</v>
      </c>
      <c r="D4" s="5">
        <v>25</v>
      </c>
      <c r="H4" s="4" t="s">
        <v>12</v>
      </c>
      <c r="I4" s="5">
        <v>78985</v>
      </c>
    </row>
    <row r="5" spans="1:9" x14ac:dyDescent="0.3">
      <c r="A5" s="4" t="s">
        <v>18</v>
      </c>
      <c r="B5" s="5">
        <v>20</v>
      </c>
      <c r="C5" s="5">
        <v>20</v>
      </c>
      <c r="D5" s="5">
        <v>20</v>
      </c>
      <c r="H5" s="4" t="s">
        <v>16</v>
      </c>
      <c r="I5" s="5">
        <v>68580</v>
      </c>
    </row>
    <row r="6" spans="1:9" x14ac:dyDescent="0.3">
      <c r="A6" s="4" t="s">
        <v>12</v>
      </c>
      <c r="B6" s="5">
        <v>31</v>
      </c>
      <c r="C6" s="5">
        <v>31</v>
      </c>
      <c r="D6" s="5">
        <v>31</v>
      </c>
      <c r="H6" s="4" t="s">
        <v>17</v>
      </c>
      <c r="I6" s="5">
        <v>56023</v>
      </c>
    </row>
    <row r="7" spans="1:9" x14ac:dyDescent="0.3">
      <c r="A7" s="4" t="s">
        <v>17</v>
      </c>
      <c r="B7" s="5">
        <v>24</v>
      </c>
      <c r="C7" s="5">
        <v>24</v>
      </c>
      <c r="D7" s="5">
        <v>24</v>
      </c>
      <c r="H7" s="4" t="s">
        <v>18</v>
      </c>
      <c r="I7" s="5">
        <v>51647</v>
      </c>
    </row>
    <row r="8" spans="1:9" x14ac:dyDescent="0.3">
      <c r="A8" s="4" t="s">
        <v>21</v>
      </c>
      <c r="B8" s="5">
        <v>100</v>
      </c>
      <c r="C8" s="5">
        <v>100</v>
      </c>
      <c r="D8" s="5">
        <v>100</v>
      </c>
      <c r="H8" s="4" t="s">
        <v>21</v>
      </c>
      <c r="I8" s="5">
        <v>255235</v>
      </c>
    </row>
  </sheetData>
  <mergeCells count="1">
    <mergeCell ref="D1:F1"/>
  </mergeCells>
  <conditionalFormatting sqref="D1:D3 D9:D1048576">
    <cfRule type="dataBar" priority="2">
      <dataBar>
        <cfvo type="min"/>
        <cfvo type="max"/>
        <color rgb="FF638EC6"/>
      </dataBar>
      <extLst>
        <ext xmlns:x14="http://schemas.microsoft.com/office/spreadsheetml/2009/9/main" uri="{B025F937-C7B1-47D3-B67F-A62EFF666E3E}">
          <x14:id>{E010E3FE-823B-4336-B8EE-C7120607AB28}</x14:id>
        </ext>
      </extLst>
    </cfRule>
  </conditionalFormatting>
  <conditionalFormatting sqref="D1:D1048576">
    <cfRule type="dataBar" priority="1">
      <dataBar>
        <cfvo type="min"/>
        <cfvo type="max"/>
        <color rgb="FF638EC6"/>
      </dataBar>
      <extLst>
        <ext xmlns:x14="http://schemas.microsoft.com/office/spreadsheetml/2009/9/main" uri="{B025F937-C7B1-47D3-B67F-A62EFF666E3E}">
          <x14:id>{C613FA9F-A482-483B-BB06-EBE486DD1475}</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E010E3FE-823B-4336-B8EE-C7120607AB28}">
            <x14:dataBar minLength="0" maxLength="100" gradient="0">
              <x14:cfvo type="autoMin"/>
              <x14:cfvo type="autoMax"/>
              <x14:negativeFillColor rgb="FFFF0000"/>
              <x14:axisColor rgb="FF000000"/>
            </x14:dataBar>
          </x14:cfRule>
          <xm:sqref>D1:D3 D9:D1048576</xm:sqref>
        </x14:conditionalFormatting>
        <x14:conditionalFormatting xmlns:xm="http://schemas.microsoft.com/office/excel/2006/main">
          <x14:cfRule type="dataBar" id="{C613FA9F-A482-483B-BB06-EBE486DD1475}">
            <x14:dataBar minLength="0" maxLength="100" gradient="0">
              <x14:cfvo type="autoMin"/>
              <x14:cfvo type="autoMax"/>
              <x14:negativeFill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J6" sqref="J6"/>
    </sheetView>
  </sheetViews>
  <sheetFormatPr defaultRowHeight="14.4" x14ac:dyDescent="0.3"/>
  <cols>
    <col min="1" max="1" width="25.44140625" customWidth="1"/>
    <col min="2" max="2" width="13.33203125" customWidth="1"/>
    <col min="3" max="3" width="12.6640625" customWidth="1"/>
    <col min="4" max="4" width="12.109375" customWidth="1"/>
    <col min="5" max="5" width="13.88671875" customWidth="1"/>
    <col min="7" max="7" width="6.21875" customWidth="1"/>
    <col min="8" max="8" width="6.109375" customWidth="1"/>
    <col min="9" max="9" width="5.88671875" customWidth="1"/>
    <col min="10" max="10" width="6.21875" customWidth="1"/>
    <col min="11" max="11" width="11.5546875" customWidth="1"/>
    <col min="12" max="12" width="11.6640625" customWidth="1"/>
  </cols>
  <sheetData>
    <row r="1" spans="1:12" ht="18" x14ac:dyDescent="0.35">
      <c r="A1" s="19" t="s">
        <v>36</v>
      </c>
      <c r="B1" s="18"/>
      <c r="D1" s="20" t="s">
        <v>39</v>
      </c>
      <c r="E1" s="11"/>
      <c r="F1" s="9"/>
      <c r="K1" s="21" t="s">
        <v>35</v>
      </c>
      <c r="L1" s="12"/>
    </row>
    <row r="2" spans="1:12" ht="15.6" x14ac:dyDescent="0.3">
      <c r="A2" s="17" t="s">
        <v>28</v>
      </c>
      <c r="B2">
        <f>GETPIVOTDATA("Sum of Sessions",'Pivot_Region Analysis'!$A$3)</f>
        <v>255235</v>
      </c>
      <c r="D2" s="13" t="s">
        <v>14</v>
      </c>
      <c r="E2" s="14">
        <f>GETPIVOTDATA("Sessions",'Pivot_Region Analysis'!$U$3,"Device_Type","Desktop")</f>
        <v>0.42650106764354417</v>
      </c>
      <c r="K2" s="16" t="str">
        <f>'Pivot - Source Analysis'!H4</f>
        <v>Paid</v>
      </c>
      <c r="L2" s="14">
        <f>GETPIVOTDATA("Sessions",'Pivot - Source Analysis'!$H$3,"Traffic_Source","Paid")</f>
        <v>78985</v>
      </c>
    </row>
    <row r="3" spans="1:12" ht="15.6" x14ac:dyDescent="0.3">
      <c r="A3" s="17" t="s">
        <v>29</v>
      </c>
      <c r="B3">
        <f>GETPIVOTDATA("Average of Bounce_Rate",'Pivot_Region Analysis'!$A$3)</f>
        <v>5619.6100000000006</v>
      </c>
      <c r="D3" s="13" t="s">
        <v>20</v>
      </c>
      <c r="E3" s="14">
        <f>GETPIVOTDATA("Sessions",'Pivot_Region Analysis'!$U$3,"Device_Type","Mobile")</f>
        <v>0.21135032421102121</v>
      </c>
    </row>
    <row r="4" spans="1:12" ht="15.6" x14ac:dyDescent="0.3">
      <c r="A4" s="17" t="s">
        <v>30</v>
      </c>
      <c r="B4">
        <f>GETPIVOTDATA("Sum of Conversions",'Pivot_Region Analysis'!$A$3)</f>
        <v>5248</v>
      </c>
      <c r="D4" s="13" t="s">
        <v>11</v>
      </c>
      <c r="E4" s="14">
        <f>GETPIVOTDATA("Sessions",'Pivot_Region Analysis'!$U$3,"Device_Type","Tablet")</f>
        <v>0.36214860814543459</v>
      </c>
    </row>
    <row r="5" spans="1:12" ht="15.6" x14ac:dyDescent="0.3">
      <c r="A5" s="17" t="s">
        <v>31</v>
      </c>
      <c r="B5" s="6">
        <f>($B$4 / $B$2) * 100</f>
        <v>2.0561443375712578</v>
      </c>
    </row>
    <row r="6" spans="1:12" ht="15.6" x14ac:dyDescent="0.3">
      <c r="A6" s="17" t="s">
        <v>34</v>
      </c>
      <c r="B6" s="8">
        <f>GETPIVOTDATA("Avg_Session_Duration",'Pivot_Region Analysis'!$B$26)</f>
        <v>3.1237999999999992</v>
      </c>
    </row>
  </sheetData>
  <mergeCells count="3">
    <mergeCell ref="K1:L1"/>
    <mergeCell ref="D1:E1"/>
    <mergeCell ref="A1:B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Traffic Data</vt:lpstr>
      <vt:lpstr>Pivot_Region Analysis</vt:lpstr>
      <vt:lpstr>Pivot - Source Analysis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2024-10-28T12:58:23Z</dcterms:created>
  <dcterms:modified xsi:type="dcterms:W3CDTF">2024-10-29T15:59:44Z</dcterms:modified>
</cp:coreProperties>
</file>