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3275" windowHeight="10230"/>
  </bookViews>
  <sheets>
    <sheet name="GanttChart" sheetId="8" r:id="rId1"/>
  </sheets>
  <definedNames>
    <definedName name="_xlnm.Print_Area" localSheetId="0">GanttChart!$A$3:$IO$55</definedName>
  </definedNames>
  <calcPr calcId="124519"/>
</workbook>
</file>

<file path=xl/calcChain.xml><?xml version="1.0" encoding="utf-8"?>
<calcChain xmlns="http://schemas.openxmlformats.org/spreadsheetml/2006/main">
  <c r="I44" i="8"/>
  <c r="J44" s="1"/>
  <c r="H44"/>
  <c r="E44"/>
  <c r="J43"/>
  <c r="I43"/>
  <c r="H43"/>
  <c r="E43"/>
  <c r="J42"/>
  <c r="I42"/>
  <c r="H42"/>
  <c r="E42"/>
  <c r="J41"/>
  <c r="I41"/>
  <c r="H41"/>
  <c r="E41"/>
  <c r="J40"/>
  <c r="I40"/>
  <c r="H40"/>
  <c r="E40"/>
  <c r="J39"/>
  <c r="I39"/>
  <c r="H39"/>
  <c r="E39"/>
  <c r="J38"/>
  <c r="I38"/>
  <c r="H38"/>
  <c r="E38"/>
  <c r="G37"/>
  <c r="I37" s="1"/>
  <c r="F37"/>
  <c r="E37"/>
  <c r="H37" s="1"/>
  <c r="E22"/>
  <c r="H22"/>
  <c r="I24"/>
  <c r="J24" s="1"/>
  <c r="H24"/>
  <c r="E24"/>
  <c r="E36"/>
  <c r="H36" s="1"/>
  <c r="E35"/>
  <c r="E34"/>
  <c r="E33"/>
  <c r="E32"/>
  <c r="E31"/>
  <c r="I36"/>
  <c r="J36" s="1"/>
  <c r="I35"/>
  <c r="J35" s="1"/>
  <c r="H35"/>
  <c r="I34"/>
  <c r="J34" s="1"/>
  <c r="H34"/>
  <c r="I33"/>
  <c r="J33" s="1"/>
  <c r="H33"/>
  <c r="E49"/>
  <c r="E48"/>
  <c r="E47"/>
  <c r="E46"/>
  <c r="I49"/>
  <c r="J49" s="1"/>
  <c r="H49"/>
  <c r="I48"/>
  <c r="J48" s="1"/>
  <c r="H48"/>
  <c r="I47"/>
  <c r="J47" s="1"/>
  <c r="H47"/>
  <c r="I46"/>
  <c r="J46" s="1"/>
  <c r="H46"/>
  <c r="G45"/>
  <c r="H45"/>
  <c r="E20"/>
  <c r="I30"/>
  <c r="J30" s="1"/>
  <c r="H30"/>
  <c r="E30"/>
  <c r="I28"/>
  <c r="J28" s="1"/>
  <c r="E28"/>
  <c r="H28" s="1"/>
  <c r="I27"/>
  <c r="J27" s="1"/>
  <c r="E27"/>
  <c r="H27" s="1"/>
  <c r="I26"/>
  <c r="J26" s="1"/>
  <c r="E26"/>
  <c r="H26" s="1"/>
  <c r="G25"/>
  <c r="E17"/>
  <c r="E16"/>
  <c r="E15"/>
  <c r="C7"/>
  <c r="D7" s="1"/>
  <c r="E14"/>
  <c r="E13"/>
  <c r="F29" s="1"/>
  <c r="I18"/>
  <c r="J18" s="1"/>
  <c r="E18"/>
  <c r="H18" s="1"/>
  <c r="I14"/>
  <c r="J14" s="1"/>
  <c r="H14"/>
  <c r="I13"/>
  <c r="J13" s="1"/>
  <c r="H13"/>
  <c r="I12"/>
  <c r="J12" s="1"/>
  <c r="E12"/>
  <c r="H12" s="1"/>
  <c r="G11"/>
  <c r="H31"/>
  <c r="E21"/>
  <c r="E23"/>
  <c r="L8"/>
  <c r="L9" s="1"/>
  <c r="D8"/>
  <c r="G29"/>
  <c r="G19"/>
  <c r="I20"/>
  <c r="I21"/>
  <c r="J21" s="1"/>
  <c r="I23"/>
  <c r="J23" s="1"/>
  <c r="I31"/>
  <c r="J31" s="1"/>
  <c r="I32"/>
  <c r="J32" s="1"/>
  <c r="J20"/>
  <c r="H21"/>
  <c r="H23"/>
  <c r="H32"/>
  <c r="J37" l="1"/>
  <c r="F45"/>
  <c r="I45" s="1"/>
  <c r="J45" s="1"/>
  <c r="F11"/>
  <c r="E11" s="1"/>
  <c r="H11" s="1"/>
  <c r="F25"/>
  <c r="E29"/>
  <c r="H29" s="1"/>
  <c r="I29"/>
  <c r="J29" s="1"/>
  <c r="M8"/>
  <c r="N8" s="1"/>
  <c r="O8" s="1"/>
  <c r="P8" s="1"/>
  <c r="Q8" s="1"/>
  <c r="R8" s="1"/>
  <c r="S8" s="1"/>
  <c r="S9" s="1"/>
  <c r="E25" l="1"/>
  <c r="H25" s="1"/>
  <c r="I11"/>
  <c r="J11" s="1"/>
  <c r="I25"/>
  <c r="J25" s="1"/>
  <c r="T8"/>
  <c r="U8" s="1"/>
  <c r="V8" s="1"/>
  <c r="W8" s="1"/>
  <c r="X8" s="1"/>
  <c r="Y8" s="1"/>
  <c r="Z8" s="1"/>
  <c r="Z9" s="1"/>
  <c r="AA8" l="1"/>
  <c r="AB8" s="1"/>
  <c r="AC8" s="1"/>
  <c r="AD8" s="1"/>
  <c r="AE8" s="1"/>
  <c r="AF8" s="1"/>
  <c r="AG8" s="1"/>
  <c r="AG9" s="1"/>
  <c r="AH8" l="1"/>
  <c r="AI8" s="1"/>
  <c r="AJ8" s="1"/>
  <c r="AK8" s="1"/>
  <c r="AL8" s="1"/>
  <c r="AM8" s="1"/>
  <c r="AN8" s="1"/>
  <c r="AN9" s="1"/>
  <c r="AO8" l="1"/>
  <c r="AP8" s="1"/>
  <c r="AQ8" s="1"/>
  <c r="AR8" s="1"/>
  <c r="AS8" s="1"/>
  <c r="AT8" s="1"/>
  <c r="AU8" s="1"/>
  <c r="AU9" s="1"/>
  <c r="AV8" l="1"/>
  <c r="AW8" s="1"/>
  <c r="AX8" s="1"/>
  <c r="AY8" s="1"/>
  <c r="AZ8" s="1"/>
  <c r="BA8" s="1"/>
  <c r="BB8" s="1"/>
  <c r="BB9" s="1"/>
  <c r="BC8" l="1"/>
  <c r="BD8" s="1"/>
  <c r="BE8" s="1"/>
  <c r="BF8" s="1"/>
  <c r="BG8" s="1"/>
  <c r="BH8" s="1"/>
  <c r="BI8" s="1"/>
  <c r="BI9" s="1"/>
  <c r="BJ8" l="1"/>
  <c r="BK8" s="1"/>
  <c r="BL8" s="1"/>
  <c r="BM8" s="1"/>
  <c r="BN8" s="1"/>
  <c r="BO8" s="1"/>
  <c r="BP8" s="1"/>
  <c r="BP9" s="1"/>
  <c r="BQ8" l="1"/>
  <c r="BR8" s="1"/>
  <c r="BS8" s="1"/>
  <c r="BT8" s="1"/>
  <c r="BU8" s="1"/>
  <c r="BV8" s="1"/>
  <c r="BW8" s="1"/>
  <c r="BW9" s="1"/>
  <c r="BX8" l="1"/>
  <c r="BY8" s="1"/>
  <c r="BZ8" s="1"/>
  <c r="CA8" s="1"/>
  <c r="CB8" s="1"/>
  <c r="CC8" s="1"/>
  <c r="CD8" s="1"/>
  <c r="CD9" s="1"/>
  <c r="CE8" l="1"/>
  <c r="CF8" s="1"/>
  <c r="CG8" s="1"/>
  <c r="CH8" s="1"/>
  <c r="CI8" s="1"/>
  <c r="CJ8" s="1"/>
  <c r="CK8" s="1"/>
  <c r="CK9" s="1"/>
  <c r="CL8" l="1"/>
  <c r="CM8" s="1"/>
  <c r="CN8" s="1"/>
  <c r="CO8" s="1"/>
  <c r="CP8" s="1"/>
  <c r="CQ8" s="1"/>
  <c r="CR8" s="1"/>
  <c r="CR9" s="1"/>
  <c r="CS8" l="1"/>
  <c r="CT8" s="1"/>
  <c r="CU8" s="1"/>
  <c r="CV8" s="1"/>
  <c r="CW8" s="1"/>
  <c r="CX8" s="1"/>
  <c r="CY8" s="1"/>
  <c r="CY9" s="1"/>
  <c r="CZ8" l="1"/>
  <c r="DA8" s="1"/>
  <c r="DB8" s="1"/>
  <c r="DC8" s="1"/>
  <c r="DD8" s="1"/>
  <c r="DE8" s="1"/>
  <c r="DF8" s="1"/>
  <c r="DF9" s="1"/>
  <c r="DG8" l="1"/>
  <c r="DH8" s="1"/>
  <c r="DI8" s="1"/>
  <c r="DJ8" s="1"/>
  <c r="DK8" s="1"/>
  <c r="DL8" s="1"/>
  <c r="DM8" s="1"/>
  <c r="DM9" s="1"/>
  <c r="DN8" l="1"/>
  <c r="DO8" s="1"/>
  <c r="DP8" s="1"/>
  <c r="DQ8" s="1"/>
  <c r="DR8" s="1"/>
  <c r="DS8" s="1"/>
  <c r="DT8" s="1"/>
  <c r="DT9" s="1"/>
  <c r="DU8" l="1"/>
  <c r="DV8" s="1"/>
  <c r="DW8" s="1"/>
  <c r="DX8" s="1"/>
  <c r="DY8" s="1"/>
  <c r="DZ8" s="1"/>
  <c r="EA8" s="1"/>
  <c r="EA9" s="1"/>
  <c r="EB8" l="1"/>
  <c r="EC8" s="1"/>
  <c r="ED8" s="1"/>
  <c r="EE8" s="1"/>
  <c r="EF8" s="1"/>
  <c r="EG8" s="1"/>
  <c r="EH8" s="1"/>
  <c r="EH9" s="1"/>
  <c r="EI8" l="1"/>
  <c r="EJ8" s="1"/>
  <c r="EK8" s="1"/>
  <c r="EL8" s="1"/>
  <c r="EM8" s="1"/>
  <c r="EN8" s="1"/>
  <c r="EO8" s="1"/>
  <c r="EO9" s="1"/>
  <c r="EP8" l="1"/>
  <c r="EQ8" s="1"/>
  <c r="ER8" s="1"/>
  <c r="ES8" s="1"/>
  <c r="ET8" s="1"/>
  <c r="EU8" s="1"/>
  <c r="EV8" s="1"/>
  <c r="EV9" s="1"/>
  <c r="EW8" l="1"/>
  <c r="EX8" s="1"/>
  <c r="EY8" s="1"/>
  <c r="EZ8" s="1"/>
  <c r="FA8" s="1"/>
  <c r="FB8" s="1"/>
  <c r="FC8" s="1"/>
  <c r="FC9" s="1"/>
  <c r="FD8" l="1"/>
  <c r="FE8" s="1"/>
  <c r="FF8" s="1"/>
  <c r="FG8" s="1"/>
  <c r="FH8" s="1"/>
  <c r="FI8" s="1"/>
  <c r="FJ8" s="1"/>
  <c r="FJ9" s="1"/>
  <c r="FK8" l="1"/>
  <c r="FL8" s="1"/>
  <c r="FM8" s="1"/>
  <c r="FN8" s="1"/>
  <c r="FO8" s="1"/>
  <c r="FP8" s="1"/>
  <c r="FQ8" s="1"/>
  <c r="FQ9" s="1"/>
  <c r="FR8" l="1"/>
  <c r="FS8" s="1"/>
  <c r="FT8" s="1"/>
  <c r="FU8" s="1"/>
  <c r="FV8" s="1"/>
  <c r="FW8" s="1"/>
  <c r="FX8" s="1"/>
  <c r="FX9" s="1"/>
  <c r="FY8" l="1"/>
  <c r="FZ8" s="1"/>
  <c r="GA8" s="1"/>
  <c r="GB8" s="1"/>
  <c r="GC8" s="1"/>
  <c r="GD8" s="1"/>
  <c r="GE8" s="1"/>
  <c r="GE9" s="1"/>
  <c r="GF8" l="1"/>
  <c r="GG8" s="1"/>
  <c r="GH8" s="1"/>
  <c r="GI8" s="1"/>
  <c r="GJ8" s="1"/>
  <c r="GK8" s="1"/>
  <c r="GL8" s="1"/>
  <c r="GL9" s="1"/>
  <c r="GM8"/>
  <c r="GN8" s="1"/>
  <c r="GO8" s="1"/>
  <c r="GP8" s="1"/>
  <c r="GQ8" s="1"/>
  <c r="GR8" s="1"/>
  <c r="GS8" s="1"/>
  <c r="GS9" l="1"/>
  <c r="GT8"/>
  <c r="GU8" s="1"/>
  <c r="GV8" s="1"/>
  <c r="GW8" s="1"/>
  <c r="GX8" s="1"/>
  <c r="GY8" s="1"/>
  <c r="GZ8" s="1"/>
  <c r="GZ9" l="1"/>
  <c r="HA8"/>
  <c r="HB8" s="1"/>
  <c r="HC8" s="1"/>
  <c r="HD8" s="1"/>
  <c r="HE8" s="1"/>
  <c r="HF8" s="1"/>
  <c r="HG8" s="1"/>
  <c r="HG9" l="1"/>
  <c r="HH8"/>
  <c r="HI8" s="1"/>
  <c r="HJ8" s="1"/>
  <c r="HK8" s="1"/>
  <c r="HL8" s="1"/>
  <c r="HM8" s="1"/>
  <c r="HN8" s="1"/>
  <c r="HN9" l="1"/>
  <c r="HO8"/>
  <c r="HP8" s="1"/>
  <c r="HQ8" s="1"/>
  <c r="HR8" s="1"/>
  <c r="HS8" s="1"/>
  <c r="HT8" s="1"/>
  <c r="HU8" s="1"/>
  <c r="HU9" l="1"/>
  <c r="HV8"/>
  <c r="HW8" s="1"/>
  <c r="HX8" s="1"/>
  <c r="HY8" s="1"/>
  <c r="HZ8" s="1"/>
  <c r="IA8" s="1"/>
  <c r="IB8" s="1"/>
  <c r="IB9" l="1"/>
  <c r="IC8"/>
  <c r="ID8" s="1"/>
  <c r="IE8" s="1"/>
  <c r="IF8" s="1"/>
  <c r="IG8" s="1"/>
  <c r="IH8" s="1"/>
  <c r="II8" s="1"/>
  <c r="II9" l="1"/>
  <c r="IJ8"/>
  <c r="IK8" s="1"/>
  <c r="IL8" s="1"/>
  <c r="IM8" s="1"/>
  <c r="IN8" s="1"/>
  <c r="IO8" s="1"/>
  <c r="H20"/>
  <c r="F19"/>
  <c r="I19" s="1"/>
  <c r="J19" l="1"/>
  <c r="E19"/>
  <c r="H19" s="1"/>
</calcChain>
</file>

<file path=xl/comments1.xml><?xml version="1.0" encoding="utf-8"?>
<comments xmlns="http://schemas.openxmlformats.org/spreadsheetml/2006/main">
  <authors>
    <author>Jon</author>
  </authors>
  <commentList>
    <comment ref="J1" authorId="0">
      <text>
        <r>
          <rPr>
            <b/>
            <u/>
            <sz val="8"/>
            <color indexed="81"/>
            <rFont val="Tahoma"/>
            <family val="2"/>
          </rPr>
          <t>COMMERCIAL USE LICENSE</t>
        </r>
        <r>
          <rPr>
            <sz val="8"/>
            <color indexed="81"/>
            <rFont val="Tahoma"/>
            <family val="2"/>
          </rPr>
          <t xml:space="preserve">
This spreadsheet has been commercially licensed from Vertex42 LLC (the "Licensor"). If you have received this file from anyone other than the Licensor or the designated Licensee, as allowed in the commercial license agreement, please destroy all copies of this spreadsheet in your possession and report the violation to Vertex42.com. See the following page page for details about the commercial use license:
http://www.vertex42.com/licensing/EULA_commercialuse.html</t>
        </r>
        <r>
          <rPr>
            <u/>
            <sz val="8"/>
            <color indexed="81"/>
            <rFont val="Tahoma"/>
            <family val="2"/>
          </rPr>
          <t xml:space="preserve">
</t>
        </r>
        <r>
          <rPr>
            <sz val="8"/>
            <color indexed="81"/>
            <rFont val="Tahoma"/>
            <family val="2"/>
          </rPr>
          <t xml:space="preserve">
</t>
        </r>
        <r>
          <rPr>
            <b/>
            <u/>
            <sz val="8"/>
            <color indexed="81"/>
            <rFont val="Tahoma"/>
            <family val="2"/>
          </rPr>
          <t xml:space="preserve">Restrictions
</t>
        </r>
        <r>
          <rPr>
            <sz val="8"/>
            <color indexed="81"/>
            <rFont val="Tahoma"/>
            <family val="2"/>
          </rPr>
          <t xml:space="preserve">(a) </t>
        </r>
        <r>
          <rPr>
            <b/>
            <sz val="8"/>
            <color indexed="81"/>
            <rFont val="Tahoma"/>
            <family val="2"/>
          </rPr>
          <t xml:space="preserve">You </t>
        </r>
        <r>
          <rPr>
            <b/>
            <sz val="8"/>
            <color indexed="10"/>
            <rFont val="Tahoma"/>
            <family val="2"/>
          </rPr>
          <t>may not distribute</t>
        </r>
        <r>
          <rPr>
            <b/>
            <sz val="8"/>
            <color indexed="81"/>
            <rFont val="Tahoma"/>
            <family val="2"/>
          </rPr>
          <t>, sell, rent, lease, sublicense, or otherwise transfer rights to, any portion of this Software.</t>
        </r>
        <r>
          <rPr>
            <sz val="8"/>
            <color indexed="81"/>
            <rFont val="Tahoma"/>
            <family val="2"/>
          </rPr>
          <t xml:space="preserve"> The Licensee may only give a copy of this spreadsheet to an individual client if the client has also purchased a commercial license of the Software.
(b) </t>
        </r>
        <r>
          <rPr>
            <b/>
            <sz val="8"/>
            <color indexed="10"/>
            <rFont val="Tahoma"/>
            <family val="2"/>
          </rPr>
          <t>You may not remove, alter, or hide the original logo, trademarks, copyright, hyperlinks, disclaimers, terms of use, or other proprietary notices.</t>
        </r>
        <r>
          <rPr>
            <sz val="8"/>
            <color indexed="81"/>
            <rFont val="Tahoma"/>
            <family val="2"/>
          </rPr>
          <t xml:space="preserve">
(c) </t>
        </r>
        <r>
          <rPr>
            <b/>
            <sz val="8"/>
            <color indexed="81"/>
            <rFont val="Tahoma"/>
            <family val="2"/>
          </rPr>
          <t>You may not place the Software onto a server or computer so that it is accessible via a public network, such as the internet</t>
        </r>
        <r>
          <rPr>
            <sz val="8"/>
            <color indexed="81"/>
            <rFont val="Tahoma"/>
            <family val="2"/>
          </rPr>
          <t xml:space="preserve">.
(d) You may not merge the Software into another program or create any derivative works of the Software or its documentation.
(e) You may not copy the Documentation or copy the Software except as indicated in the Commercial Use Grant.
(f) You may not reverse engineer, decompile, or disassemble the Software.
</t>
        </r>
        <r>
          <rPr>
            <sz val="8"/>
            <color indexed="81"/>
            <rFont val="Tahoma"/>
            <family val="2"/>
          </rPr>
          <t xml:space="preserve">
</t>
        </r>
        <r>
          <rPr>
            <b/>
            <u/>
            <sz val="8"/>
            <color indexed="81"/>
            <rFont val="Tahoma"/>
            <family val="2"/>
          </rPr>
          <t>No Warranties</t>
        </r>
        <r>
          <rPr>
            <b/>
            <sz val="8"/>
            <color indexed="81"/>
            <rFont val="Tahoma"/>
            <family val="2"/>
          </rPr>
          <t xml:space="preserve">
</t>
        </r>
        <r>
          <rPr>
            <sz val="8"/>
            <color indexed="81"/>
            <rFont val="Tahoma"/>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9" authorId="0">
      <text>
        <r>
          <rPr>
            <b/>
            <sz val="8"/>
            <color indexed="81"/>
            <rFont val="Tahoma"/>
            <family val="2"/>
          </rPr>
          <t>Work Breakdown Structure</t>
        </r>
        <r>
          <rPr>
            <sz val="8"/>
            <color indexed="81"/>
            <rFont val="Tahoma"/>
          </rPr>
          <t xml:space="preserve">
Enter the Task# and Subtask#
2
2.1
2.2
etc.</t>
        </r>
      </text>
    </comment>
    <comment ref="D9" authorId="0">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0">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0">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F11=MAX(E12:E15)-D11</t>
        </r>
      </text>
    </comment>
    <comment ref="G9" authorId="0">
      <text>
        <r>
          <rPr>
            <b/>
            <sz val="8"/>
            <color indexed="81"/>
            <rFont val="Tahoma"/>
          </rPr>
          <t>Percent Complete</t>
        </r>
        <r>
          <rPr>
            <sz val="8"/>
            <color indexed="81"/>
            <rFont val="Tahoma"/>
            <family val="2"/>
          </rPr>
          <t xml:space="preserve">
Update the status of this task by entering the percent complete (between 0% and 100%).
For the main tasks, you can use a weighted average of the sub tasks by adding the formula:
G11=SUMPRODUCT(F12:F15,G12:G15)/SUM(F12:F15)
Note: If you insert rows, make sure that the calculation is updated correctly.</t>
        </r>
      </text>
    </comment>
    <comment ref="H9" authorId="0">
      <text>
        <r>
          <rPr>
            <b/>
            <sz val="8"/>
            <color indexed="81"/>
            <rFont val="Tahoma"/>
            <family val="2"/>
          </rPr>
          <t>Working Days</t>
        </r>
        <r>
          <rPr>
            <sz val="8"/>
            <color indexed="81"/>
            <rFont val="Tahoma"/>
          </rPr>
          <t xml:space="preserve">
Counts only Mon-Fri, using the NETWORKDAYS() formula. When planning work based upon the number of working days, adjust the Duration until the desired # of working days is reached.
</t>
        </r>
        <r>
          <rPr>
            <i/>
            <sz val="8"/>
            <color indexed="81"/>
            <rFont val="Tahoma"/>
            <family val="2"/>
          </rPr>
          <t xml:space="preserve">Note: </t>
        </r>
        <r>
          <rPr>
            <sz val="8"/>
            <color indexed="81"/>
            <rFont val="Tahoma"/>
          </rPr>
          <t>If the start date is later changed, the number of working days may also change.</t>
        </r>
      </text>
    </comment>
    <comment ref="I9" authorId="0">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0">
      <text>
        <r>
          <rPr>
            <b/>
            <sz val="8"/>
            <color indexed="81"/>
            <rFont val="Tahoma"/>
          </rPr>
          <t>Calendar Days Remaining</t>
        </r>
        <r>
          <rPr>
            <sz val="8"/>
            <color indexed="81"/>
            <rFont val="Tahoma"/>
          </rPr>
          <t xml:space="preserve">
This column is calculated by subtracted the Days Complete from the Duration.</t>
        </r>
      </text>
    </comment>
  </commentList>
</comments>
</file>

<file path=xl/sharedStrings.xml><?xml version="1.0" encoding="utf-8"?>
<sst xmlns="http://schemas.openxmlformats.org/spreadsheetml/2006/main" count="102" uniqueCount="90">
  <si>
    <t>Days Remaining</t>
  </si>
  <si>
    <t>Today's Date:</t>
  </si>
  <si>
    <t>Start</t>
  </si>
  <si>
    <t>End</t>
  </si>
  <si>
    <t>Days Complete</t>
  </si>
  <si>
    <t>(vertical red line)</t>
  </si>
  <si>
    <t>Duration (Days)</t>
  </si>
  <si>
    <t>WBS</t>
  </si>
  <si>
    <t>1.2</t>
  </si>
  <si>
    <t>1.3</t>
  </si>
  <si>
    <t>1.4</t>
  </si>
  <si>
    <t>2</t>
  </si>
  <si>
    <t>2.1</t>
  </si>
  <si>
    <t>2.2</t>
  </si>
  <si>
    <t>2.4</t>
  </si>
  <si>
    <t>1</t>
  </si>
  <si>
    <t>1.1</t>
  </si>
  <si>
    <t>% Complete</t>
  </si>
  <si>
    <t>3</t>
  </si>
  <si>
    <t>3.1</t>
  </si>
  <si>
    <t>3.2</t>
  </si>
  <si>
    <t>3.3</t>
  </si>
  <si>
    <t>Working Days</t>
  </si>
  <si>
    <t>Task Lead</t>
  </si>
  <si>
    <t>Start Date:</t>
  </si>
  <si>
    <t>© 2008 Vertex42 LLC</t>
  </si>
  <si>
    <t>[42]</t>
  </si>
  <si>
    <t>First Day of Week (Sun=1):</t>
  </si>
  <si>
    <t>Gantt Chart</t>
  </si>
  <si>
    <t>Julian</t>
  </si>
  <si>
    <t>Team</t>
  </si>
  <si>
    <t>Colin</t>
  </si>
  <si>
    <t>WLAN</t>
  </si>
  <si>
    <t>General</t>
  </si>
  <si>
    <t>Landmark dates</t>
  </si>
  <si>
    <t>Project proposal Presentation</t>
  </si>
  <si>
    <t>Prototype demo</t>
  </si>
  <si>
    <t>Project Report</t>
  </si>
  <si>
    <t>Poster</t>
  </si>
  <si>
    <t>Web Page</t>
  </si>
  <si>
    <t>Self-reflection</t>
  </si>
  <si>
    <t>Final project presentation</t>
  </si>
  <si>
    <t>Equipment check</t>
  </si>
  <si>
    <t>RFID</t>
  </si>
  <si>
    <t>General Prototype Tasks</t>
  </si>
  <si>
    <t>Router and wireless card API research</t>
  </si>
  <si>
    <t>GUI prototype</t>
  </si>
  <si>
    <t>Hardware API check</t>
  </si>
  <si>
    <t>Report Generation</t>
  </si>
  <si>
    <t>Julian's draft</t>
  </si>
  <si>
    <t>Julian's final report</t>
  </si>
  <si>
    <t>Colin's draft</t>
  </si>
  <si>
    <t>Colin's final report</t>
  </si>
  <si>
    <t xml:space="preserve">1st phase: Data collecting software development </t>
  </si>
  <si>
    <t xml:space="preserve">1st phase: Integration of hardware and software </t>
  </si>
  <si>
    <t xml:space="preserve">1st phase: Testing and refinement </t>
  </si>
  <si>
    <t>2nd phase: Data collecting software development</t>
  </si>
  <si>
    <t>2nd phase: Integration of hardware and software</t>
  </si>
  <si>
    <t>2nd phase: Testing and refinement</t>
  </si>
  <si>
    <t>Final presentation preparation</t>
  </si>
  <si>
    <t>Experiment</t>
  </si>
  <si>
    <t>Final GUI</t>
  </si>
  <si>
    <t>Self-reflection writing</t>
  </si>
  <si>
    <t>Indoor asset tracking comparison between RFID and Wi-Fi</t>
  </si>
  <si>
    <t>Colin Murray and Julian Hulme</t>
  </si>
  <si>
    <t>1.5</t>
  </si>
  <si>
    <t>1.6</t>
  </si>
  <si>
    <t>1.7</t>
  </si>
  <si>
    <t>2.5</t>
  </si>
  <si>
    <t>4</t>
  </si>
  <si>
    <t>4.1</t>
  </si>
  <si>
    <t>4.2</t>
  </si>
  <si>
    <t>4.3</t>
  </si>
  <si>
    <t>4.4</t>
  </si>
  <si>
    <t>4.5</t>
  </si>
  <si>
    <t>4.6</t>
  </si>
  <si>
    <t>4.7</t>
  </si>
  <si>
    <t>5</t>
  </si>
  <si>
    <t>5.1</t>
  </si>
  <si>
    <t>5.2</t>
  </si>
  <si>
    <t>5.3</t>
  </si>
  <si>
    <t>5.4</t>
  </si>
  <si>
    <t>5.5</t>
  </si>
  <si>
    <t>5.6</t>
  </si>
  <si>
    <t>5.7</t>
  </si>
  <si>
    <t>6</t>
  </si>
  <si>
    <t>6.1</t>
  </si>
  <si>
    <t>6.2</t>
  </si>
  <si>
    <t>6.3</t>
  </si>
  <si>
    <t>6.4</t>
  </si>
</sst>
</file>

<file path=xl/styles.xml><?xml version="1.0" encoding="utf-8"?>
<styleSheet xmlns="http://schemas.openxmlformats.org/spreadsheetml/2006/main">
  <numFmts count="3">
    <numFmt numFmtId="164" formatCode="m/dd/yy"/>
    <numFmt numFmtId="165" formatCode="\(ddd\)"/>
    <numFmt numFmtId="166" formatCode="dd\ \-\ mmm\ \-\ yy"/>
  </numFmts>
  <fonts count="27">
    <font>
      <sz val="10"/>
      <name val="Arial"/>
    </font>
    <font>
      <sz val="10"/>
      <name val="Arial"/>
    </font>
    <font>
      <b/>
      <sz val="10"/>
      <name val="Arial"/>
      <family val="2"/>
    </font>
    <font>
      <sz val="8"/>
      <name val="Arial"/>
    </font>
    <font>
      <sz val="10"/>
      <name val="Arial"/>
      <family val="2"/>
    </font>
    <font>
      <i/>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i/>
      <sz val="8"/>
      <color indexed="81"/>
      <name val="Tahoma"/>
      <family val="2"/>
    </font>
    <font>
      <sz val="8"/>
      <color indexed="81"/>
      <name val="Tahoma"/>
      <family val="2"/>
    </font>
    <font>
      <u/>
      <sz val="10"/>
      <color indexed="12"/>
      <name val="Arial"/>
    </font>
    <font>
      <b/>
      <u/>
      <sz val="8"/>
      <color indexed="81"/>
      <name val="Tahoma"/>
      <family val="2"/>
    </font>
    <font>
      <sz val="8"/>
      <name val="Arial Narrow"/>
      <family val="2"/>
    </font>
    <font>
      <b/>
      <sz val="8"/>
      <color indexed="10"/>
      <name val="Tahoma"/>
      <family val="2"/>
    </font>
    <font>
      <b/>
      <sz val="14"/>
      <color indexed="16"/>
      <name val="Trebuchet MS"/>
      <family val="2"/>
    </font>
    <font>
      <sz val="6"/>
      <name val="Trebuchet MS"/>
      <family val="2"/>
    </font>
    <font>
      <b/>
      <sz val="18"/>
      <color indexed="56"/>
      <name val="Trebuchet MS"/>
      <family val="2"/>
    </font>
    <font>
      <sz val="10"/>
      <color indexed="9"/>
      <name val="Arial"/>
    </font>
    <font>
      <u/>
      <sz val="8"/>
      <color indexed="12"/>
      <name val="Arial"/>
    </font>
    <font>
      <i/>
      <sz val="8"/>
      <name val="Arial"/>
      <family val="2"/>
    </font>
    <font>
      <b/>
      <sz val="8"/>
      <name val="Arial Narrow"/>
      <family val="2"/>
    </font>
    <font>
      <u/>
      <sz val="8"/>
      <color indexed="81"/>
      <name val="Tahoma"/>
      <family val="2"/>
    </font>
    <font>
      <u/>
      <sz val="8"/>
      <color indexed="23"/>
      <name val="Arial"/>
    </font>
    <font>
      <b/>
      <sz val="24"/>
      <name val="Arial"/>
    </font>
  </fonts>
  <fills count="5">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1"/>
        <bgColor indexed="64"/>
      </patternFill>
    </fill>
  </fills>
  <borders count="6">
    <border>
      <left/>
      <right/>
      <top/>
      <bottom/>
      <diagonal/>
    </border>
    <border>
      <left/>
      <right/>
      <top/>
      <bottom style="medium">
        <color indexed="64"/>
      </bottom>
      <diagonal/>
    </border>
    <border>
      <left/>
      <right/>
      <top style="thin">
        <color indexed="22"/>
      </top>
      <bottom style="thin">
        <color indexed="22"/>
      </bottom>
      <diagonal/>
    </border>
    <border>
      <left/>
      <right/>
      <top/>
      <bottom style="thin">
        <color indexed="64"/>
      </bottom>
      <diagonal/>
    </border>
    <border>
      <left style="thin">
        <color indexed="55"/>
      </left>
      <right/>
      <top/>
      <bottom style="medium">
        <color indexed="64"/>
      </bottom>
      <diagonal/>
    </border>
    <border>
      <left/>
      <right style="thin">
        <color indexed="55"/>
      </right>
      <top/>
      <bottom style="medium">
        <color indexed="64"/>
      </bottom>
      <diagonal/>
    </border>
  </borders>
  <cellStyleXfs count="3">
    <xf numFmtId="0" fontId="0"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62">
    <xf numFmtId="0" fontId="0" fillId="0" borderId="0" xfId="0"/>
    <xf numFmtId="0" fontId="0" fillId="0" borderId="0" xfId="0" applyAlignment="1">
      <alignment horizontal="right"/>
    </xf>
    <xf numFmtId="14" fontId="3" fillId="0" borderId="0" xfId="0" applyNumberFormat="1" applyFont="1" applyAlignment="1">
      <alignment horizontal="left"/>
    </xf>
    <xf numFmtId="0" fontId="3" fillId="0" borderId="0" xfId="0" applyFont="1"/>
    <xf numFmtId="0" fontId="2" fillId="0" borderId="1" xfId="0" applyFont="1" applyBorder="1" applyAlignment="1">
      <alignment horizontal="center"/>
    </xf>
    <xf numFmtId="0" fontId="0" fillId="0" borderId="1" xfId="0" applyBorder="1" applyAlignment="1">
      <alignment horizontal="center" textRotation="90"/>
    </xf>
    <xf numFmtId="0" fontId="0" fillId="2" borderId="0" xfId="0" applyFill="1"/>
    <xf numFmtId="0" fontId="0" fillId="0" borderId="0" xfId="0" applyFill="1" applyBorder="1"/>
    <xf numFmtId="14" fontId="0" fillId="0" borderId="0" xfId="0" applyNumberFormat="1" applyFill="1"/>
    <xf numFmtId="0" fontId="6" fillId="0" borderId="0" xfId="0" applyNumberFormat="1" applyFont="1" applyAlignment="1">
      <alignment horizontal="right"/>
    </xf>
    <xf numFmtId="164" fontId="3" fillId="0" borderId="2" xfId="0" applyNumberFormat="1" applyFont="1" applyFill="1" applyBorder="1" applyAlignment="1">
      <alignment horizontal="right"/>
    </xf>
    <xf numFmtId="1" fontId="3" fillId="0" borderId="2" xfId="2" applyNumberFormat="1" applyFont="1" applyFill="1" applyBorder="1" applyAlignment="1">
      <alignment horizontal="center"/>
    </xf>
    <xf numFmtId="164" fontId="3" fillId="2" borderId="2" xfId="0" applyNumberFormat="1" applyFont="1" applyFill="1" applyBorder="1" applyAlignment="1">
      <alignment horizontal="right"/>
    </xf>
    <xf numFmtId="1" fontId="3" fillId="2" borderId="2" xfId="2" applyNumberFormat="1" applyFont="1" applyFill="1" applyBorder="1" applyAlignment="1">
      <alignment horizontal="center"/>
    </xf>
    <xf numFmtId="164" fontId="3" fillId="3" borderId="2" xfId="0" applyNumberFormat="1" applyFont="1" applyFill="1" applyBorder="1" applyAlignment="1">
      <alignment horizontal="right"/>
    </xf>
    <xf numFmtId="0" fontId="4" fillId="0" borderId="3" xfId="0" applyFont="1" applyBorder="1" applyAlignment="1">
      <alignment horizontal="left"/>
    </xf>
    <xf numFmtId="14" fontId="4" fillId="0" borderId="3" xfId="0" applyNumberFormat="1" applyFont="1" applyBorder="1" applyAlignment="1">
      <alignment horizontal="left"/>
    </xf>
    <xf numFmtId="14" fontId="1" fillId="0" borderId="3" xfId="0" applyNumberFormat="1" applyFont="1" applyBorder="1" applyAlignment="1">
      <alignment horizontal="left"/>
    </xf>
    <xf numFmtId="49" fontId="3" fillId="0" borderId="0" xfId="0" applyNumberFormat="1" applyFont="1" applyFill="1" applyBorder="1"/>
    <xf numFmtId="49" fontId="3" fillId="2" borderId="2" xfId="0" applyNumberFormat="1" applyFont="1" applyFill="1" applyBorder="1" applyAlignment="1">
      <alignment horizontal="left"/>
    </xf>
    <xf numFmtId="49" fontId="3" fillId="0" borderId="2" xfId="0" applyNumberFormat="1" applyFont="1" applyBorder="1" applyAlignment="1">
      <alignment horizontal="left"/>
    </xf>
    <xf numFmtId="0" fontId="3" fillId="2" borderId="2" xfId="0" applyFont="1" applyFill="1" applyBorder="1"/>
    <xf numFmtId="0" fontId="3" fillId="0" borderId="2" xfId="0" applyFont="1" applyFill="1" applyBorder="1"/>
    <xf numFmtId="0" fontId="3" fillId="0" borderId="0" xfId="0" applyFont="1" applyFill="1" applyBorder="1"/>
    <xf numFmtId="0" fontId="3" fillId="0" borderId="2" xfId="0" applyFont="1" applyBorder="1"/>
    <xf numFmtId="0" fontId="0" fillId="0" borderId="1" xfId="0" applyBorder="1" applyAlignment="1">
      <alignment horizontal="center" textRotation="90" wrapText="1"/>
    </xf>
    <xf numFmtId="0" fontId="0" fillId="0" borderId="0" xfId="0" applyAlignment="1"/>
    <xf numFmtId="0" fontId="4" fillId="0" borderId="0" xfId="0" applyFont="1" applyBorder="1" applyAlignment="1">
      <alignment horizontal="left"/>
    </xf>
    <xf numFmtId="14" fontId="1" fillId="0" borderId="0" xfId="0" applyNumberFormat="1" applyFont="1" applyBorder="1" applyAlignment="1">
      <alignment horizontal="left"/>
    </xf>
    <xf numFmtId="0" fontId="3" fillId="0" borderId="0" xfId="0" applyNumberFormat="1" applyFont="1" applyFill="1" applyBorder="1"/>
    <xf numFmtId="1" fontId="3" fillId="2" borderId="2" xfId="0" applyNumberFormat="1" applyFont="1" applyFill="1" applyBorder="1" applyAlignment="1">
      <alignment horizontal="center"/>
    </xf>
    <xf numFmtId="1" fontId="3" fillId="0" borderId="2" xfId="0" applyNumberFormat="1" applyFont="1" applyFill="1" applyBorder="1" applyAlignment="1">
      <alignment horizontal="center"/>
    </xf>
    <xf numFmtId="0" fontId="9" fillId="0" borderId="1" xfId="0" applyFont="1" applyFill="1" applyBorder="1" applyAlignment="1"/>
    <xf numFmtId="0" fontId="0" fillId="0" borderId="1" xfId="0" applyBorder="1" applyAlignment="1"/>
    <xf numFmtId="0" fontId="0" fillId="0" borderId="0" xfId="0" applyFill="1" applyBorder="1" applyAlignment="1"/>
    <xf numFmtId="9" fontId="3" fillId="3" borderId="2" xfId="2" applyFont="1" applyFill="1" applyBorder="1" applyAlignment="1">
      <alignment horizontal="center"/>
    </xf>
    <xf numFmtId="9" fontId="3" fillId="4" borderId="2" xfId="2" applyFont="1" applyFill="1" applyBorder="1" applyAlignment="1">
      <alignment horizontal="center"/>
    </xf>
    <xf numFmtId="164" fontId="3" fillId="4" borderId="2" xfId="0" applyNumberFormat="1" applyFont="1" applyFill="1" applyBorder="1" applyAlignment="1">
      <alignment horizontal="right"/>
    </xf>
    <xf numFmtId="1" fontId="3" fillId="4" borderId="2" xfId="0" applyNumberFormat="1" applyFont="1" applyFill="1" applyBorder="1" applyAlignment="1">
      <alignment horizontal="center"/>
    </xf>
    <xf numFmtId="1" fontId="3" fillId="3" borderId="2" xfId="0" applyNumberFormat="1" applyFont="1" applyFill="1" applyBorder="1" applyAlignment="1">
      <alignment horizontal="center"/>
    </xf>
    <xf numFmtId="0" fontId="15" fillId="2" borderId="2" xfId="0" applyFont="1" applyFill="1" applyBorder="1"/>
    <xf numFmtId="0" fontId="15" fillId="0" borderId="2" xfId="0" applyFont="1" applyFill="1" applyBorder="1"/>
    <xf numFmtId="0" fontId="15" fillId="0" borderId="2" xfId="0" applyFont="1" applyFill="1" applyBorder="1" applyAlignment="1">
      <alignment wrapText="1"/>
    </xf>
    <xf numFmtId="0" fontId="9" fillId="0" borderId="1" xfId="0" applyFont="1" applyBorder="1" applyAlignment="1">
      <alignment horizontal="left"/>
    </xf>
    <xf numFmtId="0" fontId="9" fillId="0" borderId="1" xfId="0" applyFont="1" applyBorder="1" applyAlignment="1">
      <alignment horizontal="center"/>
    </xf>
    <xf numFmtId="165" fontId="1" fillId="0" borderId="3" xfId="0" applyNumberFormat="1" applyFont="1" applyBorder="1" applyAlignment="1">
      <alignment horizontal="right"/>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0" fontId="20" fillId="0" borderId="0" xfId="0" applyFont="1"/>
    <xf numFmtId="0" fontId="21" fillId="0" borderId="0" xfId="1" applyFont="1" applyAlignment="1" applyProtection="1">
      <alignment horizontal="right"/>
    </xf>
    <xf numFmtId="14" fontId="5" fillId="0" borderId="0" xfId="0" applyNumberFormat="1" applyFont="1" applyFill="1"/>
    <xf numFmtId="0" fontId="0" fillId="0" borderId="0" xfId="0" applyAlignment="1">
      <alignment horizontal="center"/>
    </xf>
    <xf numFmtId="0" fontId="22" fillId="0" borderId="0" xfId="0" applyFont="1" applyAlignment="1">
      <alignment horizontal="right"/>
    </xf>
    <xf numFmtId="0" fontId="23" fillId="2" borderId="2" xfId="0" applyFont="1" applyFill="1" applyBorder="1" applyAlignment="1">
      <alignment wrapText="1"/>
    </xf>
    <xf numFmtId="0" fontId="25" fillId="2" borderId="0" xfId="1" applyFont="1" applyFill="1" applyAlignment="1" applyProtection="1">
      <alignment horizontal="right" vertical="center"/>
    </xf>
    <xf numFmtId="0" fontId="26" fillId="0" borderId="0" xfId="0" applyFont="1" applyAlignment="1">
      <alignment horizontal="left"/>
    </xf>
    <xf numFmtId="0" fontId="0" fillId="0" borderId="0" xfId="0" applyFill="1" applyBorder="1" applyAlignment="1">
      <alignment horizontal="left"/>
    </xf>
    <xf numFmtId="0" fontId="3" fillId="0" borderId="2" xfId="0" applyFont="1" applyBorder="1" applyAlignment="1">
      <alignment horizontal="left"/>
    </xf>
    <xf numFmtId="166" fontId="3" fillId="0" borderId="4" xfId="0" applyNumberFormat="1" applyFont="1" applyBorder="1" applyAlignment="1">
      <alignment horizontal="center" textRotation="90"/>
    </xf>
    <xf numFmtId="166" fontId="0" fillId="0" borderId="1" xfId="0" applyNumberFormat="1" applyBorder="1" applyAlignment="1">
      <alignment horizontal="center" textRotation="90"/>
    </xf>
    <xf numFmtId="166" fontId="0" fillId="0" borderId="5" xfId="0" applyNumberFormat="1" applyBorder="1" applyAlignment="1">
      <alignment horizontal="center" textRotation="90"/>
    </xf>
  </cellXfs>
  <cellStyles count="3">
    <cellStyle name="Hyperlink" xfId="1" builtinId="8"/>
    <cellStyle name="Normal" xfId="0" builtinId="0"/>
    <cellStyle name="Percent" xfId="2" builtinId="5"/>
  </cellStyles>
  <dxfs count="12">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xdr:from>
      <xdr:col>0</xdr:col>
      <xdr:colOff>66675</xdr:colOff>
      <xdr:row>56</xdr:row>
      <xdr:rowOff>145676</xdr:rowOff>
    </xdr:from>
    <xdr:to>
      <xdr:col>176</xdr:col>
      <xdr:colOff>0</xdr:colOff>
      <xdr:row>98</xdr:row>
      <xdr:rowOff>112058</xdr:rowOff>
    </xdr:to>
    <xdr:sp macro="" textlink="">
      <xdr:nvSpPr>
        <xdr:cNvPr id="6146" name="Rectangle 2"/>
        <xdr:cNvSpPr>
          <a:spLocks noChangeArrowheads="1"/>
        </xdr:cNvSpPr>
      </xdr:nvSpPr>
      <xdr:spPr bwMode="auto">
        <a:xfrm>
          <a:off x="66675" y="8998323"/>
          <a:ext cx="11071972" cy="6555441"/>
        </a:xfrm>
        <a:prstGeom prst="rect">
          <a:avLst/>
        </a:prstGeom>
        <a:solidFill>
          <a:srgbClr val="EAEAEA"/>
        </a:solidFill>
        <a:ln w="9525">
          <a:solidFill>
            <a:srgbClr val="000000"/>
          </a:solid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Arial"/>
              <a:cs typeface="Arial"/>
            </a:rPr>
            <a:t>HELP</a:t>
          </a: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Modify the </a:t>
          </a:r>
          <a:r>
            <a:rPr lang="en-US" sz="1000" b="1" i="0" strike="noStrike">
              <a:solidFill>
                <a:srgbClr val="008000"/>
              </a:solidFill>
              <a:latin typeface="Arial"/>
              <a:cs typeface="Arial"/>
            </a:rPr>
            <a:t>GREEN</a:t>
          </a:r>
          <a:r>
            <a:rPr lang="en-US" sz="1000" b="0" i="0" strike="noStrike">
              <a:solidFill>
                <a:srgbClr val="000000"/>
              </a:solidFill>
              <a:latin typeface="Arial"/>
              <a:cs typeface="Arial"/>
            </a:rPr>
            <a:t> cells and the </a:t>
          </a:r>
          <a:r>
            <a:rPr lang="en-US" sz="1000" b="1" i="0" strike="noStrike">
              <a:solidFill>
                <a:srgbClr val="000000"/>
              </a:solidFill>
              <a:latin typeface="Arial"/>
              <a:cs typeface="Arial"/>
            </a:rPr>
            <a:t>WBS</a:t>
          </a:r>
          <a:r>
            <a:rPr lang="en-US" sz="1000" b="0" i="0" strike="noStrike">
              <a:solidFill>
                <a:srgbClr val="000000"/>
              </a:solidFill>
              <a:latin typeface="Arial"/>
              <a:cs typeface="Arial"/>
            </a:rPr>
            <a:t>, </a:t>
          </a:r>
          <a:r>
            <a:rPr lang="en-US" sz="1000" b="1" i="0" strike="noStrike">
              <a:solidFill>
                <a:srgbClr val="000000"/>
              </a:solidFill>
              <a:latin typeface="Arial"/>
              <a:cs typeface="Arial"/>
            </a:rPr>
            <a:t>Tasks</a:t>
          </a:r>
          <a:r>
            <a:rPr lang="en-US" sz="1000" b="0" i="0" strike="noStrike">
              <a:solidFill>
                <a:srgbClr val="000000"/>
              </a:solidFill>
              <a:latin typeface="Arial"/>
              <a:cs typeface="Arial"/>
            </a:rPr>
            <a:t>, and </a:t>
          </a:r>
          <a:r>
            <a:rPr lang="en-US" sz="1000" b="1" i="0" strike="noStrike">
              <a:solidFill>
                <a:srgbClr val="000000"/>
              </a:solidFill>
              <a:latin typeface="Arial"/>
              <a:cs typeface="Arial"/>
            </a:rPr>
            <a:t>Task Lead</a:t>
          </a:r>
          <a:r>
            <a:rPr lang="en-US" sz="1000" b="0" i="0" strike="noStrike">
              <a:solidFill>
                <a:srgbClr val="000000"/>
              </a:solidFill>
              <a:latin typeface="Arial"/>
              <a:cs typeface="Arial"/>
            </a:rPr>
            <a:t> columns. The rest of the columns are formulas.</a:t>
          </a:r>
        </a:p>
        <a:p>
          <a:pPr algn="l" rtl="1">
            <a:defRPr sz="1000"/>
          </a:pPr>
          <a:r>
            <a:rPr lang="en-US" sz="1000" b="0" i="0" strike="noStrike">
              <a:solidFill>
                <a:srgbClr val="000000"/>
              </a:solidFill>
              <a:latin typeface="Arial"/>
              <a:cs typeface="Arial"/>
            </a:rPr>
            <a:t>- The number of weeks shown in the gantt chart is limited by the maximum number of columns available in Excel.</a:t>
          </a:r>
        </a:p>
        <a:p>
          <a:pPr algn="l" rtl="1">
            <a:defRPr sz="1000"/>
          </a:pPr>
          <a:r>
            <a:rPr lang="en-US" sz="1000" b="0" i="0" strike="noStrike">
              <a:solidFill>
                <a:srgbClr val="000000"/>
              </a:solidFill>
              <a:latin typeface="Arial"/>
              <a:cs typeface="Arial"/>
            </a:rPr>
            <a:t>- The Start Date that you choose determines the first week in the gantt chart, starting on a Monday.</a:t>
          </a:r>
        </a:p>
        <a:p>
          <a:pPr algn="l" rtl="1">
            <a:defRPr sz="1000"/>
          </a:pPr>
          <a:r>
            <a:rPr lang="en-US" sz="1000" b="0" i="0" strike="noStrike">
              <a:solidFill>
                <a:srgbClr val="000000"/>
              </a:solidFill>
              <a:latin typeface="Arial"/>
              <a:cs typeface="Arial"/>
            </a:rPr>
            <a:t>- Change the first day of the week via cell K8</a:t>
          </a:r>
        </a:p>
        <a:p>
          <a:pPr algn="l" rtl="1">
            <a:defRPr sz="1000"/>
          </a:pPr>
          <a:r>
            <a:rPr lang="en-US" sz="1000" b="0" i="0" strike="noStrike">
              <a:solidFill>
                <a:srgbClr val="000000"/>
              </a:solidFill>
              <a:latin typeface="Arial"/>
              <a:cs typeface="Arial"/>
            </a:rPr>
            <a:t>- Use the slider to adjust the range of dates shown in the gantt chart.</a:t>
          </a:r>
        </a:p>
        <a:p>
          <a:pPr algn="l" rtl="1">
            <a:defRPr sz="1000"/>
          </a:pPr>
          <a:r>
            <a:rPr lang="en-US" sz="1000" b="0" i="0" strike="noStrike">
              <a:solidFill>
                <a:srgbClr val="000000"/>
              </a:solidFill>
              <a:latin typeface="Arial"/>
              <a:cs typeface="Arial"/>
            </a:rPr>
            <a:t>- Only </a:t>
          </a:r>
          <a:r>
            <a:rPr lang="en-US" sz="1000" b="1" i="0" strike="noStrike">
              <a:solidFill>
                <a:srgbClr val="000000"/>
              </a:solidFill>
              <a:latin typeface="Arial"/>
              <a:cs typeface="Arial"/>
            </a:rPr>
            <a:t>34</a:t>
          </a:r>
          <a:r>
            <a:rPr lang="en-US" sz="1000" b="0" i="0" strike="noStrike">
              <a:solidFill>
                <a:srgbClr val="000000"/>
              </a:solidFill>
              <a:latin typeface="Arial"/>
              <a:cs typeface="Arial"/>
            </a:rPr>
            <a:t> weeks can be shown/printed at one time, because each week uses up </a:t>
          </a:r>
          <a:r>
            <a:rPr lang="en-US" sz="1000" b="1" i="0" strike="noStrike">
              <a:solidFill>
                <a:srgbClr val="000000"/>
              </a:solidFill>
              <a:latin typeface="Arial"/>
              <a:cs typeface="Arial"/>
            </a:rPr>
            <a:t>7</a:t>
          </a:r>
          <a:r>
            <a:rPr lang="en-US" sz="1000" b="0" i="0" strike="noStrike">
              <a:solidFill>
                <a:srgbClr val="000000"/>
              </a:solidFill>
              <a:latin typeface="Arial"/>
              <a:cs typeface="Arial"/>
            </a:rPr>
            <a:t> columns.</a:t>
          </a:r>
        </a:p>
        <a:p>
          <a:pPr algn="l" rtl="1">
            <a:defRPr sz="1000"/>
          </a:pP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Q:</a:t>
          </a:r>
          <a:r>
            <a:rPr lang="en-US" sz="1000" b="0" i="0" strike="noStrike">
              <a:solidFill>
                <a:srgbClr val="000000"/>
              </a:solidFill>
              <a:latin typeface="Arial"/>
              <a:cs typeface="Arial"/>
            </a:rPr>
            <a:t> The Working Days column shows "###". How do I fix that?</a:t>
          </a:r>
        </a:p>
        <a:p>
          <a:pPr algn="l" rtl="1">
            <a:defRPr sz="1000"/>
          </a:pPr>
          <a:r>
            <a:rPr lang="en-US" sz="1000" b="0" i="0" strike="noStrike">
              <a:solidFill>
                <a:srgbClr val="000000"/>
              </a:solidFill>
              <a:latin typeface="Arial"/>
              <a:cs typeface="Arial"/>
            </a:rPr>
            <a:t>You need to install the Analysis ToolPak add-in that comes with Excel. Go to Tools &gt; Add-ins, and select Analysis ToolPak.</a:t>
          </a:r>
        </a:p>
        <a:p>
          <a:pPr algn="l" rtl="1">
            <a:defRPr sz="1000"/>
          </a:pP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make Task 2 start the day after the end of Task 1?</a:t>
          </a:r>
        </a:p>
        <a:p>
          <a:pPr algn="l" rtl="1">
            <a:defRPr sz="1000"/>
          </a:pPr>
          <a:r>
            <a:rPr lang="en-US" sz="1000" b="0" i="0" strike="noStrike">
              <a:solidFill>
                <a:srgbClr val="000000"/>
              </a:solidFill>
              <a:latin typeface="Arial"/>
              <a:cs typeface="Arial"/>
            </a:rPr>
            <a:t>Use the following formula for the start date of Task 2:</a:t>
          </a:r>
        </a:p>
        <a:p>
          <a:pPr algn="l" rtl="1">
            <a:defRPr sz="1000"/>
          </a:pPr>
          <a:r>
            <a:rPr lang="en-US" sz="1000" b="1" i="0" strike="noStrike">
              <a:solidFill>
                <a:srgbClr val="000000"/>
              </a:solidFill>
              <a:latin typeface="Arial"/>
              <a:cs typeface="Arial"/>
            </a:rPr>
            <a:t>=</a:t>
          </a:r>
          <a:r>
            <a:rPr lang="en-US" sz="1000" b="1" i="1" strike="noStrike">
              <a:solidFill>
                <a:srgbClr val="000000"/>
              </a:solidFill>
              <a:latin typeface="Arial"/>
              <a:cs typeface="Arial"/>
            </a:rPr>
            <a:t>EndDate</a:t>
          </a:r>
          <a:r>
            <a:rPr lang="en-US" sz="1000" b="1" i="0" strike="noStrike">
              <a:solidFill>
                <a:srgbClr val="000000"/>
              </a:solidFill>
              <a:latin typeface="Arial"/>
              <a:cs typeface="Arial"/>
            </a:rPr>
            <a:t>+1</a:t>
          </a: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where </a:t>
          </a:r>
          <a:r>
            <a:rPr lang="en-US" sz="1000" b="0" i="1" strike="noStrike">
              <a:solidFill>
                <a:srgbClr val="000000"/>
              </a:solidFill>
              <a:latin typeface="Arial"/>
              <a:cs typeface="Arial"/>
            </a:rPr>
            <a:t>EndDate</a:t>
          </a:r>
          <a:r>
            <a:rPr lang="en-US" sz="1000" b="0" i="0" strike="noStrike">
              <a:solidFill>
                <a:srgbClr val="000000"/>
              </a:solidFill>
              <a:latin typeface="Arial"/>
              <a:cs typeface="Arial"/>
            </a:rPr>
            <a:t> is the reference to the cell containing the end date of task 1</a:t>
          </a:r>
        </a:p>
        <a:p>
          <a:pPr algn="l" rtl="1">
            <a:defRPr sz="1000"/>
          </a:pP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a:t>
          </a:r>
          <a:r>
            <a:rPr lang="en-US" sz="1000" b="1" i="0" strike="noStrike">
              <a:solidFill>
                <a:srgbClr val="000000"/>
              </a:solidFill>
              <a:latin typeface="Arial"/>
              <a:cs typeface="Arial"/>
            </a:rPr>
            <a:t>add/insert tasks and subtasks</a:t>
          </a:r>
          <a:r>
            <a:rPr lang="en-US" sz="1000" b="0" i="0" strike="noStrike">
              <a:solidFill>
                <a:srgbClr val="000000"/>
              </a:solidFill>
              <a:latin typeface="Arial"/>
              <a:cs typeface="Arial"/>
            </a:rPr>
            <a:t>?</a:t>
          </a:r>
        </a:p>
        <a:p>
          <a:pPr algn="l" rtl="1">
            <a:defRPr sz="1000"/>
          </a:pPr>
          <a:r>
            <a:rPr lang="en-US" sz="1000" b="0" i="0" strike="noStrike">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strike="noStrike">
              <a:solidFill>
                <a:srgbClr val="000000"/>
              </a:solidFill>
              <a:latin typeface="Arial"/>
              <a:cs typeface="Arial"/>
            </a:rPr>
            <a:t>Insert Copied Cells</a:t>
          </a:r>
          <a:r>
            <a:rPr lang="en-US" sz="1000" b="0" i="0" strike="noStrike">
              <a:solidFill>
                <a:srgbClr val="000000"/>
              </a:solidFill>
              <a:latin typeface="Arial"/>
              <a:cs typeface="Arial"/>
            </a:rPr>
            <a:t>.</a:t>
          </a:r>
        </a:p>
        <a:p>
          <a:pPr algn="l" rtl="1">
            <a:defRPr sz="1000"/>
          </a:pPr>
          <a:r>
            <a:rPr lang="en-US" sz="1000" b="1" i="0" strike="noStrike">
              <a:solidFill>
                <a:srgbClr val="FF0000"/>
              </a:solidFill>
              <a:latin typeface="Arial"/>
              <a:cs typeface="Arial"/>
            </a:rPr>
            <a:t>Important Note:</a:t>
          </a:r>
          <a:r>
            <a:rPr lang="en-US" sz="1000" b="0" i="0" strike="noStrike">
              <a:solidFill>
                <a:srgbClr val="000000"/>
              </a:solidFill>
              <a:latin typeface="Arial"/>
              <a:cs typeface="Arial"/>
            </a:rPr>
            <a:t> When inserting a new subtask after the last subtask or before the first subtask, you will need to update the formulas for calculating the Level 1 %Complete and Duration (see below) to include the new subtask, because the ranges won't automatically expand to include the additional row. </a:t>
          </a:r>
        </a:p>
        <a:p>
          <a:pPr algn="l" rtl="1">
            <a:defRPr sz="1000"/>
          </a:pP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calculate the </a:t>
          </a:r>
          <a:r>
            <a:rPr lang="en-US" sz="1000" b="1" i="0" strike="noStrike">
              <a:solidFill>
                <a:srgbClr val="000000"/>
              </a:solidFill>
              <a:latin typeface="Arial"/>
              <a:cs typeface="Arial"/>
            </a:rPr>
            <a:t>%Complete</a:t>
          </a:r>
          <a:r>
            <a:rPr lang="en-US" sz="1000" b="0" i="0" strike="noStrike">
              <a:solidFill>
                <a:srgbClr val="000000"/>
              </a:solidFill>
              <a:latin typeface="Arial"/>
              <a:cs typeface="Arial"/>
            </a:rPr>
            <a:t> for a </a:t>
          </a:r>
          <a:r>
            <a:rPr lang="en-US" sz="1000" b="1" i="0" strike="noStrike">
              <a:solidFill>
                <a:srgbClr val="000000"/>
              </a:solidFill>
              <a:latin typeface="Arial"/>
              <a:cs typeface="Arial"/>
            </a:rPr>
            <a:t>Level 1</a:t>
          </a:r>
          <a:r>
            <a:rPr lang="en-US" sz="1000" b="0" i="0" strike="noStrike">
              <a:solidFill>
                <a:srgbClr val="000000"/>
              </a:solidFill>
              <a:latin typeface="Arial"/>
              <a:cs typeface="Arial"/>
            </a:rPr>
            <a:t> task based upon the %Complete of all of the associated subtasks?</a:t>
          </a:r>
        </a:p>
        <a:p>
          <a:pPr algn="l" rtl="1">
            <a:defRPr sz="1000"/>
          </a:pPr>
          <a:r>
            <a:rPr lang="en-US" sz="1000" b="0" i="0" strike="noStrike">
              <a:solidFill>
                <a:srgbClr val="000000"/>
              </a:solidFill>
              <a:latin typeface="Arial"/>
              <a:cs typeface="Arial"/>
            </a:rPr>
            <a:t>Example: If Task 1 is on row 11 and the subtasks are on rows 12-15, use the following formula:</a:t>
          </a:r>
        </a:p>
        <a:p>
          <a:pPr algn="l" rtl="1">
            <a:defRPr sz="1000"/>
          </a:pPr>
          <a:r>
            <a:rPr lang="en-US" sz="1000" b="1" i="0" strike="noStrike">
              <a:solidFill>
                <a:srgbClr val="000000"/>
              </a:solidFill>
              <a:latin typeface="Arial"/>
              <a:cs typeface="Arial"/>
            </a:rPr>
            <a:t>=SUMPRODUCT(F12:F15,G12:G15)/SUM(F12:F15)</a:t>
          </a: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calculate the </a:t>
          </a:r>
          <a:r>
            <a:rPr lang="en-US" sz="1000" b="1" i="0" strike="noStrike">
              <a:solidFill>
                <a:srgbClr val="000000"/>
              </a:solidFill>
              <a:latin typeface="Arial"/>
              <a:cs typeface="Arial"/>
            </a:rPr>
            <a:t>Duration</a:t>
          </a:r>
          <a:r>
            <a:rPr lang="en-US" sz="1000" b="0" i="0" strike="noStrike">
              <a:solidFill>
                <a:srgbClr val="000000"/>
              </a:solidFill>
              <a:latin typeface="Arial"/>
              <a:cs typeface="Arial"/>
            </a:rPr>
            <a:t> for a </a:t>
          </a:r>
          <a:r>
            <a:rPr lang="en-US" sz="1000" b="1" i="0" strike="noStrike">
              <a:solidFill>
                <a:srgbClr val="000000"/>
              </a:solidFill>
              <a:latin typeface="Arial"/>
              <a:cs typeface="Arial"/>
            </a:rPr>
            <a:t>Level 1</a:t>
          </a:r>
          <a:r>
            <a:rPr lang="en-US" sz="1000" b="0" i="0" strike="noStrike">
              <a:solidFill>
                <a:srgbClr val="000000"/>
              </a:solidFill>
              <a:latin typeface="Arial"/>
              <a:cs typeface="Arial"/>
            </a:rPr>
            <a:t> task based upon the largest end date of a sub task?</a:t>
          </a:r>
        </a:p>
        <a:p>
          <a:pPr algn="l" rtl="1">
            <a:defRPr sz="1000"/>
          </a:pPr>
          <a:r>
            <a:rPr lang="en-US" sz="1000" b="0" i="0" strike="noStrike">
              <a:solidFill>
                <a:srgbClr val="000000"/>
              </a:solidFill>
              <a:latin typeface="Arial"/>
              <a:cs typeface="Arial"/>
            </a:rPr>
            <a:t>Example: If the Level 1 task is on row 11 and the sub tasks are on rows 12-15, use the following formula</a:t>
          </a:r>
        </a:p>
        <a:p>
          <a:pPr algn="l" rtl="1">
            <a:defRPr sz="1000"/>
          </a:pPr>
          <a:r>
            <a:rPr lang="en-US" sz="1000" b="1" i="0" strike="noStrike">
              <a:solidFill>
                <a:srgbClr val="000000"/>
              </a:solidFill>
              <a:latin typeface="Arial"/>
              <a:cs typeface="Arial"/>
            </a:rPr>
            <a:t>=MAX(D12:D15)-C11</a:t>
          </a: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can I include </a:t>
          </a:r>
          <a:r>
            <a:rPr lang="en-US" sz="1000" b="1" i="0" strike="noStrike">
              <a:solidFill>
                <a:srgbClr val="000000"/>
              </a:solidFill>
              <a:latin typeface="Arial"/>
              <a:cs typeface="Arial"/>
            </a:rPr>
            <a:t>holidays</a:t>
          </a:r>
          <a:r>
            <a:rPr lang="en-US" sz="1000" b="0" i="0" strike="noStrike">
              <a:solidFill>
                <a:srgbClr val="000000"/>
              </a:solidFill>
              <a:latin typeface="Arial"/>
              <a:cs typeface="Arial"/>
            </a:rPr>
            <a:t> in the calculation of the Working Days?</a:t>
          </a:r>
        </a:p>
        <a:p>
          <a:pPr algn="l" rtl="1">
            <a:defRPr sz="1000"/>
          </a:pPr>
          <a:r>
            <a:rPr lang="en-US" sz="1000" b="0" i="0" strike="noStrike">
              <a:solidFill>
                <a:srgbClr val="000000"/>
              </a:solidFill>
              <a:latin typeface="Arial"/>
              <a:cs typeface="Arial"/>
            </a:rPr>
            <a:t>You can add a list of holidays to exclude in the NETWORKDAYS function. See Excel's help (F1) for more information.</a:t>
          </a:r>
        </a:p>
        <a:p>
          <a:pPr algn="l" rtl="1">
            <a:defRPr sz="1000"/>
          </a:pP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change the </a:t>
          </a:r>
          <a:r>
            <a:rPr lang="en-US" sz="1000" b="1" i="0" strike="noStrike">
              <a:solidFill>
                <a:srgbClr val="000000"/>
              </a:solidFill>
              <a:latin typeface="Arial"/>
              <a:cs typeface="Arial"/>
            </a:rPr>
            <a:t>print settings</a:t>
          </a:r>
          <a:r>
            <a:rPr lang="en-US" sz="1000" b="0" i="0" strike="noStrike">
              <a:solidFill>
                <a:srgbClr val="000000"/>
              </a:solidFill>
              <a:latin typeface="Arial"/>
              <a:cs typeface="Arial"/>
            </a:rPr>
            <a:t>?</a:t>
          </a:r>
        </a:p>
        <a:p>
          <a:pPr algn="l" rtl="1">
            <a:defRPr sz="1000"/>
          </a:pPr>
          <a:r>
            <a:rPr lang="en-US" sz="1000" b="0" i="0" strike="noStrike">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1">
            <a:defRPr sz="1000"/>
          </a:pPr>
          <a:endParaRPr lang="en-US" sz="1000" b="0" i="0" strike="noStrike">
            <a:solidFill>
              <a:srgbClr val="000000"/>
            </a:solidFill>
            <a:latin typeface="Arial"/>
            <a:cs typeface="Arial"/>
          </a:endParaRPr>
        </a:p>
      </xdr:txBody>
    </xdr:sp>
    <xdr:clientData fPrintsWithSheet="0"/>
  </xdr:twoCellAnchor>
  <xdr:twoCellAnchor editAs="oneCell">
    <xdr:from>
      <xdr:col>56</xdr:col>
      <xdr:colOff>0</xdr:colOff>
      <xdr:row>0</xdr:row>
      <xdr:rowOff>28575</xdr:rowOff>
    </xdr:from>
    <xdr:to>
      <xdr:col>69</xdr:col>
      <xdr:colOff>19051</xdr:colOff>
      <xdr:row>0</xdr:row>
      <xdr:rowOff>285750</xdr:rowOff>
    </xdr:to>
    <xdr:sp macro="" textlink="">
      <xdr:nvSpPr>
        <xdr:cNvPr id="6152" name="AutoShape 8"/>
        <xdr:cNvSpPr>
          <a:spLocks noChangeArrowheads="1"/>
        </xdr:cNvSpPr>
      </xdr:nvSpPr>
      <xdr:spPr bwMode="auto">
        <a:xfrm>
          <a:off x="5686425" y="28575"/>
          <a:ext cx="390525" cy="257175"/>
        </a:xfrm>
        <a:prstGeom prst="wedgeRectCallout">
          <a:avLst>
            <a:gd name="adj1" fmla="val -45120"/>
            <a:gd name="adj2" fmla="val 68519"/>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US" sz="600" b="0" i="0" strike="noStrike">
              <a:solidFill>
                <a:srgbClr val="000000"/>
              </a:solidFill>
              <a:latin typeface="Arial"/>
              <a:cs typeface="Arial"/>
            </a:rPr>
            <a:t>Sample</a:t>
          </a:r>
        </a:p>
        <a:p>
          <a:pPr algn="l" rtl="1">
            <a:defRPr sz="1000"/>
          </a:pPr>
          <a:r>
            <a:rPr lang="en-US" sz="600" b="0" i="0" strike="noStrike">
              <a:solidFill>
                <a:srgbClr val="000000"/>
              </a:solidFill>
              <a:latin typeface="Arial"/>
              <a:cs typeface="Arial"/>
            </a:rPr>
            <a:t>Note</a:t>
          </a:r>
        </a:p>
      </xdr:txBody>
    </xdr:sp>
    <xdr:clientData/>
  </xdr:twoCellAnchor>
  <xdr:twoCellAnchor editAs="oneCell">
    <xdr:from>
      <xdr:col>71</xdr:col>
      <xdr:colOff>9525</xdr:colOff>
      <xdr:row>0</xdr:row>
      <xdr:rowOff>19050</xdr:rowOff>
    </xdr:from>
    <xdr:to>
      <xdr:col>85</xdr:col>
      <xdr:colOff>0</xdr:colOff>
      <xdr:row>0</xdr:row>
      <xdr:rowOff>276225</xdr:rowOff>
    </xdr:to>
    <xdr:sp macro="" textlink="">
      <xdr:nvSpPr>
        <xdr:cNvPr id="6153" name="AutoShape 9"/>
        <xdr:cNvSpPr>
          <a:spLocks noChangeArrowheads="1"/>
        </xdr:cNvSpPr>
      </xdr:nvSpPr>
      <xdr:spPr bwMode="auto">
        <a:xfrm>
          <a:off x="6124575" y="19050"/>
          <a:ext cx="390525" cy="257175"/>
        </a:xfrm>
        <a:prstGeom prst="wedgeRoundRectCallout">
          <a:avLst>
            <a:gd name="adj1" fmla="val -45120"/>
            <a:gd name="adj2" fmla="val 68519"/>
            <a:gd name="adj3" fmla="val 16667"/>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US" sz="600" b="0" i="0" strike="noStrike">
              <a:solidFill>
                <a:srgbClr val="000000"/>
              </a:solidFill>
              <a:latin typeface="Arial"/>
              <a:cs typeface="Arial"/>
            </a:rPr>
            <a:t>Sample</a:t>
          </a:r>
        </a:p>
        <a:p>
          <a:pPr algn="l" rtl="1">
            <a:defRPr sz="1000"/>
          </a:pPr>
          <a:r>
            <a:rPr lang="en-US" sz="600" b="0" i="0" strike="noStrike">
              <a:solidFill>
                <a:srgbClr val="000000"/>
              </a:solidFill>
              <a:latin typeface="Arial"/>
              <a:cs typeface="Arial"/>
            </a:rPr>
            <a:t>Note</a:t>
          </a:r>
        </a:p>
      </xdr:txBody>
    </xdr:sp>
    <xdr:clientData/>
  </xdr:twoCellAnchor>
  <xdr:twoCellAnchor editAs="oneCell">
    <xdr:from>
      <xdr:col>86</xdr:col>
      <xdr:colOff>19050</xdr:colOff>
      <xdr:row>0</xdr:row>
      <xdr:rowOff>19050</xdr:rowOff>
    </xdr:from>
    <xdr:to>
      <xdr:col>100</xdr:col>
      <xdr:colOff>9525</xdr:colOff>
      <xdr:row>0</xdr:row>
      <xdr:rowOff>276225</xdr:rowOff>
    </xdr:to>
    <xdr:sp macro="" textlink="">
      <xdr:nvSpPr>
        <xdr:cNvPr id="6154" name="AutoShape 10"/>
        <xdr:cNvSpPr>
          <a:spLocks noChangeArrowheads="1"/>
        </xdr:cNvSpPr>
      </xdr:nvSpPr>
      <xdr:spPr bwMode="auto">
        <a:xfrm>
          <a:off x="6562725" y="19050"/>
          <a:ext cx="390525" cy="257175"/>
        </a:xfrm>
        <a:prstGeom prst="wedgeEllipseCallout">
          <a:avLst>
            <a:gd name="adj1" fmla="val -59755"/>
            <a:gd name="adj2" fmla="val 72222"/>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US" sz="600" b="0" i="0" strike="noStrike">
              <a:solidFill>
                <a:srgbClr val="000000"/>
              </a:solidFill>
              <a:latin typeface="Arial"/>
              <a:cs typeface="Arial"/>
            </a:rPr>
            <a:t>Sample</a:t>
          </a:r>
        </a:p>
        <a:p>
          <a:pPr algn="l" rtl="1">
            <a:defRPr sz="1000"/>
          </a:pPr>
          <a:r>
            <a:rPr lang="en-US" sz="600" b="0" i="0" strike="noStrike">
              <a:solidFill>
                <a:srgbClr val="000000"/>
              </a:solidFill>
              <a:latin typeface="Arial"/>
              <a:cs typeface="Arial"/>
            </a:rPr>
            <a:t>Note</a:t>
          </a:r>
        </a:p>
      </xdr:txBody>
    </xdr:sp>
    <xdr:clientData/>
  </xdr:twoCellAnchor>
  <xdr:twoCellAnchor editAs="oneCell">
    <xdr:from>
      <xdr:col>10</xdr:col>
      <xdr:colOff>9525</xdr:colOff>
      <xdr:row>0</xdr:row>
      <xdr:rowOff>9525</xdr:rowOff>
    </xdr:from>
    <xdr:to>
      <xdr:col>52</xdr:col>
      <xdr:colOff>1</xdr:colOff>
      <xdr:row>1</xdr:row>
      <xdr:rowOff>0</xdr:rowOff>
    </xdr:to>
    <xdr:pic>
      <xdr:nvPicPr>
        <xdr:cNvPr id="6177" name="Picture 33"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4229100" y="9525"/>
          <a:ext cx="1343025" cy="2857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vertex42.com/licensing/EULA_commercialuse.html?softwaretitle=Gantt%20Chart%20Template" TargetMode="External"/><Relationship Id="rId1" Type="http://schemas.openxmlformats.org/officeDocument/2006/relationships/hyperlink" Target="http://www.vertex42.com/ExcelTemplates/excel-gantt-chart.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pageSetUpPr fitToPage="1"/>
  </sheetPr>
  <dimension ref="A1:IV50"/>
  <sheetViews>
    <sheetView showGridLines="0" tabSelected="1" topLeftCell="B11" zoomScale="85" zoomScaleNormal="85" workbookViewId="0">
      <selection activeCell="J29" sqref="J29"/>
    </sheetView>
  </sheetViews>
  <sheetFormatPr defaultRowHeight="12.75"/>
  <cols>
    <col min="1" max="1" width="4.42578125" style="7" bestFit="1" customWidth="1"/>
    <col min="2" max="2" width="35.140625" bestFit="1" customWidth="1"/>
    <col min="3" max="3" width="9.140625" customWidth="1"/>
    <col min="4" max="4" width="7.7109375" customWidth="1"/>
    <col min="5" max="5" width="7.42578125" customWidth="1"/>
    <col min="6" max="6" width="4.7109375" customWidth="1"/>
    <col min="7" max="7" width="7.28515625" bestFit="1" customWidth="1"/>
    <col min="8" max="10" width="3.5703125" bestFit="1" customWidth="1"/>
    <col min="11" max="11" width="2.7109375" customWidth="1"/>
    <col min="12" max="227" width="0.42578125" customWidth="1"/>
    <col min="228" max="249" width="0.42578125" style="7" customWidth="1"/>
    <col min="250" max="16384" width="9.140625" style="7"/>
  </cols>
  <sheetData>
    <row r="1" spans="1:256" customFormat="1" ht="23.25">
      <c r="A1" s="48" t="s">
        <v>28</v>
      </c>
      <c r="B1" s="46"/>
      <c r="C1" s="46"/>
      <c r="D1" s="46"/>
      <c r="E1" s="46"/>
      <c r="F1" s="46"/>
      <c r="G1" s="46"/>
      <c r="H1" s="47"/>
      <c r="I1" s="47"/>
      <c r="J1" s="55" t="s">
        <v>25</v>
      </c>
      <c r="K1" s="9">
        <v>19</v>
      </c>
      <c r="IP1" s="7"/>
      <c r="IQ1" s="7"/>
      <c r="IR1" s="7"/>
      <c r="IS1" s="7"/>
      <c r="IT1" s="7"/>
      <c r="IU1" s="7"/>
      <c r="IV1" s="7"/>
    </row>
    <row r="2" spans="1:256">
      <c r="J2" s="50" t="s">
        <v>28</v>
      </c>
    </row>
    <row r="3" spans="1:256" ht="30">
      <c r="A3" s="56" t="s">
        <v>63</v>
      </c>
    </row>
    <row r="4" spans="1:256">
      <c r="A4" t="s">
        <v>64</v>
      </c>
    </row>
    <row r="5" spans="1:256">
      <c r="A5" s="57"/>
    </row>
    <row r="6" spans="1:256">
      <c r="B6" s="1"/>
      <c r="C6" s="15"/>
      <c r="D6" s="15"/>
      <c r="E6" s="27"/>
      <c r="F6" s="26"/>
      <c r="G6" s="26"/>
    </row>
    <row r="7" spans="1:256">
      <c r="B7" s="1" t="s">
        <v>1</v>
      </c>
      <c r="C7" s="16">
        <f ca="1">TODAY()</f>
        <v>39954</v>
      </c>
      <c r="D7" s="45">
        <f ca="1">C7</f>
        <v>39954</v>
      </c>
      <c r="E7" s="2" t="s">
        <v>5</v>
      </c>
      <c r="F7" s="26"/>
      <c r="G7" s="26"/>
    </row>
    <row r="8" spans="1:256" s="6" customFormat="1">
      <c r="A8" s="49" t="s">
        <v>26</v>
      </c>
      <c r="B8" s="1" t="s">
        <v>24</v>
      </c>
      <c r="C8" s="17">
        <v>39818</v>
      </c>
      <c r="D8" s="45">
        <f>C8</f>
        <v>39818</v>
      </c>
      <c r="E8" s="26"/>
      <c r="F8" s="28"/>
      <c r="G8" s="26"/>
      <c r="H8"/>
      <c r="I8" s="26"/>
      <c r="J8" s="53" t="s">
        <v>27</v>
      </c>
      <c r="K8" s="52">
        <v>2</v>
      </c>
      <c r="L8" s="51">
        <f>(C8-WEEKDAY(C8,1)+K8)+7*K1</f>
        <v>39951</v>
      </c>
      <c r="M8" s="8">
        <f>L8+1</f>
        <v>39952</v>
      </c>
      <c r="N8" s="8">
        <f>M8+1</f>
        <v>39953</v>
      </c>
      <c r="O8" s="8">
        <f t="shared" ref="O8:BZ8" si="0">N8+1</f>
        <v>39954</v>
      </c>
      <c r="P8" s="8">
        <f t="shared" si="0"/>
        <v>39955</v>
      </c>
      <c r="Q8" s="8">
        <f t="shared" si="0"/>
        <v>39956</v>
      </c>
      <c r="R8" s="8">
        <f t="shared" si="0"/>
        <v>39957</v>
      </c>
      <c r="S8" s="8">
        <f t="shared" si="0"/>
        <v>39958</v>
      </c>
      <c r="T8" s="8">
        <f t="shared" si="0"/>
        <v>39959</v>
      </c>
      <c r="U8" s="8">
        <f t="shared" si="0"/>
        <v>39960</v>
      </c>
      <c r="V8" s="8">
        <f t="shared" si="0"/>
        <v>39961</v>
      </c>
      <c r="W8" s="8">
        <f t="shared" si="0"/>
        <v>39962</v>
      </c>
      <c r="X8" s="8">
        <f t="shared" si="0"/>
        <v>39963</v>
      </c>
      <c r="Y8" s="8">
        <f t="shared" si="0"/>
        <v>39964</v>
      </c>
      <c r="Z8" s="8">
        <f t="shared" si="0"/>
        <v>39965</v>
      </c>
      <c r="AA8" s="8">
        <f t="shared" si="0"/>
        <v>39966</v>
      </c>
      <c r="AB8" s="8">
        <f t="shared" si="0"/>
        <v>39967</v>
      </c>
      <c r="AC8" s="8">
        <f t="shared" si="0"/>
        <v>39968</v>
      </c>
      <c r="AD8" s="8">
        <f t="shared" si="0"/>
        <v>39969</v>
      </c>
      <c r="AE8" s="8">
        <f t="shared" si="0"/>
        <v>39970</v>
      </c>
      <c r="AF8" s="8">
        <f t="shared" si="0"/>
        <v>39971</v>
      </c>
      <c r="AG8" s="8">
        <f t="shared" si="0"/>
        <v>39972</v>
      </c>
      <c r="AH8" s="8">
        <f t="shared" si="0"/>
        <v>39973</v>
      </c>
      <c r="AI8" s="8">
        <f t="shared" si="0"/>
        <v>39974</v>
      </c>
      <c r="AJ8" s="8">
        <f t="shared" si="0"/>
        <v>39975</v>
      </c>
      <c r="AK8" s="8">
        <f t="shared" si="0"/>
        <v>39976</v>
      </c>
      <c r="AL8" s="8">
        <f t="shared" si="0"/>
        <v>39977</v>
      </c>
      <c r="AM8" s="8">
        <f t="shared" si="0"/>
        <v>39978</v>
      </c>
      <c r="AN8" s="8">
        <f t="shared" si="0"/>
        <v>39979</v>
      </c>
      <c r="AO8" s="8">
        <f t="shared" si="0"/>
        <v>39980</v>
      </c>
      <c r="AP8" s="8">
        <f t="shared" si="0"/>
        <v>39981</v>
      </c>
      <c r="AQ8" s="8">
        <f t="shared" si="0"/>
        <v>39982</v>
      </c>
      <c r="AR8" s="8">
        <f t="shared" si="0"/>
        <v>39983</v>
      </c>
      <c r="AS8" s="8">
        <f t="shared" si="0"/>
        <v>39984</v>
      </c>
      <c r="AT8" s="8">
        <f t="shared" si="0"/>
        <v>39985</v>
      </c>
      <c r="AU8" s="8">
        <f t="shared" si="0"/>
        <v>39986</v>
      </c>
      <c r="AV8" s="8">
        <f t="shared" si="0"/>
        <v>39987</v>
      </c>
      <c r="AW8" s="8">
        <f t="shared" si="0"/>
        <v>39988</v>
      </c>
      <c r="AX8" s="8">
        <f t="shared" si="0"/>
        <v>39989</v>
      </c>
      <c r="AY8" s="8">
        <f t="shared" si="0"/>
        <v>39990</v>
      </c>
      <c r="AZ8" s="8">
        <f t="shared" si="0"/>
        <v>39991</v>
      </c>
      <c r="BA8" s="8">
        <f t="shared" si="0"/>
        <v>39992</v>
      </c>
      <c r="BB8" s="8">
        <f t="shared" si="0"/>
        <v>39993</v>
      </c>
      <c r="BC8" s="8">
        <f t="shared" si="0"/>
        <v>39994</v>
      </c>
      <c r="BD8" s="8">
        <f t="shared" si="0"/>
        <v>39995</v>
      </c>
      <c r="BE8" s="8">
        <f t="shared" si="0"/>
        <v>39996</v>
      </c>
      <c r="BF8" s="8">
        <f t="shared" si="0"/>
        <v>39997</v>
      </c>
      <c r="BG8" s="8">
        <f t="shared" si="0"/>
        <v>39998</v>
      </c>
      <c r="BH8" s="8">
        <f t="shared" si="0"/>
        <v>39999</v>
      </c>
      <c r="BI8" s="8">
        <f t="shared" si="0"/>
        <v>40000</v>
      </c>
      <c r="BJ8" s="8">
        <f t="shared" si="0"/>
        <v>40001</v>
      </c>
      <c r="BK8" s="8">
        <f t="shared" si="0"/>
        <v>40002</v>
      </c>
      <c r="BL8" s="8">
        <f t="shared" si="0"/>
        <v>40003</v>
      </c>
      <c r="BM8" s="8">
        <f t="shared" si="0"/>
        <v>40004</v>
      </c>
      <c r="BN8" s="8">
        <f t="shared" si="0"/>
        <v>40005</v>
      </c>
      <c r="BO8" s="8">
        <f t="shared" si="0"/>
        <v>40006</v>
      </c>
      <c r="BP8" s="8">
        <f t="shared" si="0"/>
        <v>40007</v>
      </c>
      <c r="BQ8" s="8">
        <f t="shared" si="0"/>
        <v>40008</v>
      </c>
      <c r="BR8" s="8">
        <f t="shared" si="0"/>
        <v>40009</v>
      </c>
      <c r="BS8" s="8">
        <f t="shared" si="0"/>
        <v>40010</v>
      </c>
      <c r="BT8" s="8">
        <f t="shared" si="0"/>
        <v>40011</v>
      </c>
      <c r="BU8" s="8">
        <f t="shared" si="0"/>
        <v>40012</v>
      </c>
      <c r="BV8" s="8">
        <f t="shared" si="0"/>
        <v>40013</v>
      </c>
      <c r="BW8" s="8">
        <f t="shared" si="0"/>
        <v>40014</v>
      </c>
      <c r="BX8" s="8">
        <f t="shared" si="0"/>
        <v>40015</v>
      </c>
      <c r="BY8" s="8">
        <f t="shared" si="0"/>
        <v>40016</v>
      </c>
      <c r="BZ8" s="8">
        <f t="shared" si="0"/>
        <v>40017</v>
      </c>
      <c r="CA8" s="8">
        <f t="shared" ref="CA8:EL8" si="1">BZ8+1</f>
        <v>40018</v>
      </c>
      <c r="CB8" s="8">
        <f t="shared" si="1"/>
        <v>40019</v>
      </c>
      <c r="CC8" s="8">
        <f t="shared" si="1"/>
        <v>40020</v>
      </c>
      <c r="CD8" s="8">
        <f t="shared" si="1"/>
        <v>40021</v>
      </c>
      <c r="CE8" s="8">
        <f t="shared" si="1"/>
        <v>40022</v>
      </c>
      <c r="CF8" s="8">
        <f t="shared" si="1"/>
        <v>40023</v>
      </c>
      <c r="CG8" s="8">
        <f t="shared" si="1"/>
        <v>40024</v>
      </c>
      <c r="CH8" s="8">
        <f t="shared" si="1"/>
        <v>40025</v>
      </c>
      <c r="CI8" s="8">
        <f t="shared" si="1"/>
        <v>40026</v>
      </c>
      <c r="CJ8" s="8">
        <f t="shared" si="1"/>
        <v>40027</v>
      </c>
      <c r="CK8" s="8">
        <f t="shared" si="1"/>
        <v>40028</v>
      </c>
      <c r="CL8" s="8">
        <f t="shared" si="1"/>
        <v>40029</v>
      </c>
      <c r="CM8" s="8">
        <f t="shared" si="1"/>
        <v>40030</v>
      </c>
      <c r="CN8" s="8">
        <f t="shared" si="1"/>
        <v>40031</v>
      </c>
      <c r="CO8" s="8">
        <f t="shared" si="1"/>
        <v>40032</v>
      </c>
      <c r="CP8" s="8">
        <f t="shared" si="1"/>
        <v>40033</v>
      </c>
      <c r="CQ8" s="8">
        <f t="shared" si="1"/>
        <v>40034</v>
      </c>
      <c r="CR8" s="8">
        <f t="shared" si="1"/>
        <v>40035</v>
      </c>
      <c r="CS8" s="8">
        <f t="shared" si="1"/>
        <v>40036</v>
      </c>
      <c r="CT8" s="8">
        <f t="shared" si="1"/>
        <v>40037</v>
      </c>
      <c r="CU8" s="8">
        <f t="shared" si="1"/>
        <v>40038</v>
      </c>
      <c r="CV8" s="8">
        <f t="shared" si="1"/>
        <v>40039</v>
      </c>
      <c r="CW8" s="8">
        <f t="shared" si="1"/>
        <v>40040</v>
      </c>
      <c r="CX8" s="8">
        <f t="shared" si="1"/>
        <v>40041</v>
      </c>
      <c r="CY8" s="8">
        <f t="shared" si="1"/>
        <v>40042</v>
      </c>
      <c r="CZ8" s="8">
        <f t="shared" si="1"/>
        <v>40043</v>
      </c>
      <c r="DA8" s="8">
        <f t="shared" si="1"/>
        <v>40044</v>
      </c>
      <c r="DB8" s="8">
        <f t="shared" si="1"/>
        <v>40045</v>
      </c>
      <c r="DC8" s="8">
        <f t="shared" si="1"/>
        <v>40046</v>
      </c>
      <c r="DD8" s="8">
        <f t="shared" si="1"/>
        <v>40047</v>
      </c>
      <c r="DE8" s="8">
        <f t="shared" si="1"/>
        <v>40048</v>
      </c>
      <c r="DF8" s="8">
        <f t="shared" si="1"/>
        <v>40049</v>
      </c>
      <c r="DG8" s="8">
        <f t="shared" si="1"/>
        <v>40050</v>
      </c>
      <c r="DH8" s="8">
        <f t="shared" si="1"/>
        <v>40051</v>
      </c>
      <c r="DI8" s="8">
        <f t="shared" si="1"/>
        <v>40052</v>
      </c>
      <c r="DJ8" s="8">
        <f t="shared" si="1"/>
        <v>40053</v>
      </c>
      <c r="DK8" s="8">
        <f t="shared" si="1"/>
        <v>40054</v>
      </c>
      <c r="DL8" s="8">
        <f t="shared" si="1"/>
        <v>40055</v>
      </c>
      <c r="DM8" s="8">
        <f t="shared" si="1"/>
        <v>40056</v>
      </c>
      <c r="DN8" s="8">
        <f t="shared" si="1"/>
        <v>40057</v>
      </c>
      <c r="DO8" s="8">
        <f t="shared" si="1"/>
        <v>40058</v>
      </c>
      <c r="DP8" s="8">
        <f t="shared" si="1"/>
        <v>40059</v>
      </c>
      <c r="DQ8" s="8">
        <f t="shared" si="1"/>
        <v>40060</v>
      </c>
      <c r="DR8" s="8">
        <f t="shared" si="1"/>
        <v>40061</v>
      </c>
      <c r="DS8" s="8">
        <f t="shared" si="1"/>
        <v>40062</v>
      </c>
      <c r="DT8" s="8">
        <f t="shared" si="1"/>
        <v>40063</v>
      </c>
      <c r="DU8" s="8">
        <f t="shared" si="1"/>
        <v>40064</v>
      </c>
      <c r="DV8" s="8">
        <f t="shared" si="1"/>
        <v>40065</v>
      </c>
      <c r="DW8" s="8">
        <f t="shared" si="1"/>
        <v>40066</v>
      </c>
      <c r="DX8" s="8">
        <f t="shared" si="1"/>
        <v>40067</v>
      </c>
      <c r="DY8" s="8">
        <f t="shared" si="1"/>
        <v>40068</v>
      </c>
      <c r="DZ8" s="8">
        <f t="shared" si="1"/>
        <v>40069</v>
      </c>
      <c r="EA8" s="8">
        <f t="shared" si="1"/>
        <v>40070</v>
      </c>
      <c r="EB8" s="8">
        <f t="shared" si="1"/>
        <v>40071</v>
      </c>
      <c r="EC8" s="8">
        <f t="shared" si="1"/>
        <v>40072</v>
      </c>
      <c r="ED8" s="8">
        <f t="shared" si="1"/>
        <v>40073</v>
      </c>
      <c r="EE8" s="8">
        <f t="shared" si="1"/>
        <v>40074</v>
      </c>
      <c r="EF8" s="8">
        <f t="shared" si="1"/>
        <v>40075</v>
      </c>
      <c r="EG8" s="8">
        <f t="shared" si="1"/>
        <v>40076</v>
      </c>
      <c r="EH8" s="8">
        <f t="shared" si="1"/>
        <v>40077</v>
      </c>
      <c r="EI8" s="8">
        <f t="shared" si="1"/>
        <v>40078</v>
      </c>
      <c r="EJ8" s="8">
        <f t="shared" si="1"/>
        <v>40079</v>
      </c>
      <c r="EK8" s="8">
        <f t="shared" si="1"/>
        <v>40080</v>
      </c>
      <c r="EL8" s="8">
        <f t="shared" si="1"/>
        <v>40081</v>
      </c>
      <c r="EM8" s="8">
        <f t="shared" ref="EM8:GX8" si="2">EL8+1</f>
        <v>40082</v>
      </c>
      <c r="EN8" s="8">
        <f t="shared" si="2"/>
        <v>40083</v>
      </c>
      <c r="EO8" s="8">
        <f t="shared" si="2"/>
        <v>40084</v>
      </c>
      <c r="EP8" s="8">
        <f t="shared" si="2"/>
        <v>40085</v>
      </c>
      <c r="EQ8" s="8">
        <f t="shared" si="2"/>
        <v>40086</v>
      </c>
      <c r="ER8" s="8">
        <f t="shared" si="2"/>
        <v>40087</v>
      </c>
      <c r="ES8" s="8">
        <f t="shared" si="2"/>
        <v>40088</v>
      </c>
      <c r="ET8" s="8">
        <f t="shared" si="2"/>
        <v>40089</v>
      </c>
      <c r="EU8" s="8">
        <f t="shared" si="2"/>
        <v>40090</v>
      </c>
      <c r="EV8" s="8">
        <f t="shared" si="2"/>
        <v>40091</v>
      </c>
      <c r="EW8" s="8">
        <f t="shared" si="2"/>
        <v>40092</v>
      </c>
      <c r="EX8" s="8">
        <f t="shared" si="2"/>
        <v>40093</v>
      </c>
      <c r="EY8" s="8">
        <f t="shared" si="2"/>
        <v>40094</v>
      </c>
      <c r="EZ8" s="8">
        <f t="shared" si="2"/>
        <v>40095</v>
      </c>
      <c r="FA8" s="8">
        <f t="shared" si="2"/>
        <v>40096</v>
      </c>
      <c r="FB8" s="8">
        <f t="shared" si="2"/>
        <v>40097</v>
      </c>
      <c r="FC8" s="8">
        <f t="shared" si="2"/>
        <v>40098</v>
      </c>
      <c r="FD8" s="8">
        <f t="shared" si="2"/>
        <v>40099</v>
      </c>
      <c r="FE8" s="8">
        <f t="shared" si="2"/>
        <v>40100</v>
      </c>
      <c r="FF8" s="8">
        <f t="shared" si="2"/>
        <v>40101</v>
      </c>
      <c r="FG8" s="8">
        <f t="shared" si="2"/>
        <v>40102</v>
      </c>
      <c r="FH8" s="8">
        <f t="shared" si="2"/>
        <v>40103</v>
      </c>
      <c r="FI8" s="8">
        <f t="shared" si="2"/>
        <v>40104</v>
      </c>
      <c r="FJ8" s="8">
        <f t="shared" si="2"/>
        <v>40105</v>
      </c>
      <c r="FK8" s="8">
        <f t="shared" si="2"/>
        <v>40106</v>
      </c>
      <c r="FL8" s="8">
        <f t="shared" si="2"/>
        <v>40107</v>
      </c>
      <c r="FM8" s="8">
        <f t="shared" si="2"/>
        <v>40108</v>
      </c>
      <c r="FN8" s="8">
        <f t="shared" si="2"/>
        <v>40109</v>
      </c>
      <c r="FO8" s="8">
        <f t="shared" si="2"/>
        <v>40110</v>
      </c>
      <c r="FP8" s="8">
        <f t="shared" si="2"/>
        <v>40111</v>
      </c>
      <c r="FQ8" s="8">
        <f t="shared" si="2"/>
        <v>40112</v>
      </c>
      <c r="FR8" s="8">
        <f t="shared" si="2"/>
        <v>40113</v>
      </c>
      <c r="FS8" s="8">
        <f t="shared" si="2"/>
        <v>40114</v>
      </c>
      <c r="FT8" s="8">
        <f t="shared" si="2"/>
        <v>40115</v>
      </c>
      <c r="FU8" s="8">
        <f t="shared" si="2"/>
        <v>40116</v>
      </c>
      <c r="FV8" s="8">
        <f t="shared" si="2"/>
        <v>40117</v>
      </c>
      <c r="FW8" s="8">
        <f t="shared" si="2"/>
        <v>40118</v>
      </c>
      <c r="FX8" s="8">
        <f t="shared" si="2"/>
        <v>40119</v>
      </c>
      <c r="FY8" s="8">
        <f t="shared" si="2"/>
        <v>40120</v>
      </c>
      <c r="FZ8" s="8">
        <f t="shared" si="2"/>
        <v>40121</v>
      </c>
      <c r="GA8" s="8">
        <f t="shared" si="2"/>
        <v>40122</v>
      </c>
      <c r="GB8" s="8">
        <f t="shared" si="2"/>
        <v>40123</v>
      </c>
      <c r="GC8" s="8">
        <f t="shared" si="2"/>
        <v>40124</v>
      </c>
      <c r="GD8" s="8">
        <f t="shared" si="2"/>
        <v>40125</v>
      </c>
      <c r="GE8" s="8">
        <f t="shared" si="2"/>
        <v>40126</v>
      </c>
      <c r="GF8" s="8">
        <f t="shared" si="2"/>
        <v>40127</v>
      </c>
      <c r="GG8" s="8">
        <f t="shared" si="2"/>
        <v>40128</v>
      </c>
      <c r="GH8" s="8">
        <f t="shared" si="2"/>
        <v>40129</v>
      </c>
      <c r="GI8" s="8">
        <f t="shared" si="2"/>
        <v>40130</v>
      </c>
      <c r="GJ8" s="8">
        <f t="shared" si="2"/>
        <v>40131</v>
      </c>
      <c r="GK8" s="8">
        <f t="shared" si="2"/>
        <v>40132</v>
      </c>
      <c r="GL8" s="8">
        <f t="shared" si="2"/>
        <v>40133</v>
      </c>
      <c r="GM8" s="8">
        <f t="shared" si="2"/>
        <v>40134</v>
      </c>
      <c r="GN8" s="8">
        <f t="shared" si="2"/>
        <v>40135</v>
      </c>
      <c r="GO8" s="8">
        <f t="shared" si="2"/>
        <v>40136</v>
      </c>
      <c r="GP8" s="8">
        <f t="shared" si="2"/>
        <v>40137</v>
      </c>
      <c r="GQ8" s="8">
        <f t="shared" si="2"/>
        <v>40138</v>
      </c>
      <c r="GR8" s="8">
        <f t="shared" si="2"/>
        <v>40139</v>
      </c>
      <c r="GS8" s="8">
        <f t="shared" si="2"/>
        <v>40140</v>
      </c>
      <c r="GT8" s="8">
        <f t="shared" si="2"/>
        <v>40141</v>
      </c>
      <c r="GU8" s="8">
        <f t="shared" si="2"/>
        <v>40142</v>
      </c>
      <c r="GV8" s="8">
        <f t="shared" si="2"/>
        <v>40143</v>
      </c>
      <c r="GW8" s="8">
        <f t="shared" si="2"/>
        <v>40144</v>
      </c>
      <c r="GX8" s="8">
        <f t="shared" si="2"/>
        <v>40145</v>
      </c>
      <c r="GY8" s="8">
        <f t="shared" ref="GY8:IO8" si="3">GX8+1</f>
        <v>40146</v>
      </c>
      <c r="GZ8" s="8">
        <f t="shared" si="3"/>
        <v>40147</v>
      </c>
      <c r="HA8" s="8">
        <f t="shared" si="3"/>
        <v>40148</v>
      </c>
      <c r="HB8" s="8">
        <f t="shared" si="3"/>
        <v>40149</v>
      </c>
      <c r="HC8" s="8">
        <f t="shared" si="3"/>
        <v>40150</v>
      </c>
      <c r="HD8" s="8">
        <f t="shared" si="3"/>
        <v>40151</v>
      </c>
      <c r="HE8" s="8">
        <f t="shared" si="3"/>
        <v>40152</v>
      </c>
      <c r="HF8" s="8">
        <f t="shared" si="3"/>
        <v>40153</v>
      </c>
      <c r="HG8" s="8">
        <f t="shared" si="3"/>
        <v>40154</v>
      </c>
      <c r="HH8" s="8">
        <f t="shared" si="3"/>
        <v>40155</v>
      </c>
      <c r="HI8" s="8">
        <f t="shared" si="3"/>
        <v>40156</v>
      </c>
      <c r="HJ8" s="8">
        <f t="shared" si="3"/>
        <v>40157</v>
      </c>
      <c r="HK8" s="8">
        <f t="shared" si="3"/>
        <v>40158</v>
      </c>
      <c r="HL8" s="8">
        <f t="shared" si="3"/>
        <v>40159</v>
      </c>
      <c r="HM8" s="8">
        <f t="shared" si="3"/>
        <v>40160</v>
      </c>
      <c r="HN8" s="8">
        <f t="shared" si="3"/>
        <v>40161</v>
      </c>
      <c r="HO8" s="8">
        <f t="shared" si="3"/>
        <v>40162</v>
      </c>
      <c r="HP8" s="8">
        <f t="shared" si="3"/>
        <v>40163</v>
      </c>
      <c r="HQ8" s="8">
        <f t="shared" si="3"/>
        <v>40164</v>
      </c>
      <c r="HR8" s="8">
        <f t="shared" si="3"/>
        <v>40165</v>
      </c>
      <c r="HS8" s="8">
        <f t="shared" si="3"/>
        <v>40166</v>
      </c>
      <c r="HT8" s="8">
        <f t="shared" si="3"/>
        <v>40167</v>
      </c>
      <c r="HU8" s="8">
        <f t="shared" si="3"/>
        <v>40168</v>
      </c>
      <c r="HV8" s="8">
        <f t="shared" si="3"/>
        <v>40169</v>
      </c>
      <c r="HW8" s="8">
        <f t="shared" si="3"/>
        <v>40170</v>
      </c>
      <c r="HX8" s="8">
        <f t="shared" si="3"/>
        <v>40171</v>
      </c>
      <c r="HY8" s="8">
        <f t="shared" si="3"/>
        <v>40172</v>
      </c>
      <c r="HZ8" s="8">
        <f t="shared" si="3"/>
        <v>40173</v>
      </c>
      <c r="IA8" s="8">
        <f t="shared" si="3"/>
        <v>40174</v>
      </c>
      <c r="IB8" s="8">
        <f t="shared" si="3"/>
        <v>40175</v>
      </c>
      <c r="IC8" s="8">
        <f t="shared" si="3"/>
        <v>40176</v>
      </c>
      <c r="ID8" s="8">
        <f t="shared" si="3"/>
        <v>40177</v>
      </c>
      <c r="IE8" s="8">
        <f t="shared" si="3"/>
        <v>40178</v>
      </c>
      <c r="IF8" s="8">
        <f t="shared" si="3"/>
        <v>40179</v>
      </c>
      <c r="IG8" s="8">
        <f t="shared" si="3"/>
        <v>40180</v>
      </c>
      <c r="IH8" s="8">
        <f t="shared" si="3"/>
        <v>40181</v>
      </c>
      <c r="II8" s="8">
        <f t="shared" si="3"/>
        <v>40182</v>
      </c>
      <c r="IJ8" s="8">
        <f t="shared" si="3"/>
        <v>40183</v>
      </c>
      <c r="IK8" s="8">
        <f t="shared" si="3"/>
        <v>40184</v>
      </c>
      <c r="IL8" s="8">
        <f t="shared" si="3"/>
        <v>40185</v>
      </c>
      <c r="IM8" s="8">
        <f t="shared" si="3"/>
        <v>40186</v>
      </c>
      <c r="IN8" s="8">
        <f t="shared" si="3"/>
        <v>40187</v>
      </c>
      <c r="IO8" s="8">
        <f t="shared" si="3"/>
        <v>40188</v>
      </c>
      <c r="IP8" s="7"/>
      <c r="IQ8" s="7"/>
      <c r="IR8" s="7"/>
      <c r="IS8" s="7"/>
      <c r="IT8" s="7"/>
      <c r="IU8" s="7"/>
      <c r="IV8" s="7"/>
    </row>
    <row r="9" spans="1:256" s="34" customFormat="1" ht="81" customHeight="1" thickBot="1">
      <c r="A9" s="32" t="s">
        <v>7</v>
      </c>
      <c r="B9" s="44"/>
      <c r="C9" s="43" t="s">
        <v>23</v>
      </c>
      <c r="D9" s="4" t="s">
        <v>2</v>
      </c>
      <c r="E9" s="4" t="s">
        <v>3</v>
      </c>
      <c r="F9" s="25" t="s">
        <v>6</v>
      </c>
      <c r="G9" s="5" t="s">
        <v>17</v>
      </c>
      <c r="H9" s="25" t="s">
        <v>22</v>
      </c>
      <c r="I9" s="5" t="s">
        <v>4</v>
      </c>
      <c r="J9" s="5" t="s">
        <v>0</v>
      </c>
      <c r="K9" s="33"/>
      <c r="L9" s="59">
        <f>L8</f>
        <v>39951</v>
      </c>
      <c r="M9" s="60"/>
      <c r="N9" s="60"/>
      <c r="O9" s="60"/>
      <c r="P9" s="60"/>
      <c r="Q9" s="60"/>
      <c r="R9" s="61"/>
      <c r="S9" s="59">
        <f>S8</f>
        <v>39958</v>
      </c>
      <c r="T9" s="60"/>
      <c r="U9" s="60"/>
      <c r="V9" s="60"/>
      <c r="W9" s="60"/>
      <c r="X9" s="60"/>
      <c r="Y9" s="61"/>
      <c r="Z9" s="59">
        <f>Z8</f>
        <v>39965</v>
      </c>
      <c r="AA9" s="60"/>
      <c r="AB9" s="60"/>
      <c r="AC9" s="60"/>
      <c r="AD9" s="60"/>
      <c r="AE9" s="60"/>
      <c r="AF9" s="61"/>
      <c r="AG9" s="59">
        <f>AG8</f>
        <v>39972</v>
      </c>
      <c r="AH9" s="60"/>
      <c r="AI9" s="60"/>
      <c r="AJ9" s="60"/>
      <c r="AK9" s="60"/>
      <c r="AL9" s="60"/>
      <c r="AM9" s="61"/>
      <c r="AN9" s="59">
        <f>AN8</f>
        <v>39979</v>
      </c>
      <c r="AO9" s="60"/>
      <c r="AP9" s="60"/>
      <c r="AQ9" s="60"/>
      <c r="AR9" s="60"/>
      <c r="AS9" s="60"/>
      <c r="AT9" s="61"/>
      <c r="AU9" s="59">
        <f>AU8</f>
        <v>39986</v>
      </c>
      <c r="AV9" s="60"/>
      <c r="AW9" s="60"/>
      <c r="AX9" s="60"/>
      <c r="AY9" s="60"/>
      <c r="AZ9" s="60"/>
      <c r="BA9" s="61"/>
      <c r="BB9" s="59">
        <f>BB8</f>
        <v>39993</v>
      </c>
      <c r="BC9" s="60"/>
      <c r="BD9" s="60"/>
      <c r="BE9" s="60"/>
      <c r="BF9" s="60"/>
      <c r="BG9" s="60"/>
      <c r="BH9" s="61"/>
      <c r="BI9" s="59">
        <f>BI8</f>
        <v>40000</v>
      </c>
      <c r="BJ9" s="60"/>
      <c r="BK9" s="60"/>
      <c r="BL9" s="60"/>
      <c r="BM9" s="60"/>
      <c r="BN9" s="60"/>
      <c r="BO9" s="61"/>
      <c r="BP9" s="59">
        <f>BP8</f>
        <v>40007</v>
      </c>
      <c r="BQ9" s="60"/>
      <c r="BR9" s="60"/>
      <c r="BS9" s="60"/>
      <c r="BT9" s="60"/>
      <c r="BU9" s="60"/>
      <c r="BV9" s="61"/>
      <c r="BW9" s="59">
        <f>BW8</f>
        <v>40014</v>
      </c>
      <c r="BX9" s="60"/>
      <c r="BY9" s="60"/>
      <c r="BZ9" s="60"/>
      <c r="CA9" s="60"/>
      <c r="CB9" s="60"/>
      <c r="CC9" s="61"/>
      <c r="CD9" s="59">
        <f>CD8</f>
        <v>40021</v>
      </c>
      <c r="CE9" s="60"/>
      <c r="CF9" s="60"/>
      <c r="CG9" s="60"/>
      <c r="CH9" s="60"/>
      <c r="CI9" s="60"/>
      <c r="CJ9" s="61"/>
      <c r="CK9" s="59">
        <f>CK8</f>
        <v>40028</v>
      </c>
      <c r="CL9" s="60"/>
      <c r="CM9" s="60"/>
      <c r="CN9" s="60"/>
      <c r="CO9" s="60"/>
      <c r="CP9" s="60"/>
      <c r="CQ9" s="61"/>
      <c r="CR9" s="59">
        <f>CR8</f>
        <v>40035</v>
      </c>
      <c r="CS9" s="60"/>
      <c r="CT9" s="60"/>
      <c r="CU9" s="60"/>
      <c r="CV9" s="60"/>
      <c r="CW9" s="60"/>
      <c r="CX9" s="61"/>
      <c r="CY9" s="59">
        <f>CY8</f>
        <v>40042</v>
      </c>
      <c r="CZ9" s="60"/>
      <c r="DA9" s="60"/>
      <c r="DB9" s="60"/>
      <c r="DC9" s="60"/>
      <c r="DD9" s="60"/>
      <c r="DE9" s="61"/>
      <c r="DF9" s="59">
        <f>DF8</f>
        <v>40049</v>
      </c>
      <c r="DG9" s="60"/>
      <c r="DH9" s="60"/>
      <c r="DI9" s="60"/>
      <c r="DJ9" s="60"/>
      <c r="DK9" s="60"/>
      <c r="DL9" s="61"/>
      <c r="DM9" s="59">
        <f>DM8</f>
        <v>40056</v>
      </c>
      <c r="DN9" s="60"/>
      <c r="DO9" s="60"/>
      <c r="DP9" s="60"/>
      <c r="DQ9" s="60"/>
      <c r="DR9" s="60"/>
      <c r="DS9" s="61"/>
      <c r="DT9" s="59">
        <f>DT8</f>
        <v>40063</v>
      </c>
      <c r="DU9" s="60"/>
      <c r="DV9" s="60"/>
      <c r="DW9" s="60"/>
      <c r="DX9" s="60"/>
      <c r="DY9" s="60"/>
      <c r="DZ9" s="61"/>
      <c r="EA9" s="59">
        <f>EA8</f>
        <v>40070</v>
      </c>
      <c r="EB9" s="60"/>
      <c r="EC9" s="60"/>
      <c r="ED9" s="60"/>
      <c r="EE9" s="60"/>
      <c r="EF9" s="60"/>
      <c r="EG9" s="61"/>
      <c r="EH9" s="59">
        <f>EH8</f>
        <v>40077</v>
      </c>
      <c r="EI9" s="60"/>
      <c r="EJ9" s="60"/>
      <c r="EK9" s="60"/>
      <c r="EL9" s="60"/>
      <c r="EM9" s="60"/>
      <c r="EN9" s="61"/>
      <c r="EO9" s="59">
        <f>EO8</f>
        <v>40084</v>
      </c>
      <c r="EP9" s="60"/>
      <c r="EQ9" s="60"/>
      <c r="ER9" s="60"/>
      <c r="ES9" s="60"/>
      <c r="ET9" s="60"/>
      <c r="EU9" s="61"/>
      <c r="EV9" s="59">
        <f>EV8</f>
        <v>40091</v>
      </c>
      <c r="EW9" s="60"/>
      <c r="EX9" s="60"/>
      <c r="EY9" s="60"/>
      <c r="EZ9" s="60"/>
      <c r="FA9" s="60"/>
      <c r="FB9" s="61"/>
      <c r="FC9" s="59">
        <f>FC8</f>
        <v>40098</v>
      </c>
      <c r="FD9" s="60"/>
      <c r="FE9" s="60"/>
      <c r="FF9" s="60"/>
      <c r="FG9" s="60"/>
      <c r="FH9" s="60"/>
      <c r="FI9" s="61"/>
      <c r="FJ9" s="59">
        <f>FJ8</f>
        <v>40105</v>
      </c>
      <c r="FK9" s="60"/>
      <c r="FL9" s="60"/>
      <c r="FM9" s="60"/>
      <c r="FN9" s="60"/>
      <c r="FO9" s="60"/>
      <c r="FP9" s="61"/>
      <c r="FQ9" s="59">
        <f>FQ8</f>
        <v>40112</v>
      </c>
      <c r="FR9" s="60"/>
      <c r="FS9" s="60"/>
      <c r="FT9" s="60"/>
      <c r="FU9" s="60"/>
      <c r="FV9" s="60"/>
      <c r="FW9" s="61"/>
      <c r="FX9" s="59">
        <f>FX8</f>
        <v>40119</v>
      </c>
      <c r="FY9" s="60"/>
      <c r="FZ9" s="60"/>
      <c r="GA9" s="60"/>
      <c r="GB9" s="60"/>
      <c r="GC9" s="60"/>
      <c r="GD9" s="61"/>
      <c r="GE9" s="59">
        <f>GE8</f>
        <v>40126</v>
      </c>
      <c r="GF9" s="60"/>
      <c r="GG9" s="60"/>
      <c r="GH9" s="60"/>
      <c r="GI9" s="60"/>
      <c r="GJ9" s="60"/>
      <c r="GK9" s="61"/>
      <c r="GL9" s="59">
        <f>GL8</f>
        <v>40133</v>
      </c>
      <c r="GM9" s="60"/>
      <c r="GN9" s="60"/>
      <c r="GO9" s="60"/>
      <c r="GP9" s="60"/>
      <c r="GQ9" s="60"/>
      <c r="GR9" s="61"/>
      <c r="GS9" s="59">
        <f>GS8</f>
        <v>40140</v>
      </c>
      <c r="GT9" s="60"/>
      <c r="GU9" s="60"/>
      <c r="GV9" s="60"/>
      <c r="GW9" s="60"/>
      <c r="GX9" s="60"/>
      <c r="GY9" s="61"/>
      <c r="GZ9" s="59">
        <f>GZ8</f>
        <v>40147</v>
      </c>
      <c r="HA9" s="60"/>
      <c r="HB9" s="60"/>
      <c r="HC9" s="60"/>
      <c r="HD9" s="60"/>
      <c r="HE9" s="60"/>
      <c r="HF9" s="61"/>
      <c r="HG9" s="59">
        <f>HG8</f>
        <v>40154</v>
      </c>
      <c r="HH9" s="60"/>
      <c r="HI9" s="60"/>
      <c r="HJ9" s="60"/>
      <c r="HK9" s="60"/>
      <c r="HL9" s="60"/>
      <c r="HM9" s="61"/>
      <c r="HN9" s="59">
        <f>HN8</f>
        <v>40161</v>
      </c>
      <c r="HO9" s="60"/>
      <c r="HP9" s="60"/>
      <c r="HQ9" s="60"/>
      <c r="HR9" s="60"/>
      <c r="HS9" s="60"/>
      <c r="HT9" s="61"/>
      <c r="HU9" s="59">
        <f>HU8</f>
        <v>40168</v>
      </c>
      <c r="HV9" s="60"/>
      <c r="HW9" s="60"/>
      <c r="HX9" s="60"/>
      <c r="HY9" s="60"/>
      <c r="HZ9" s="60"/>
      <c r="IA9" s="61"/>
      <c r="IB9" s="59">
        <f>IB8</f>
        <v>40175</v>
      </c>
      <c r="IC9" s="60"/>
      <c r="ID9" s="60"/>
      <c r="IE9" s="60"/>
      <c r="IF9" s="60"/>
      <c r="IG9" s="60"/>
      <c r="IH9" s="61"/>
      <c r="II9" s="59">
        <f>II8</f>
        <v>40182</v>
      </c>
      <c r="IJ9" s="60"/>
      <c r="IK9" s="60"/>
      <c r="IL9" s="60"/>
      <c r="IM9" s="60"/>
      <c r="IN9" s="60"/>
      <c r="IO9" s="61"/>
    </row>
    <row r="10" spans="1:256" s="23" customFormat="1" ht="11.25">
      <c r="A10" s="18"/>
      <c r="E10" s="29"/>
      <c r="F10" s="29"/>
      <c r="H10" s="29"/>
    </row>
    <row r="11" spans="1:256" s="21" customFormat="1">
      <c r="A11" s="19" t="s">
        <v>15</v>
      </c>
      <c r="B11" s="54" t="s">
        <v>34</v>
      </c>
      <c r="C11" s="40" t="s">
        <v>30</v>
      </c>
      <c r="D11" s="14">
        <v>39950</v>
      </c>
      <c r="E11" s="12">
        <f t="shared" ref="E11:E18" si="4">D11+F11</f>
        <v>40140</v>
      </c>
      <c r="F11" s="38">
        <f>MAX(E12:E18)-D11</f>
        <v>190</v>
      </c>
      <c r="G11" s="36">
        <f>SUMPRODUCT(F12:F18,G12:G18)/SUM(F12:F18)</f>
        <v>7.1428571428571425E-2</v>
      </c>
      <c r="H11" s="30">
        <f t="shared" ref="H11:H14" si="5">NETWORKDAYS(D11,E11)</f>
        <v>136</v>
      </c>
      <c r="I11" s="13">
        <f t="shared" ref="I11:I14" si="6">ROUNDDOWN(G11*F11,0)</f>
        <v>13</v>
      </c>
      <c r="J11" s="30">
        <f>F11-I11</f>
        <v>177</v>
      </c>
      <c r="IP11" s="23"/>
      <c r="IQ11" s="23"/>
      <c r="IR11" s="23"/>
      <c r="IS11" s="23"/>
      <c r="IT11" s="23"/>
      <c r="IU11" s="23"/>
      <c r="IV11" s="23"/>
    </row>
    <row r="12" spans="1:256" s="24" customFormat="1">
      <c r="A12" s="20" t="s">
        <v>16</v>
      </c>
      <c r="B12" s="42" t="s">
        <v>35</v>
      </c>
      <c r="C12" s="41"/>
      <c r="D12" s="14">
        <v>39950</v>
      </c>
      <c r="E12" s="10">
        <f t="shared" si="4"/>
        <v>39951</v>
      </c>
      <c r="F12" s="39">
        <v>1</v>
      </c>
      <c r="G12" s="35">
        <v>0.5</v>
      </c>
      <c r="H12" s="31">
        <f t="shared" si="5"/>
        <v>1</v>
      </c>
      <c r="I12" s="11">
        <f t="shared" si="6"/>
        <v>0</v>
      </c>
      <c r="J12" s="31">
        <f t="shared" ref="J12:J14" si="7">F12-I12</f>
        <v>1</v>
      </c>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3"/>
      <c r="IQ12" s="23"/>
      <c r="IR12" s="23"/>
      <c r="IS12" s="23"/>
      <c r="IT12" s="23"/>
      <c r="IU12" s="23"/>
      <c r="IV12" s="23"/>
    </row>
    <row r="13" spans="1:256" s="24" customFormat="1">
      <c r="A13" s="20" t="s">
        <v>8</v>
      </c>
      <c r="B13" s="42" t="s">
        <v>36</v>
      </c>
      <c r="C13" s="41"/>
      <c r="D13" s="14">
        <v>40046</v>
      </c>
      <c r="E13" s="10">
        <f t="shared" si="4"/>
        <v>40047</v>
      </c>
      <c r="F13" s="39">
        <v>1</v>
      </c>
      <c r="G13" s="35">
        <v>0</v>
      </c>
      <c r="H13" s="31">
        <f t="shared" si="5"/>
        <v>1</v>
      </c>
      <c r="I13" s="11">
        <f t="shared" si="6"/>
        <v>0</v>
      </c>
      <c r="J13" s="31">
        <f t="shared" si="7"/>
        <v>1</v>
      </c>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3"/>
      <c r="IQ13" s="23"/>
      <c r="IR13" s="23"/>
      <c r="IS13" s="23"/>
      <c r="IT13" s="23"/>
      <c r="IU13" s="23"/>
      <c r="IV13" s="23"/>
    </row>
    <row r="14" spans="1:256" s="24" customFormat="1">
      <c r="A14" s="20" t="s">
        <v>9</v>
      </c>
      <c r="B14" s="42" t="s">
        <v>37</v>
      </c>
      <c r="C14" s="41"/>
      <c r="D14" s="14">
        <v>40123</v>
      </c>
      <c r="E14" s="10">
        <f t="shared" si="4"/>
        <v>40124</v>
      </c>
      <c r="F14" s="39">
        <v>1</v>
      </c>
      <c r="G14" s="35">
        <v>0</v>
      </c>
      <c r="H14" s="31">
        <f t="shared" si="5"/>
        <v>1</v>
      </c>
      <c r="I14" s="11">
        <f t="shared" si="6"/>
        <v>0</v>
      </c>
      <c r="J14" s="31">
        <f t="shared" si="7"/>
        <v>1</v>
      </c>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3"/>
      <c r="IQ14" s="23"/>
      <c r="IR14" s="23"/>
      <c r="IS14" s="23"/>
      <c r="IT14" s="23"/>
      <c r="IU14" s="23"/>
      <c r="IV14" s="23"/>
    </row>
    <row r="15" spans="1:256" s="24" customFormat="1">
      <c r="A15" s="20" t="s">
        <v>10</v>
      </c>
      <c r="B15" s="42" t="s">
        <v>38</v>
      </c>
      <c r="C15" s="41"/>
      <c r="D15" s="14">
        <v>40130</v>
      </c>
      <c r="E15" s="10">
        <f t="shared" si="4"/>
        <v>40131</v>
      </c>
      <c r="F15" s="39">
        <v>1</v>
      </c>
      <c r="G15" s="35">
        <v>0</v>
      </c>
      <c r="H15" s="31"/>
      <c r="I15" s="11"/>
      <c r="J15" s="31"/>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3"/>
      <c r="IQ15" s="23"/>
      <c r="IR15" s="23"/>
      <c r="IS15" s="23"/>
      <c r="IT15" s="23"/>
      <c r="IU15" s="23"/>
      <c r="IV15" s="23"/>
    </row>
    <row r="16" spans="1:256" s="24" customFormat="1">
      <c r="A16" s="20" t="s">
        <v>65</v>
      </c>
      <c r="B16" s="42" t="s">
        <v>39</v>
      </c>
      <c r="C16" s="41"/>
      <c r="D16" s="14">
        <v>40130</v>
      </c>
      <c r="E16" s="10">
        <f t="shared" si="4"/>
        <v>40131</v>
      </c>
      <c r="F16" s="39">
        <v>1</v>
      </c>
      <c r="G16" s="35">
        <v>0</v>
      </c>
      <c r="H16" s="31"/>
      <c r="I16" s="11"/>
      <c r="J16" s="31"/>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3"/>
      <c r="IQ16" s="23"/>
      <c r="IR16" s="23"/>
      <c r="IS16" s="23"/>
      <c r="IT16" s="23"/>
      <c r="IU16" s="23"/>
      <c r="IV16" s="23"/>
    </row>
    <row r="17" spans="1:256" s="24" customFormat="1">
      <c r="A17" s="20" t="s">
        <v>66</v>
      </c>
      <c r="B17" s="42" t="s">
        <v>40</v>
      </c>
      <c r="C17" s="41"/>
      <c r="D17" s="14">
        <v>40130</v>
      </c>
      <c r="E17" s="10">
        <f t="shared" si="4"/>
        <v>40131</v>
      </c>
      <c r="F17" s="39">
        <v>1</v>
      </c>
      <c r="G17" s="35">
        <v>0</v>
      </c>
      <c r="H17" s="31"/>
      <c r="I17" s="11"/>
      <c r="J17" s="31"/>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3"/>
      <c r="IQ17" s="23"/>
      <c r="IR17" s="23"/>
      <c r="IS17" s="23"/>
      <c r="IT17" s="23"/>
      <c r="IU17" s="23"/>
      <c r="IV17" s="23"/>
    </row>
    <row r="18" spans="1:256" s="24" customFormat="1" ht="12.75" customHeight="1">
      <c r="A18" s="20" t="s">
        <v>67</v>
      </c>
      <c r="B18" s="42" t="s">
        <v>41</v>
      </c>
      <c r="C18" s="41"/>
      <c r="D18" s="14">
        <v>40139</v>
      </c>
      <c r="E18" s="10">
        <f t="shared" si="4"/>
        <v>40140</v>
      </c>
      <c r="F18" s="39">
        <v>1</v>
      </c>
      <c r="G18" s="35">
        <v>0</v>
      </c>
      <c r="H18" s="31">
        <f t="shared" ref="H18" si="8">NETWORKDAYS(D18,E18)</f>
        <v>1</v>
      </c>
      <c r="I18" s="11">
        <f t="shared" ref="I18" si="9">ROUNDDOWN(G18*F18,0)</f>
        <v>0</v>
      </c>
      <c r="J18" s="31">
        <f t="shared" ref="J18" si="10">F18-I18</f>
        <v>1</v>
      </c>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3"/>
      <c r="IQ18" s="23"/>
      <c r="IR18" s="23"/>
      <c r="IS18" s="23"/>
      <c r="IT18" s="23"/>
      <c r="IU18" s="23"/>
      <c r="IV18" s="23"/>
    </row>
    <row r="19" spans="1:256" s="21" customFormat="1">
      <c r="A19" s="19" t="s">
        <v>11</v>
      </c>
      <c r="B19" s="54" t="s">
        <v>33</v>
      </c>
      <c r="C19" s="40" t="s">
        <v>30</v>
      </c>
      <c r="D19" s="14">
        <v>40047</v>
      </c>
      <c r="E19" s="12">
        <f t="shared" ref="E19:E44" si="11">D19+F19</f>
        <v>40139</v>
      </c>
      <c r="F19" s="38">
        <f>MAX(E20:E24)-D19</f>
        <v>92</v>
      </c>
      <c r="G19" s="36">
        <f>SUMPRODUCT(F20:F24,G20:G24)/SUM(F20:F24)</f>
        <v>0</v>
      </c>
      <c r="H19" s="30">
        <f t="shared" ref="H19:H33" si="12">NETWORKDAYS(D19,E19)</f>
        <v>65</v>
      </c>
      <c r="I19" s="13">
        <f t="shared" ref="I19:I33" si="13">ROUNDDOWN(G19*F19,0)</f>
        <v>0</v>
      </c>
      <c r="J19" s="30">
        <f>F19-I19</f>
        <v>92</v>
      </c>
      <c r="IP19" s="23"/>
      <c r="IQ19" s="23"/>
      <c r="IR19" s="23"/>
      <c r="IS19" s="23"/>
      <c r="IT19" s="23"/>
      <c r="IU19" s="23"/>
      <c r="IV19" s="23"/>
    </row>
    <row r="20" spans="1:256" s="24" customFormat="1">
      <c r="A20" s="20" t="s">
        <v>12</v>
      </c>
      <c r="B20" s="42" t="s">
        <v>61</v>
      </c>
      <c r="C20" s="41"/>
      <c r="D20" s="14">
        <v>40082</v>
      </c>
      <c r="E20" s="10">
        <f t="shared" si="11"/>
        <v>40092</v>
      </c>
      <c r="F20" s="39">
        <v>10</v>
      </c>
      <c r="G20" s="35">
        <v>0</v>
      </c>
      <c r="H20" s="31">
        <f t="shared" si="12"/>
        <v>7</v>
      </c>
      <c r="I20" s="11">
        <f t="shared" si="13"/>
        <v>0</v>
      </c>
      <c r="J20" s="31">
        <f t="shared" ref="J20:J33" si="14">F20-I20</f>
        <v>10</v>
      </c>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3"/>
      <c r="IQ20" s="23"/>
      <c r="IR20" s="23"/>
      <c r="IS20" s="23"/>
      <c r="IT20" s="23"/>
      <c r="IU20" s="23"/>
      <c r="IV20" s="23"/>
    </row>
    <row r="21" spans="1:256" s="24" customFormat="1">
      <c r="A21" s="20" t="s">
        <v>13</v>
      </c>
      <c r="B21" s="42" t="s">
        <v>39</v>
      </c>
      <c r="C21" s="41"/>
      <c r="D21" s="14">
        <v>40047</v>
      </c>
      <c r="E21" s="10">
        <f t="shared" si="11"/>
        <v>40057</v>
      </c>
      <c r="F21" s="39">
        <v>10</v>
      </c>
      <c r="G21" s="35">
        <v>0</v>
      </c>
      <c r="H21" s="31">
        <f t="shared" si="12"/>
        <v>7</v>
      </c>
      <c r="I21" s="11">
        <f t="shared" si="13"/>
        <v>0</v>
      </c>
      <c r="J21" s="31">
        <f t="shared" si="14"/>
        <v>10</v>
      </c>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3"/>
      <c r="IQ21" s="23"/>
      <c r="IR21" s="23"/>
      <c r="IS21" s="23"/>
      <c r="IT21" s="23"/>
      <c r="IU21" s="23"/>
      <c r="IV21" s="23"/>
    </row>
    <row r="22" spans="1:256" s="24" customFormat="1">
      <c r="A22" s="58">
        <v>2.2999999999999998</v>
      </c>
      <c r="B22" s="20" t="s">
        <v>62</v>
      </c>
      <c r="C22" s="41"/>
      <c r="D22" s="14">
        <v>40123</v>
      </c>
      <c r="E22" s="10">
        <f t="shared" si="11"/>
        <v>40129</v>
      </c>
      <c r="F22" s="39">
        <v>6</v>
      </c>
      <c r="G22" s="35"/>
      <c r="H22" s="31">
        <f t="shared" si="12"/>
        <v>5</v>
      </c>
      <c r="I22" s="11"/>
      <c r="J22" s="31"/>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3"/>
      <c r="IQ22" s="23"/>
      <c r="IR22" s="23"/>
      <c r="IS22" s="23"/>
      <c r="IT22" s="23"/>
      <c r="IU22" s="23"/>
      <c r="IV22" s="23"/>
    </row>
    <row r="23" spans="1:256" s="24" customFormat="1">
      <c r="A23" s="20" t="s">
        <v>14</v>
      </c>
      <c r="B23" s="42" t="s">
        <v>60</v>
      </c>
      <c r="C23" s="41"/>
      <c r="D23" s="14">
        <v>40082</v>
      </c>
      <c r="E23" s="10">
        <f t="shared" si="11"/>
        <v>40092</v>
      </c>
      <c r="F23" s="39">
        <v>10</v>
      </c>
      <c r="G23" s="35">
        <v>0</v>
      </c>
      <c r="H23" s="31">
        <f t="shared" si="12"/>
        <v>7</v>
      </c>
      <c r="I23" s="11">
        <f t="shared" si="13"/>
        <v>0</v>
      </c>
      <c r="J23" s="31">
        <f t="shared" si="14"/>
        <v>10</v>
      </c>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3"/>
      <c r="IQ23" s="23"/>
      <c r="IR23" s="23"/>
      <c r="IS23" s="23"/>
      <c r="IT23" s="23"/>
      <c r="IU23" s="23"/>
      <c r="IV23" s="23"/>
    </row>
    <row r="24" spans="1:256" s="24" customFormat="1">
      <c r="A24" s="20" t="s">
        <v>68</v>
      </c>
      <c r="B24" s="42" t="s">
        <v>59</v>
      </c>
      <c r="C24" s="41"/>
      <c r="D24" s="14">
        <v>40131</v>
      </c>
      <c r="E24" s="10">
        <f t="shared" si="11"/>
        <v>40139</v>
      </c>
      <c r="F24" s="39">
        <v>8</v>
      </c>
      <c r="G24" s="35">
        <v>0</v>
      </c>
      <c r="H24" s="31">
        <f t="shared" ref="H24" si="15">NETWORKDAYS(D24,E24)</f>
        <v>5</v>
      </c>
      <c r="I24" s="11">
        <f t="shared" ref="I24" si="16">ROUNDDOWN(G24*F24,0)</f>
        <v>0</v>
      </c>
      <c r="J24" s="31">
        <f t="shared" ref="J24" si="17">F24-I24</f>
        <v>8</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3"/>
      <c r="IQ24" s="23"/>
      <c r="IR24" s="23"/>
      <c r="IS24" s="23"/>
      <c r="IT24" s="23"/>
      <c r="IU24" s="23"/>
      <c r="IV24" s="23"/>
    </row>
    <row r="25" spans="1:256" s="21" customFormat="1">
      <c r="A25" s="19" t="s">
        <v>18</v>
      </c>
      <c r="B25" s="54" t="s">
        <v>44</v>
      </c>
      <c r="C25" s="40" t="s">
        <v>30</v>
      </c>
      <c r="D25" s="37">
        <v>39950</v>
      </c>
      <c r="E25" s="12">
        <f>D25+F25</f>
        <v>40047</v>
      </c>
      <c r="F25" s="38">
        <f>E13-D25</f>
        <v>97</v>
      </c>
      <c r="G25" s="36">
        <f>SUMPRODUCT(F26:F28,G26:G28)/SUM(F26:F28)</f>
        <v>0</v>
      </c>
      <c r="H25" s="30">
        <f t="shared" ref="H25:H28" si="18">NETWORKDAYS(D25,E25)</f>
        <v>70</v>
      </c>
      <c r="I25" s="13">
        <f t="shared" ref="I25:I28" si="19">ROUNDDOWN(G25*F25,0)</f>
        <v>0</v>
      </c>
      <c r="J25" s="30">
        <f t="shared" ref="J25:J28" si="20">F25-I25</f>
        <v>97</v>
      </c>
      <c r="IP25" s="23"/>
      <c r="IQ25" s="23"/>
      <c r="IR25" s="23"/>
      <c r="IS25" s="23"/>
      <c r="IT25" s="23"/>
      <c r="IU25" s="23"/>
      <c r="IV25" s="23"/>
    </row>
    <row r="26" spans="1:256" s="24" customFormat="1">
      <c r="A26" s="20" t="s">
        <v>19</v>
      </c>
      <c r="B26" s="42" t="s">
        <v>42</v>
      </c>
      <c r="C26" s="41"/>
      <c r="D26" s="14">
        <v>39972</v>
      </c>
      <c r="E26" s="10">
        <f t="shared" si="11"/>
        <v>39979</v>
      </c>
      <c r="F26" s="39">
        <v>7</v>
      </c>
      <c r="G26" s="35">
        <v>0</v>
      </c>
      <c r="H26" s="31">
        <f t="shared" si="18"/>
        <v>6</v>
      </c>
      <c r="I26" s="11">
        <f t="shared" si="19"/>
        <v>0</v>
      </c>
      <c r="J26" s="31">
        <f t="shared" si="20"/>
        <v>7</v>
      </c>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3"/>
      <c r="IQ26" s="23"/>
      <c r="IR26" s="23"/>
      <c r="IS26" s="23"/>
      <c r="IT26" s="23"/>
      <c r="IU26" s="23"/>
      <c r="IV26" s="23"/>
    </row>
    <row r="27" spans="1:256" s="24" customFormat="1">
      <c r="A27" s="20" t="s">
        <v>20</v>
      </c>
      <c r="B27" s="42" t="s">
        <v>47</v>
      </c>
      <c r="C27" s="41"/>
      <c r="D27" s="14">
        <v>39979</v>
      </c>
      <c r="E27" s="10">
        <f t="shared" si="11"/>
        <v>39986</v>
      </c>
      <c r="F27" s="39">
        <v>7</v>
      </c>
      <c r="G27" s="35">
        <v>0</v>
      </c>
      <c r="H27" s="31">
        <f t="shared" si="18"/>
        <v>6</v>
      </c>
      <c r="I27" s="11">
        <f t="shared" si="19"/>
        <v>0</v>
      </c>
      <c r="J27" s="31">
        <f t="shared" si="20"/>
        <v>7</v>
      </c>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3"/>
      <c r="IQ27" s="23"/>
      <c r="IR27" s="23"/>
      <c r="IS27" s="23"/>
      <c r="IT27" s="23"/>
      <c r="IU27" s="23"/>
      <c r="IV27" s="23"/>
    </row>
    <row r="28" spans="1:256" s="24" customFormat="1">
      <c r="A28" s="20" t="s">
        <v>21</v>
      </c>
      <c r="B28" s="42" t="s">
        <v>46</v>
      </c>
      <c r="C28" s="41"/>
      <c r="D28" s="14">
        <v>40033</v>
      </c>
      <c r="E28" s="10">
        <f t="shared" si="11"/>
        <v>40047</v>
      </c>
      <c r="F28" s="39">
        <v>14</v>
      </c>
      <c r="G28" s="35">
        <v>0</v>
      </c>
      <c r="H28" s="31">
        <f t="shared" si="18"/>
        <v>10</v>
      </c>
      <c r="I28" s="11">
        <f t="shared" si="19"/>
        <v>0</v>
      </c>
      <c r="J28" s="31">
        <f t="shared" si="20"/>
        <v>14</v>
      </c>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3"/>
      <c r="IQ28" s="23"/>
      <c r="IR28" s="23"/>
      <c r="IS28" s="23"/>
      <c r="IT28" s="23"/>
      <c r="IU28" s="23"/>
      <c r="IV28" s="23"/>
    </row>
    <row r="29" spans="1:256" s="21" customFormat="1">
      <c r="A29" s="19" t="s">
        <v>69</v>
      </c>
      <c r="B29" s="54" t="s">
        <v>32</v>
      </c>
      <c r="C29" s="40" t="s">
        <v>29</v>
      </c>
      <c r="D29" s="37">
        <v>39950</v>
      </c>
      <c r="E29" s="12">
        <f t="shared" si="11"/>
        <v>40047</v>
      </c>
      <c r="F29" s="38">
        <f>E13-D29</f>
        <v>97</v>
      </c>
      <c r="G29" s="36">
        <f>SUMPRODUCT(F31:F32,G31:G32)/SUM(F31:F32)</f>
        <v>0</v>
      </c>
      <c r="H29" s="30">
        <f t="shared" si="12"/>
        <v>70</v>
      </c>
      <c r="I29" s="13">
        <f t="shared" si="13"/>
        <v>0</v>
      </c>
      <c r="J29" s="30">
        <f t="shared" si="14"/>
        <v>97</v>
      </c>
      <c r="IP29" s="23"/>
      <c r="IQ29" s="23"/>
      <c r="IR29" s="23"/>
      <c r="IS29" s="23"/>
      <c r="IT29" s="23"/>
      <c r="IU29" s="23"/>
      <c r="IV29" s="23"/>
    </row>
    <row r="30" spans="1:256" s="24" customFormat="1">
      <c r="A30" s="20" t="s">
        <v>70</v>
      </c>
      <c r="B30" s="42" t="s">
        <v>45</v>
      </c>
      <c r="C30" s="41"/>
      <c r="D30" s="14">
        <v>39979</v>
      </c>
      <c r="E30" s="10">
        <f t="shared" si="11"/>
        <v>39986</v>
      </c>
      <c r="F30" s="39">
        <v>7</v>
      </c>
      <c r="G30" s="35">
        <v>0</v>
      </c>
      <c r="H30" s="31">
        <f t="shared" ref="H30" si="21">NETWORKDAYS(D30,E30)</f>
        <v>6</v>
      </c>
      <c r="I30" s="11">
        <f t="shared" ref="I30" si="22">ROUNDDOWN(G30*F30,0)</f>
        <v>0</v>
      </c>
      <c r="J30" s="31">
        <f t="shared" ref="J30" si="23">F30-I30</f>
        <v>7</v>
      </c>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3"/>
      <c r="IQ30" s="23"/>
      <c r="IR30" s="23"/>
      <c r="IS30" s="23"/>
      <c r="IT30" s="23"/>
      <c r="IU30" s="23"/>
      <c r="IV30" s="23"/>
    </row>
    <row r="31" spans="1:256" s="24" customFormat="1">
      <c r="A31" s="20" t="s">
        <v>71</v>
      </c>
      <c r="B31" s="42" t="s">
        <v>53</v>
      </c>
      <c r="C31" s="41"/>
      <c r="D31" s="14">
        <v>39986</v>
      </c>
      <c r="E31" s="10">
        <f t="shared" si="11"/>
        <v>40000</v>
      </c>
      <c r="F31" s="39">
        <v>14</v>
      </c>
      <c r="G31" s="35">
        <v>0</v>
      </c>
      <c r="H31" s="31">
        <f t="shared" si="12"/>
        <v>11</v>
      </c>
      <c r="I31" s="11">
        <f t="shared" si="13"/>
        <v>0</v>
      </c>
      <c r="J31" s="31">
        <f t="shared" si="14"/>
        <v>14</v>
      </c>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3"/>
      <c r="IQ31" s="23"/>
      <c r="IR31" s="23"/>
      <c r="IS31" s="23"/>
      <c r="IT31" s="23"/>
      <c r="IU31" s="23"/>
      <c r="IV31" s="23"/>
    </row>
    <row r="32" spans="1:256" s="24" customFormat="1">
      <c r="A32" s="20" t="s">
        <v>72</v>
      </c>
      <c r="B32" s="42" t="s">
        <v>54</v>
      </c>
      <c r="C32" s="41"/>
      <c r="D32" s="14">
        <v>40000</v>
      </c>
      <c r="E32" s="10">
        <f t="shared" si="11"/>
        <v>40020</v>
      </c>
      <c r="F32" s="39">
        <v>20</v>
      </c>
      <c r="G32" s="35">
        <v>0</v>
      </c>
      <c r="H32" s="31">
        <f t="shared" si="12"/>
        <v>15</v>
      </c>
      <c r="I32" s="11">
        <f t="shared" si="13"/>
        <v>0</v>
      </c>
      <c r="J32" s="31">
        <f t="shared" si="14"/>
        <v>20</v>
      </c>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3"/>
      <c r="IQ32" s="23"/>
      <c r="IR32" s="23"/>
      <c r="IS32" s="23"/>
      <c r="IT32" s="23"/>
      <c r="IU32" s="23"/>
      <c r="IV32" s="23"/>
    </row>
    <row r="33" spans="1:256" s="24" customFormat="1">
      <c r="A33" s="20" t="s">
        <v>73</v>
      </c>
      <c r="B33" s="42" t="s">
        <v>55</v>
      </c>
      <c r="C33" s="41"/>
      <c r="D33" s="14">
        <v>40020</v>
      </c>
      <c r="E33" s="10">
        <f t="shared" si="11"/>
        <v>40033</v>
      </c>
      <c r="F33" s="39">
        <v>13</v>
      </c>
      <c r="G33" s="35">
        <v>0</v>
      </c>
      <c r="H33" s="31">
        <f t="shared" si="12"/>
        <v>10</v>
      </c>
      <c r="I33" s="11">
        <f t="shared" si="13"/>
        <v>0</v>
      </c>
      <c r="J33" s="31">
        <f t="shared" si="14"/>
        <v>13</v>
      </c>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3"/>
      <c r="IQ33" s="23"/>
      <c r="IR33" s="23"/>
      <c r="IS33" s="23"/>
      <c r="IT33" s="23"/>
      <c r="IU33" s="23"/>
      <c r="IV33" s="23"/>
    </row>
    <row r="34" spans="1:256" s="24" customFormat="1">
      <c r="A34" s="20" t="s">
        <v>74</v>
      </c>
      <c r="B34" s="42" t="s">
        <v>56</v>
      </c>
      <c r="C34" s="41"/>
      <c r="D34" s="14">
        <v>40057</v>
      </c>
      <c r="E34" s="10">
        <f t="shared" si="11"/>
        <v>40062</v>
      </c>
      <c r="F34" s="39">
        <v>5</v>
      </c>
      <c r="G34" s="35">
        <v>0</v>
      </c>
      <c r="H34" s="31">
        <f t="shared" ref="H34:H41" si="24">NETWORKDAYS(D34,E34)</f>
        <v>4</v>
      </c>
      <c r="I34" s="11">
        <f t="shared" ref="I34:I41" si="25">ROUNDDOWN(G34*F34,0)</f>
        <v>0</v>
      </c>
      <c r="J34" s="31">
        <f t="shared" ref="J34:J41" si="26">F34-I34</f>
        <v>5</v>
      </c>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3"/>
      <c r="IQ34" s="23"/>
      <c r="IR34" s="23"/>
      <c r="IS34" s="23"/>
      <c r="IT34" s="23"/>
      <c r="IU34" s="23"/>
      <c r="IV34" s="23"/>
    </row>
    <row r="35" spans="1:256" s="24" customFormat="1">
      <c r="A35" s="20" t="s">
        <v>75</v>
      </c>
      <c r="B35" s="42" t="s">
        <v>57</v>
      </c>
      <c r="C35" s="41"/>
      <c r="D35" s="14">
        <v>40062</v>
      </c>
      <c r="E35" s="10">
        <f t="shared" si="11"/>
        <v>40076</v>
      </c>
      <c r="F35" s="39">
        <v>14</v>
      </c>
      <c r="G35" s="35">
        <v>0</v>
      </c>
      <c r="H35" s="31">
        <f t="shared" si="24"/>
        <v>10</v>
      </c>
      <c r="I35" s="11">
        <f t="shared" si="25"/>
        <v>0</v>
      </c>
      <c r="J35" s="31">
        <f t="shared" si="26"/>
        <v>14</v>
      </c>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3"/>
      <c r="IQ35" s="23"/>
      <c r="IR35" s="23"/>
      <c r="IS35" s="23"/>
      <c r="IT35" s="23"/>
      <c r="IU35" s="23"/>
      <c r="IV35" s="23"/>
    </row>
    <row r="36" spans="1:256" s="24" customFormat="1">
      <c r="A36" s="20" t="s">
        <v>76</v>
      </c>
      <c r="B36" s="42" t="s">
        <v>58</v>
      </c>
      <c r="C36" s="41"/>
      <c r="D36" s="14">
        <v>40076</v>
      </c>
      <c r="E36" s="10">
        <f t="shared" si="11"/>
        <v>40082</v>
      </c>
      <c r="F36" s="39">
        <v>6</v>
      </c>
      <c r="G36" s="35">
        <v>0</v>
      </c>
      <c r="H36" s="31">
        <f t="shared" si="24"/>
        <v>5</v>
      </c>
      <c r="I36" s="11">
        <f t="shared" si="25"/>
        <v>0</v>
      </c>
      <c r="J36" s="31">
        <f t="shared" si="26"/>
        <v>6</v>
      </c>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3"/>
      <c r="IQ36" s="23"/>
      <c r="IR36" s="23"/>
      <c r="IS36" s="23"/>
      <c r="IT36" s="23"/>
      <c r="IU36" s="23"/>
      <c r="IV36" s="23"/>
    </row>
    <row r="37" spans="1:256" s="21" customFormat="1">
      <c r="A37" s="19" t="s">
        <v>77</v>
      </c>
      <c r="B37" s="54" t="s">
        <v>43</v>
      </c>
      <c r="C37" s="40" t="s">
        <v>31</v>
      </c>
      <c r="D37" s="37">
        <v>39950</v>
      </c>
      <c r="E37" s="12">
        <f t="shared" si="11"/>
        <v>40057</v>
      </c>
      <c r="F37" s="38">
        <f>E21-D37</f>
        <v>107</v>
      </c>
      <c r="G37" s="36">
        <f>SUMPRODUCT(F39:F40,G39:G40)/SUM(F39:F40)</f>
        <v>0</v>
      </c>
      <c r="H37" s="30">
        <f t="shared" si="24"/>
        <v>77</v>
      </c>
      <c r="I37" s="13">
        <f t="shared" si="25"/>
        <v>0</v>
      </c>
      <c r="J37" s="30">
        <f t="shared" si="26"/>
        <v>107</v>
      </c>
      <c r="IP37" s="23"/>
      <c r="IQ37" s="23"/>
      <c r="IR37" s="23"/>
      <c r="IS37" s="23"/>
      <c r="IT37" s="23"/>
      <c r="IU37" s="23"/>
      <c r="IV37" s="23"/>
    </row>
    <row r="38" spans="1:256" s="24" customFormat="1">
      <c r="A38" s="20" t="s">
        <v>78</v>
      </c>
      <c r="B38" s="42" t="s">
        <v>45</v>
      </c>
      <c r="C38" s="41"/>
      <c r="D38" s="14">
        <v>39979</v>
      </c>
      <c r="E38" s="10">
        <f t="shared" si="11"/>
        <v>39986</v>
      </c>
      <c r="F38" s="39">
        <v>7</v>
      </c>
      <c r="G38" s="35">
        <v>0</v>
      </c>
      <c r="H38" s="31">
        <f t="shared" si="24"/>
        <v>6</v>
      </c>
      <c r="I38" s="11">
        <f t="shared" si="25"/>
        <v>0</v>
      </c>
      <c r="J38" s="31">
        <f t="shared" si="26"/>
        <v>7</v>
      </c>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2"/>
      <c r="GJ38" s="22"/>
      <c r="GK38" s="22"/>
      <c r="GL38" s="22"/>
      <c r="GM38" s="22"/>
      <c r="GN38" s="22"/>
      <c r="GO38" s="22"/>
      <c r="GP38" s="22"/>
      <c r="GQ38" s="22"/>
      <c r="GR38" s="22"/>
      <c r="GS38" s="22"/>
      <c r="GT38" s="22"/>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3"/>
      <c r="IQ38" s="23"/>
      <c r="IR38" s="23"/>
      <c r="IS38" s="23"/>
      <c r="IT38" s="23"/>
      <c r="IU38" s="23"/>
      <c r="IV38" s="23"/>
    </row>
    <row r="39" spans="1:256" s="24" customFormat="1">
      <c r="A39" s="20" t="s">
        <v>79</v>
      </c>
      <c r="B39" s="42" t="s">
        <v>53</v>
      </c>
      <c r="C39" s="41"/>
      <c r="D39" s="14">
        <v>39986</v>
      </c>
      <c r="E39" s="10">
        <f t="shared" si="11"/>
        <v>40000</v>
      </c>
      <c r="F39" s="39">
        <v>14</v>
      </c>
      <c r="G39" s="35">
        <v>0</v>
      </c>
      <c r="H39" s="31">
        <f t="shared" si="24"/>
        <v>11</v>
      </c>
      <c r="I39" s="11">
        <f t="shared" si="25"/>
        <v>0</v>
      </c>
      <c r="J39" s="31">
        <f t="shared" si="26"/>
        <v>14</v>
      </c>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2"/>
      <c r="ID39" s="22"/>
      <c r="IE39" s="22"/>
      <c r="IF39" s="22"/>
      <c r="IG39" s="22"/>
      <c r="IH39" s="22"/>
      <c r="II39" s="22"/>
      <c r="IJ39" s="22"/>
      <c r="IK39" s="22"/>
      <c r="IL39" s="22"/>
      <c r="IM39" s="22"/>
      <c r="IN39" s="22"/>
      <c r="IO39" s="22"/>
      <c r="IP39" s="23"/>
      <c r="IQ39" s="23"/>
      <c r="IR39" s="23"/>
      <c r="IS39" s="23"/>
      <c r="IT39" s="23"/>
      <c r="IU39" s="23"/>
      <c r="IV39" s="23"/>
    </row>
    <row r="40" spans="1:256" s="24" customFormat="1">
      <c r="A40" s="20" t="s">
        <v>80</v>
      </c>
      <c r="B40" s="42" t="s">
        <v>54</v>
      </c>
      <c r="C40" s="41"/>
      <c r="D40" s="14">
        <v>40000</v>
      </c>
      <c r="E40" s="10">
        <f t="shared" si="11"/>
        <v>40020</v>
      </c>
      <c r="F40" s="39">
        <v>20</v>
      </c>
      <c r="G40" s="35">
        <v>0</v>
      </c>
      <c r="H40" s="31">
        <f t="shared" si="24"/>
        <v>15</v>
      </c>
      <c r="I40" s="11">
        <f t="shared" si="25"/>
        <v>0</v>
      </c>
      <c r="J40" s="31">
        <f t="shared" si="26"/>
        <v>20</v>
      </c>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c r="FO40" s="22"/>
      <c r="FP40" s="22"/>
      <c r="FQ40" s="22"/>
      <c r="FR40" s="22"/>
      <c r="FS40" s="22"/>
      <c r="FT40" s="22"/>
      <c r="FU40" s="22"/>
      <c r="FV40" s="22"/>
      <c r="FW40" s="22"/>
      <c r="FX40" s="22"/>
      <c r="FY40" s="22"/>
      <c r="FZ40" s="22"/>
      <c r="GA40" s="22"/>
      <c r="GB40" s="22"/>
      <c r="GC40" s="22"/>
      <c r="GD40" s="22"/>
      <c r="GE40" s="22"/>
      <c r="GF40" s="22"/>
      <c r="GG40" s="22"/>
      <c r="GH40" s="22"/>
      <c r="GI40" s="22"/>
      <c r="GJ40" s="22"/>
      <c r="GK40" s="22"/>
      <c r="GL40" s="22"/>
      <c r="GM40" s="22"/>
      <c r="GN40" s="22"/>
      <c r="GO40" s="22"/>
      <c r="GP40" s="22"/>
      <c r="GQ40" s="22"/>
      <c r="GR40" s="22"/>
      <c r="GS40" s="22"/>
      <c r="GT40" s="22"/>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2"/>
      <c r="ID40" s="22"/>
      <c r="IE40" s="22"/>
      <c r="IF40" s="22"/>
      <c r="IG40" s="22"/>
      <c r="IH40" s="22"/>
      <c r="II40" s="22"/>
      <c r="IJ40" s="22"/>
      <c r="IK40" s="22"/>
      <c r="IL40" s="22"/>
      <c r="IM40" s="22"/>
      <c r="IN40" s="22"/>
      <c r="IO40" s="22"/>
      <c r="IP40" s="23"/>
      <c r="IQ40" s="23"/>
      <c r="IR40" s="23"/>
      <c r="IS40" s="23"/>
      <c r="IT40" s="23"/>
      <c r="IU40" s="23"/>
      <c r="IV40" s="23"/>
    </row>
    <row r="41" spans="1:256" s="24" customFormat="1">
      <c r="A41" s="20" t="s">
        <v>81</v>
      </c>
      <c r="B41" s="42" t="s">
        <v>55</v>
      </c>
      <c r="C41" s="41"/>
      <c r="D41" s="14">
        <v>40020</v>
      </c>
      <c r="E41" s="10">
        <f t="shared" si="11"/>
        <v>40033</v>
      </c>
      <c r="F41" s="39">
        <v>13</v>
      </c>
      <c r="G41" s="35">
        <v>0</v>
      </c>
      <c r="H41" s="31">
        <f t="shared" si="24"/>
        <v>10</v>
      </c>
      <c r="I41" s="11">
        <f t="shared" si="25"/>
        <v>0</v>
      </c>
      <c r="J41" s="31">
        <f t="shared" si="26"/>
        <v>13</v>
      </c>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3"/>
      <c r="IQ41" s="23"/>
      <c r="IR41" s="23"/>
      <c r="IS41" s="23"/>
      <c r="IT41" s="23"/>
      <c r="IU41" s="23"/>
      <c r="IV41" s="23"/>
    </row>
    <row r="42" spans="1:256" s="24" customFormat="1">
      <c r="A42" s="20" t="s">
        <v>82</v>
      </c>
      <c r="B42" s="42" t="s">
        <v>56</v>
      </c>
      <c r="C42" s="41"/>
      <c r="D42" s="14">
        <v>40057</v>
      </c>
      <c r="E42" s="10">
        <f t="shared" si="11"/>
        <v>40062</v>
      </c>
      <c r="F42" s="39">
        <v>5</v>
      </c>
      <c r="G42" s="35">
        <v>0</v>
      </c>
      <c r="H42" s="31">
        <f t="shared" ref="H42:H44" si="27">NETWORKDAYS(D42,E42)</f>
        <v>4</v>
      </c>
      <c r="I42" s="11">
        <f t="shared" ref="I42:I44" si="28">ROUNDDOWN(G42*F42,0)</f>
        <v>0</v>
      </c>
      <c r="J42" s="31">
        <f t="shared" ref="J42:J44" si="29">F42-I42</f>
        <v>5</v>
      </c>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c r="IK42" s="22"/>
      <c r="IL42" s="22"/>
      <c r="IM42" s="22"/>
      <c r="IN42" s="22"/>
      <c r="IO42" s="22"/>
      <c r="IP42" s="23"/>
      <c r="IQ42" s="23"/>
      <c r="IR42" s="23"/>
      <c r="IS42" s="23"/>
      <c r="IT42" s="23"/>
      <c r="IU42" s="23"/>
      <c r="IV42" s="23"/>
    </row>
    <row r="43" spans="1:256" s="24" customFormat="1">
      <c r="A43" s="20" t="s">
        <v>83</v>
      </c>
      <c r="B43" s="42" t="s">
        <v>57</v>
      </c>
      <c r="C43" s="41"/>
      <c r="D43" s="14">
        <v>40062</v>
      </c>
      <c r="E43" s="10">
        <f t="shared" si="11"/>
        <v>40076</v>
      </c>
      <c r="F43" s="39">
        <v>14</v>
      </c>
      <c r="G43" s="35">
        <v>0</v>
      </c>
      <c r="H43" s="31">
        <f t="shared" si="27"/>
        <v>10</v>
      </c>
      <c r="I43" s="11">
        <f t="shared" si="28"/>
        <v>0</v>
      </c>
      <c r="J43" s="31">
        <f t="shared" si="29"/>
        <v>14</v>
      </c>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c r="IK43" s="22"/>
      <c r="IL43" s="22"/>
      <c r="IM43" s="22"/>
      <c r="IN43" s="22"/>
      <c r="IO43" s="22"/>
      <c r="IP43" s="23"/>
      <c r="IQ43" s="23"/>
      <c r="IR43" s="23"/>
      <c r="IS43" s="23"/>
      <c r="IT43" s="23"/>
      <c r="IU43" s="23"/>
      <c r="IV43" s="23"/>
    </row>
    <row r="44" spans="1:256" s="24" customFormat="1">
      <c r="A44" s="20" t="s">
        <v>84</v>
      </c>
      <c r="B44" s="42" t="s">
        <v>58</v>
      </c>
      <c r="C44" s="41"/>
      <c r="D44" s="14">
        <v>40076</v>
      </c>
      <c r="E44" s="10">
        <f t="shared" si="11"/>
        <v>40082</v>
      </c>
      <c r="F44" s="39">
        <v>6</v>
      </c>
      <c r="G44" s="35">
        <v>0</v>
      </c>
      <c r="H44" s="31">
        <f t="shared" si="27"/>
        <v>5</v>
      </c>
      <c r="I44" s="11">
        <f t="shared" si="28"/>
        <v>0</v>
      </c>
      <c r="J44" s="31">
        <f t="shared" si="29"/>
        <v>6</v>
      </c>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c r="II44" s="22"/>
      <c r="IJ44" s="22"/>
      <c r="IK44" s="22"/>
      <c r="IL44" s="22"/>
      <c r="IM44" s="22"/>
      <c r="IN44" s="22"/>
      <c r="IO44" s="22"/>
      <c r="IP44" s="23"/>
      <c r="IQ44" s="23"/>
      <c r="IR44" s="23"/>
      <c r="IS44" s="23"/>
      <c r="IT44" s="23"/>
      <c r="IU44" s="23"/>
      <c r="IV44" s="23"/>
    </row>
    <row r="45" spans="1:256" s="21" customFormat="1">
      <c r="A45" s="19" t="s">
        <v>85</v>
      </c>
      <c r="B45" s="54" t="s">
        <v>48</v>
      </c>
      <c r="C45" s="40" t="s">
        <v>30</v>
      </c>
      <c r="D45" s="37">
        <v>40097</v>
      </c>
      <c r="E45" s="12">
        <v>40123</v>
      </c>
      <c r="F45" s="38">
        <f>MAX(E46:E49)-D45</f>
        <v>25</v>
      </c>
      <c r="G45" s="36">
        <f>SUMPRODUCT(F47:F48,G47:G48)/SUM(F47:F48)</f>
        <v>0</v>
      </c>
      <c r="H45" s="30">
        <f t="shared" ref="H45:H47" si="30">NETWORKDAYS(D45,E45)</f>
        <v>20</v>
      </c>
      <c r="I45" s="13">
        <f t="shared" ref="I45:I47" si="31">ROUNDDOWN(G45*F45,0)</f>
        <v>0</v>
      </c>
      <c r="J45" s="30">
        <f t="shared" ref="J45:J47" si="32">F45-I45</f>
        <v>25</v>
      </c>
      <c r="IP45" s="23"/>
      <c r="IQ45" s="23"/>
      <c r="IR45" s="23"/>
      <c r="IS45" s="23"/>
      <c r="IT45" s="23"/>
      <c r="IU45" s="23"/>
      <c r="IV45" s="23"/>
    </row>
    <row r="46" spans="1:256" s="24" customFormat="1">
      <c r="A46" s="20" t="s">
        <v>86</v>
      </c>
      <c r="B46" s="42" t="s">
        <v>49</v>
      </c>
      <c r="C46" s="41"/>
      <c r="D46" s="14">
        <v>40097</v>
      </c>
      <c r="E46" s="10">
        <f t="shared" ref="E46:E49" si="33">D46+F46</f>
        <v>40112</v>
      </c>
      <c r="F46" s="38">
        <v>15</v>
      </c>
      <c r="G46" s="35">
        <v>0</v>
      </c>
      <c r="H46" s="31">
        <f t="shared" si="30"/>
        <v>11</v>
      </c>
      <c r="I46" s="11">
        <f t="shared" si="31"/>
        <v>0</v>
      </c>
      <c r="J46" s="31">
        <f t="shared" si="32"/>
        <v>15</v>
      </c>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3"/>
      <c r="IQ46" s="23"/>
      <c r="IR46" s="23"/>
      <c r="IS46" s="23"/>
      <c r="IT46" s="23"/>
      <c r="IU46" s="23"/>
      <c r="IV46" s="23"/>
    </row>
    <row r="47" spans="1:256" s="24" customFormat="1">
      <c r="A47" s="20" t="s">
        <v>87</v>
      </c>
      <c r="B47" s="42" t="s">
        <v>50</v>
      </c>
      <c r="C47" s="41"/>
      <c r="D47" s="14">
        <v>40097</v>
      </c>
      <c r="E47" s="10">
        <f t="shared" si="33"/>
        <v>40122</v>
      </c>
      <c r="F47" s="38">
        <v>25</v>
      </c>
      <c r="G47" s="35">
        <v>0</v>
      </c>
      <c r="H47" s="31">
        <f t="shared" si="30"/>
        <v>19</v>
      </c>
      <c r="I47" s="11">
        <f t="shared" si="31"/>
        <v>0</v>
      </c>
      <c r="J47" s="31">
        <f t="shared" si="32"/>
        <v>25</v>
      </c>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3"/>
      <c r="IQ47" s="23"/>
      <c r="IR47" s="23"/>
      <c r="IS47" s="23"/>
      <c r="IT47" s="23"/>
      <c r="IU47" s="23"/>
      <c r="IV47" s="23"/>
    </row>
    <row r="48" spans="1:256" s="24" customFormat="1">
      <c r="A48" s="20" t="s">
        <v>88</v>
      </c>
      <c r="B48" s="42" t="s">
        <v>51</v>
      </c>
      <c r="C48" s="41"/>
      <c r="D48" s="14">
        <v>40097</v>
      </c>
      <c r="E48" s="10">
        <f t="shared" si="33"/>
        <v>40112</v>
      </c>
      <c r="F48" s="38">
        <v>15</v>
      </c>
      <c r="G48" s="35">
        <v>0</v>
      </c>
      <c r="H48" s="31">
        <f t="shared" ref="H48:H49" si="34">NETWORKDAYS(D48,E48)</f>
        <v>11</v>
      </c>
      <c r="I48" s="11">
        <f t="shared" ref="I48:I49" si="35">ROUNDDOWN(G48*F48,0)</f>
        <v>0</v>
      </c>
      <c r="J48" s="31">
        <f t="shared" ref="J48:J49" si="36">F48-I48</f>
        <v>15</v>
      </c>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3"/>
      <c r="IQ48" s="23"/>
      <c r="IR48" s="23"/>
      <c r="IS48" s="23"/>
      <c r="IT48" s="23"/>
      <c r="IU48" s="23"/>
      <c r="IV48" s="23"/>
    </row>
    <row r="49" spans="1:256" s="24" customFormat="1">
      <c r="A49" s="20" t="s">
        <v>89</v>
      </c>
      <c r="B49" s="42" t="s">
        <v>52</v>
      </c>
      <c r="C49" s="41"/>
      <c r="D49" s="14">
        <v>40097</v>
      </c>
      <c r="E49" s="10">
        <f t="shared" si="33"/>
        <v>40122</v>
      </c>
      <c r="F49" s="38">
        <v>25</v>
      </c>
      <c r="G49" s="35">
        <v>0</v>
      </c>
      <c r="H49" s="31">
        <f t="shared" si="34"/>
        <v>19</v>
      </c>
      <c r="I49" s="11">
        <f t="shared" si="35"/>
        <v>0</v>
      </c>
      <c r="J49" s="31">
        <f t="shared" si="36"/>
        <v>25</v>
      </c>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3"/>
      <c r="IQ49" s="23"/>
      <c r="IR49" s="23"/>
      <c r="IS49" s="23"/>
      <c r="IT49" s="23"/>
      <c r="IU49" s="23"/>
      <c r="IV49" s="23"/>
    </row>
    <row r="50" spans="1:256" s="23" customFormat="1" ht="11.25">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row>
  </sheetData>
  <mergeCells count="34">
    <mergeCell ref="GL9:GR9"/>
    <mergeCell ref="HU9:IA9"/>
    <mergeCell ref="GS9:GY9"/>
    <mergeCell ref="GZ9:HF9"/>
    <mergeCell ref="HG9:HM9"/>
    <mergeCell ref="HN9:HT9"/>
    <mergeCell ref="GE9:GK9"/>
    <mergeCell ref="AN9:AT9"/>
    <mergeCell ref="AU9:BA9"/>
    <mergeCell ref="BB9:BH9"/>
    <mergeCell ref="EO9:EU9"/>
    <mergeCell ref="EA9:EG9"/>
    <mergeCell ref="CR9:CX9"/>
    <mergeCell ref="BI9:BO9"/>
    <mergeCell ref="L9:R9"/>
    <mergeCell ref="S9:Y9"/>
    <mergeCell ref="Z9:AF9"/>
    <mergeCell ref="AG9:AM9"/>
    <mergeCell ref="IB9:IH9"/>
    <mergeCell ref="II9:IO9"/>
    <mergeCell ref="BP9:BV9"/>
    <mergeCell ref="BW9:CC9"/>
    <mergeCell ref="CD9:CJ9"/>
    <mergeCell ref="CK9:CQ9"/>
    <mergeCell ref="DM9:DS9"/>
    <mergeCell ref="DT9:DZ9"/>
    <mergeCell ref="EV9:FB9"/>
    <mergeCell ref="FC9:FI9"/>
    <mergeCell ref="CY9:DE9"/>
    <mergeCell ref="DF9:DL9"/>
    <mergeCell ref="EH9:EN9"/>
    <mergeCell ref="FJ9:FP9"/>
    <mergeCell ref="FQ9:FW9"/>
    <mergeCell ref="FX9:GD9"/>
  </mergeCells>
  <phoneticPr fontId="3" type="noConversion"/>
  <conditionalFormatting sqref="L12:IO18 L20:IO28 L30:IO49">
    <cfRule type="expression" dxfId="11" priority="61" stopIfTrue="1">
      <formula>L$8=$C$7</formula>
    </cfRule>
    <cfRule type="expression" dxfId="10" priority="62" stopIfTrue="1">
      <formula>AND(L$8&gt;=$D12,L$8&lt;$D12+$I12)</formula>
    </cfRule>
    <cfRule type="expression" dxfId="9" priority="63" stopIfTrue="1">
      <formula>AND(L$8&gt;=$D12,L$8&lt;=$D12+$F12-1)</formula>
    </cfRule>
  </conditionalFormatting>
  <conditionalFormatting sqref="L19:IO19 L29:IO30 L33:IO49">
    <cfRule type="expression" dxfId="8" priority="64" stopIfTrue="1">
      <formula>L$8=$C$7</formula>
    </cfRule>
    <cfRule type="expression" dxfId="7" priority="65" stopIfTrue="1">
      <formula>AND(L$8&gt;=$D19,L$8&lt;$D19+$I19)</formula>
    </cfRule>
    <cfRule type="expression" dxfId="6" priority="66" stopIfTrue="1">
      <formula>AND(L$8&gt;=$D19,L$8&lt;=$D19+$F19-1)</formula>
    </cfRule>
  </conditionalFormatting>
  <conditionalFormatting sqref="L11:IO11">
    <cfRule type="expression" dxfId="5" priority="55" stopIfTrue="1">
      <formula>L$8=$C$7</formula>
    </cfRule>
    <cfRule type="expression" dxfId="4" priority="56" stopIfTrue="1">
      <formula>AND(L$8&gt;=$D11,L$8&lt;$D11+$I11)</formula>
    </cfRule>
    <cfRule type="expression" dxfId="3" priority="57" stopIfTrue="1">
      <formula>AND(L$8&gt;=$D11,L$8&lt;=$D11+$F11-1)</formula>
    </cfRule>
  </conditionalFormatting>
  <conditionalFormatting sqref="L25:IO25">
    <cfRule type="expression" dxfId="2" priority="52" stopIfTrue="1">
      <formula>L$8=$C$7</formula>
    </cfRule>
    <cfRule type="expression" dxfId="1" priority="53" stopIfTrue="1">
      <formula>AND(L$8&gt;=$D25,L$8&lt;$D25+$I25)</formula>
    </cfRule>
    <cfRule type="expression" dxfId="0" priority="54" stopIfTrue="1">
      <formula>AND(L$8&gt;=$D25,L$8&lt;=$D25+$F25-1)</formula>
    </cfRule>
  </conditionalFormatting>
  <hyperlinks>
    <hyperlink ref="J2" r:id="rId1" display="http://www.vertex42.com/ExcelTemplates/excel-gantt-chart.html"/>
    <hyperlink ref="J1" r:id="rId2"/>
  </hyperlinks>
  <pageMargins left="0.5" right="0.5" top="0.5" bottom="1" header="0.5" footer="0.5"/>
  <pageSetup scale="75" orientation="landscape"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GanttChart</vt:lpstr>
      <vt:lpstr>GanttChart!Print_Area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2008 Vertex42 LLC. All Rights Reserved.</dc:description>
  <cp:lastModifiedBy>User</cp:lastModifiedBy>
  <cp:lastPrinted>2007-06-22T03:15:11Z</cp:lastPrinted>
  <dcterms:created xsi:type="dcterms:W3CDTF">2006-11-11T15:27:14Z</dcterms:created>
  <dcterms:modified xsi:type="dcterms:W3CDTF">2009-05-21T15:30:50Z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 Vertex42 LLC</vt:lpwstr>
  </property>
  <property fmtid="{D5CDD505-2E9C-101B-9397-08002B2CF9AE}" pid="3" name="Version">
    <vt:lpwstr>1.6.1-C</vt:lpwstr>
  </property>
</Properties>
</file>