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8" i="1"/>
  <c r="C24"/>
  <c r="C25" s="1"/>
  <c r="C26" s="1" a="1"/>
  <c r="C26" s="1"/>
  <c r="C27" s="1"/>
  <c r="C35" l="1"/>
  <c r="C29"/>
  <c r="C30" l="1"/>
  <c r="C32" s="1"/>
  <c r="C33"/>
  <c r="C31" l="1"/>
  <c r="C34"/>
  <c r="D12" l="1" a="1"/>
  <c r="D12" s="1"/>
  <c r="D5" a="1"/>
  <c r="D5" s="1"/>
  <c r="D21" a="1"/>
  <c r="D21" s="1"/>
  <c r="D19" a="1"/>
  <c r="D19" s="1"/>
  <c r="D11" a="1"/>
  <c r="D11" s="1"/>
  <c r="D18" a="1"/>
  <c r="D18" s="1"/>
  <c r="D16" a="1"/>
  <c r="D16" s="1"/>
  <c r="D14" a="1"/>
  <c r="D14" s="1"/>
  <c r="D4" a="1"/>
  <c r="D4" s="1"/>
  <c r="D10" a="1"/>
  <c r="D10" s="1"/>
  <c r="D9" a="1"/>
  <c r="D9" s="1"/>
  <c r="D8" a="1"/>
  <c r="D8" s="1"/>
  <c r="D6" a="1"/>
  <c r="D6" s="1"/>
  <c r="D2" a="1"/>
  <c r="D2" s="1"/>
  <c r="D20" a="1"/>
  <c r="D20" s="1"/>
  <c r="D7" a="1"/>
  <c r="D7" s="1"/>
  <c r="D17" a="1"/>
  <c r="D17" s="1"/>
  <c r="D3" a="1"/>
  <c r="D3" s="1"/>
  <c r="D13" a="1"/>
  <c r="D13" s="1"/>
  <c r="D15" a="1"/>
  <c r="D15" s="1"/>
  <c r="H27" l="1" a="1"/>
  <c r="H27" s="1"/>
  <c r="H25" a="1"/>
  <c r="H25" s="1"/>
  <c r="H29" a="1"/>
  <c r="H29" s="1"/>
  <c r="H28" a="1"/>
  <c r="H28" s="1"/>
  <c r="H30" a="1"/>
  <c r="H30" s="1"/>
  <c r="H26" a="1"/>
  <c r="H26" s="1"/>
  <c r="H31" a="1"/>
  <c r="H31" s="1"/>
</calcChain>
</file>

<file path=xl/sharedStrings.xml><?xml version="1.0" encoding="utf-8"?>
<sst xmlns="http://schemas.openxmlformats.org/spreadsheetml/2006/main" count="63" uniqueCount="63">
  <si>
    <t>Class Mean</t>
  </si>
  <si>
    <t>Grade</t>
  </si>
  <si>
    <t>Frequency</t>
  </si>
  <si>
    <t>Passing Minimum</t>
  </si>
  <si>
    <t>S</t>
  </si>
  <si>
    <t>Passing Students Mean</t>
  </si>
  <si>
    <t>A</t>
  </si>
  <si>
    <t>X</t>
  </si>
  <si>
    <t>B</t>
  </si>
  <si>
    <t>Maximum Mark</t>
  </si>
  <si>
    <t>C</t>
  </si>
  <si>
    <t>S Cutoff</t>
  </si>
  <si>
    <t>D</t>
  </si>
  <si>
    <t>Y</t>
  </si>
  <si>
    <t>E</t>
  </si>
  <si>
    <t>A Cutoff</t>
  </si>
  <si>
    <t>U</t>
  </si>
  <si>
    <t>B Cutoff</t>
  </si>
  <si>
    <t>C Cutoff</t>
  </si>
  <si>
    <t>D Cutoff</t>
  </si>
  <si>
    <t>E Cutoff</t>
  </si>
  <si>
    <t>Total Marks</t>
  </si>
  <si>
    <t>GRADE</t>
  </si>
  <si>
    <t>CSE20B001</t>
  </si>
  <si>
    <t>CSE20B002</t>
  </si>
  <si>
    <t>CSE20B003</t>
  </si>
  <si>
    <t>CSE20B004</t>
  </si>
  <si>
    <t>CSE20B005</t>
  </si>
  <si>
    <t>CSE20B006</t>
  </si>
  <si>
    <t>CSE20B007</t>
  </si>
  <si>
    <t>CSE20B008</t>
  </si>
  <si>
    <t>CSE20B009</t>
  </si>
  <si>
    <t>CSE20B010</t>
  </si>
  <si>
    <t>CSE20B011</t>
  </si>
  <si>
    <t>CSE20B012</t>
  </si>
  <si>
    <t>CSE20B013</t>
  </si>
  <si>
    <t>CSE20B014</t>
  </si>
  <si>
    <t>CSE20B015</t>
  </si>
  <si>
    <t>CSE20B016</t>
  </si>
  <si>
    <t>CSE20B017</t>
  </si>
  <si>
    <t>CSE20B018</t>
  </si>
  <si>
    <t>CSE20B019</t>
  </si>
  <si>
    <t>CSE20B020</t>
  </si>
  <si>
    <t>AJAY KUMAR</t>
  </si>
  <si>
    <t>VIJAY KUMAR</t>
  </si>
  <si>
    <t>KARTHIK</t>
  </si>
  <si>
    <t>ILAM  BHARATHI</t>
  </si>
  <si>
    <t>SHIV VIDYUT</t>
  </si>
  <si>
    <t>AISHWARYA</t>
  </si>
  <si>
    <t>ABISHEKH</t>
  </si>
  <si>
    <t>RAMESH KRISHNAN</t>
  </si>
  <si>
    <t>ANAND V</t>
  </si>
  <si>
    <t>OSWALD</t>
  </si>
  <si>
    <t>SOWBARNIKA</t>
  </si>
  <si>
    <t>VISHNU PRIYA</t>
  </si>
  <si>
    <t>SIRISHA</t>
  </si>
  <si>
    <t>NIKHIL</t>
  </si>
  <si>
    <t>SUDHEERA</t>
  </si>
  <si>
    <t>VIGNESH SAIRAJ</t>
  </si>
  <si>
    <t>RAMKUMAR</t>
  </si>
  <si>
    <t>RAVI KUMAR</t>
  </si>
  <si>
    <t>SOWMYA JAIN</t>
  </si>
  <si>
    <t>BALAJI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</si>
</sst>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Border="1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J16" sqref="J16"/>
    </sheetView>
  </sheetViews>
  <sheetFormatPr defaultRowHeight="15"/>
  <cols>
    <col min="1" max="1" width="20.85546875" customWidth="1"/>
    <col min="2" max="2" width="36.28515625" customWidth="1"/>
    <col min="3" max="3" width="11.7109375" customWidth="1"/>
    <col min="8" max="8" width="10.140625" customWidth="1"/>
  </cols>
  <sheetData>
    <row r="1" spans="1:4">
      <c r="A1" s="2"/>
      <c r="B1" s="2"/>
      <c r="C1" s="2" t="s">
        <v>21</v>
      </c>
      <c r="D1" s="2" t="s">
        <v>22</v>
      </c>
    </row>
    <row r="2" spans="1:4">
      <c r="A2" s="3" t="s">
        <v>23</v>
      </c>
      <c r="B2" s="1" t="s">
        <v>43</v>
      </c>
      <c r="C2" s="2">
        <v>20</v>
      </c>
      <c r="D2" s="2" t="str">
        <f t="array" ref="D2">IF(C2&gt;=$C$29,"S",IF(C2&gt;=$C$31,"A",IF(C2&gt;=$C$32,"B",IF(C2&gt;=$C$33,"C",IF(C2&gt;=$C$34,"D",IF(C2&gt;=$C$35,"E","U"))))))</f>
        <v>U</v>
      </c>
    </row>
    <row r="3" spans="1:4">
      <c r="A3" s="3" t="s">
        <v>24</v>
      </c>
      <c r="B3" s="1" t="s">
        <v>44</v>
      </c>
      <c r="C3" s="2">
        <v>30</v>
      </c>
      <c r="D3" s="2" t="str">
        <f t="array" ref="D3">IF(C3&gt;=$C$29,"S",IF(C3&gt;=$C$31,"A",IF(C3&gt;=$C$32,"B",IF(C3&gt;=$C$33,"C",IF(C3&gt;=$C$34,"D",IF(C3&gt;=$C$35,"E","U"))))))</f>
        <v>U</v>
      </c>
    </row>
    <row r="4" spans="1:4">
      <c r="A4" s="3" t="s">
        <v>25</v>
      </c>
      <c r="B4" s="1" t="s">
        <v>45</v>
      </c>
      <c r="C4" s="2">
        <v>40</v>
      </c>
      <c r="D4" s="2" t="str">
        <f t="array" ref="D4">IF(C4&gt;=$C$29,"S",IF(C4&gt;=$C$31,"A",IF(C4&gt;=$C$32,"B",IF(C4&gt;=$C$33,"C",IF(C4&gt;=$C$34,"D",IF(C4&gt;=$C$35,"E","U"))))))</f>
        <v>E</v>
      </c>
    </row>
    <row r="5" spans="1:4">
      <c r="A5" s="3" t="s">
        <v>26</v>
      </c>
      <c r="B5" s="1" t="s">
        <v>48</v>
      </c>
      <c r="C5" s="2">
        <v>78</v>
      </c>
      <c r="D5" s="2" t="str">
        <f t="array" ref="D5">IF(C5&gt;=$C$29,"S",IF(C5&gt;=$C$31,"A",IF(C5&gt;=$C$32,"B",IF(C5&gt;=$C$33,"C",IF(C5&gt;=$C$34,"D",IF(C5&gt;=$C$35,"E","U"))))))</f>
        <v>B</v>
      </c>
    </row>
    <row r="6" spans="1:4">
      <c r="A6" s="3" t="s">
        <v>27</v>
      </c>
      <c r="B6" s="1" t="s">
        <v>49</v>
      </c>
      <c r="C6" s="2">
        <v>70</v>
      </c>
      <c r="D6" s="2" t="str">
        <f t="array" ref="D6">IF(C6&gt;=$C$29,"S",IF(C6&gt;=$C$31,"A",IF(C6&gt;=$C$32,"B",IF(C6&gt;=$C$33,"C",IF(C6&gt;=$C$34,"D",IF(C6&gt;=$C$35,"E","U"))))))</f>
        <v>C</v>
      </c>
    </row>
    <row r="7" spans="1:4">
      <c r="A7" s="3" t="s">
        <v>28</v>
      </c>
      <c r="B7" s="1" t="s">
        <v>50</v>
      </c>
      <c r="C7" s="2">
        <v>65</v>
      </c>
      <c r="D7" s="2" t="str">
        <f t="array" ref="D7">IF(C7&gt;=$C$29,"S",IF(C7&gt;=$C$31,"A",IF(C7&gt;=$C$32,"B",IF(C7&gt;=$C$33,"C",IF(C7&gt;=$C$34,"D",IF(C7&gt;=$C$35,"E","U"))))))</f>
        <v>C</v>
      </c>
    </row>
    <row r="8" spans="1:4">
      <c r="A8" s="3" t="s">
        <v>29</v>
      </c>
      <c r="B8" s="1" t="s">
        <v>51</v>
      </c>
      <c r="C8" s="2">
        <v>65</v>
      </c>
      <c r="D8" s="2" t="str">
        <f t="array" ref="D8">IF(C8&gt;=$C$29,"S",IF(C8&gt;=$C$31,"A",IF(C8&gt;=$C$32,"B",IF(C8&gt;=$C$33,"C",IF(C8&gt;=$C$34,"D",IF(C8&gt;=$C$35,"E","U"))))))</f>
        <v>C</v>
      </c>
    </row>
    <row r="9" spans="1:4">
      <c r="A9" s="3" t="s">
        <v>30</v>
      </c>
      <c r="B9" s="1" t="s">
        <v>52</v>
      </c>
      <c r="C9" s="2">
        <v>88</v>
      </c>
      <c r="D9" s="2" t="str">
        <f t="array" ref="D9">IF(C9&gt;=$C$29,"S",IF(C9&gt;=$C$31,"A",IF(C9&gt;=$C$32,"B",IF(C9&gt;=$C$33,"C",IF(C9&gt;=$C$34,"D",IF(C9&gt;=$C$35,"E","U"))))))</f>
        <v>A</v>
      </c>
    </row>
    <row r="10" spans="1:4">
      <c r="A10" s="3" t="s">
        <v>31</v>
      </c>
      <c r="B10" s="1" t="s">
        <v>53</v>
      </c>
      <c r="C10" s="2">
        <v>87</v>
      </c>
      <c r="D10" s="2" t="str">
        <f t="array" ref="D10">IF(C10&gt;=$C$29,"S",IF(C10&gt;=$C$31,"A",IF(C10&gt;=$C$32,"B",IF(C10&gt;=$C$33,"C",IF(C10&gt;=$C$34,"D",IF(C10&gt;=$C$35,"E","U"))))))</f>
        <v>A</v>
      </c>
    </row>
    <row r="11" spans="1:4">
      <c r="A11" s="3" t="s">
        <v>32</v>
      </c>
      <c r="B11" s="1" t="s">
        <v>54</v>
      </c>
      <c r="C11" s="2">
        <v>78</v>
      </c>
      <c r="D11" s="2" t="str">
        <f t="array" ref="D11">IF(C11&gt;=$C$29,"S",IF(C11&gt;=$C$31,"A",IF(C11&gt;=$C$32,"B",IF(C11&gt;=$C$33,"C",IF(C11&gt;=$C$34,"D",IF(C11&gt;=$C$35,"E","U"))))))</f>
        <v>B</v>
      </c>
    </row>
    <row r="12" spans="1:4">
      <c r="A12" s="3" t="s">
        <v>33</v>
      </c>
      <c r="B12" s="1" t="s">
        <v>47</v>
      </c>
      <c r="C12" s="2">
        <v>76</v>
      </c>
      <c r="D12" s="2" t="str">
        <f t="array" ref="D12">IF(C12&gt;=$C$29,"S",IF(C12&gt;=$C$31,"A",IF(C12&gt;=$C$32,"B",IF(C12&gt;=$C$33,"C",IF(C12&gt;=$C$34,"D",IF(C12&gt;=$C$35,"E","U"))))))</f>
        <v>C</v>
      </c>
    </row>
    <row r="13" spans="1:4">
      <c r="A13" s="3" t="s">
        <v>34</v>
      </c>
      <c r="B13" s="1" t="s">
        <v>55</v>
      </c>
      <c r="C13" s="2">
        <v>68</v>
      </c>
      <c r="D13" s="2" t="str">
        <f t="array" ref="D13">IF(C13&gt;=$C$29,"S",IF(C13&gt;=$C$31,"A",IF(C13&gt;=$C$32,"B",IF(C13&gt;=$C$33,"C",IF(C13&gt;=$C$34,"D",IF(C13&gt;=$C$35,"E","U"))))))</f>
        <v>C</v>
      </c>
    </row>
    <row r="14" spans="1:4">
      <c r="A14" s="3" t="s">
        <v>35</v>
      </c>
      <c r="B14" s="1" t="s">
        <v>56</v>
      </c>
      <c r="C14" s="2">
        <v>45</v>
      </c>
      <c r="D14" s="2" t="str">
        <f t="array" ref="D14">IF(C14&gt;=$C$29,"S",IF(C14&gt;=$C$31,"A",IF(C14&gt;=$C$32,"B",IF(C14&gt;=$C$33,"C",IF(C14&gt;=$C$34,"D",IF(C14&gt;=$C$35,"E","U"))))))</f>
        <v>E</v>
      </c>
    </row>
    <row r="15" spans="1:4">
      <c r="A15" s="3" t="s">
        <v>36</v>
      </c>
      <c r="B15" s="1" t="s">
        <v>57</v>
      </c>
      <c r="C15" s="2">
        <v>69</v>
      </c>
      <c r="D15" s="2" t="str">
        <f t="array" ref="D15">IF(C15&gt;=$C$29,"S",IF(C15&gt;=$C$31,"A",IF(C15&gt;=$C$32,"B",IF(C15&gt;=$C$33,"C",IF(C15&gt;=$C$34,"D",IF(C15&gt;=$C$35,"E","U"))))))</f>
        <v>C</v>
      </c>
    </row>
    <row r="16" spans="1:4">
      <c r="A16" s="3" t="s">
        <v>37</v>
      </c>
      <c r="B16" s="1" t="s">
        <v>58</v>
      </c>
      <c r="C16" s="2">
        <v>93</v>
      </c>
      <c r="D16" s="2" t="str">
        <f t="array" ref="D16">IF(C16&gt;=$C$29,"S",IF(C16&gt;=$C$31,"A",IF(C16&gt;=$C$32,"B",IF(C16&gt;=$C$33,"C",IF(C16&gt;=$C$34,"D",IF(C16&gt;=$C$35,"E","U"))))))</f>
        <v>A</v>
      </c>
    </row>
    <row r="17" spans="1:8">
      <c r="A17" s="3" t="s">
        <v>38</v>
      </c>
      <c r="B17" s="1" t="s">
        <v>59</v>
      </c>
      <c r="C17" s="2">
        <v>23</v>
      </c>
      <c r="D17" s="2" t="str">
        <f t="array" ref="D17">IF(C17&gt;=$C$29,"S",IF(C17&gt;=$C$31,"A",IF(C17&gt;=$C$32,"B",IF(C17&gt;=$C$33,"C",IF(C17&gt;=$C$34,"D",IF(C17&gt;=$C$35,"E","U"))))))</f>
        <v>U</v>
      </c>
    </row>
    <row r="18" spans="1:8">
      <c r="A18" s="3" t="s">
        <v>39</v>
      </c>
      <c r="B18" s="1" t="s">
        <v>60</v>
      </c>
      <c r="C18" s="2">
        <v>45</v>
      </c>
      <c r="D18" s="2" t="str">
        <f t="array" ref="D18">IF(C18&gt;=$C$29,"S",IF(C18&gt;=$C$31,"A",IF(C18&gt;=$C$32,"B",IF(C18&gt;=$C$33,"C",IF(C18&gt;=$C$34,"D",IF(C18&gt;=$C$35,"E","U"))))))</f>
        <v>E</v>
      </c>
    </row>
    <row r="19" spans="1:8">
      <c r="A19" s="3" t="s">
        <v>40</v>
      </c>
      <c r="B19" s="1" t="s">
        <v>46</v>
      </c>
      <c r="C19" s="2">
        <v>78</v>
      </c>
      <c r="D19" s="2" t="str">
        <f t="array" ref="D19">IF(C19&gt;=$C$29,"S",IF(C19&gt;=$C$31,"A",IF(C19&gt;=$C$32,"B",IF(C19&gt;=$C$33,"C",IF(C19&gt;=$C$34,"D",IF(C19&gt;=$C$35,"E","U"))))))</f>
        <v>B</v>
      </c>
    </row>
    <row r="20" spans="1:8">
      <c r="A20" s="3" t="s">
        <v>41</v>
      </c>
      <c r="B20" s="1" t="s">
        <v>61</v>
      </c>
      <c r="C20" s="2">
        <v>97</v>
      </c>
      <c r="D20" s="2" t="str">
        <f t="array" ref="D20">IF(C20&gt;=$C$29,"S",IF(C20&gt;=$C$31,"A",IF(C20&gt;=$C$32,"B",IF(C20&gt;=$C$33,"C",IF(C20&gt;=$C$34,"D",IF(C20&gt;=$C$35,"E","U"))))))</f>
        <v>S</v>
      </c>
    </row>
    <row r="21" spans="1:8">
      <c r="A21" s="3" t="s">
        <v>42</v>
      </c>
      <c r="B21" s="1" t="s">
        <v>62</v>
      </c>
      <c r="C21" s="2">
        <v>78</v>
      </c>
      <c r="D21" s="2" t="str">
        <f t="array" ref="D21">IF(C21&gt;=$C$29,"S",IF(C21&gt;=$C$31,"A",IF(C21&gt;=$C$32,"B",IF(C21&gt;=$C$33,"C",IF(C21&gt;=$C$34,"D",IF(C21&gt;=$C$35,"E","U"))))))</f>
        <v>B</v>
      </c>
    </row>
    <row r="24" spans="1:8">
      <c r="B24" s="1" t="s">
        <v>0</v>
      </c>
      <c r="C24" s="2">
        <f>SUM(C2:C21)/20</f>
        <v>64.650000000000006</v>
      </c>
      <c r="D24" s="4"/>
      <c r="G24" s="2" t="s">
        <v>1</v>
      </c>
      <c r="H24" s="2" t="s">
        <v>2</v>
      </c>
    </row>
    <row r="25" spans="1:8">
      <c r="B25" s="1" t="s">
        <v>3</v>
      </c>
      <c r="C25" s="2">
        <f>C24/2</f>
        <v>32.325000000000003</v>
      </c>
      <c r="D25" s="4"/>
      <c r="G25" s="2" t="s">
        <v>4</v>
      </c>
      <c r="H25" s="2">
        <f t="array" ref="H25">SUM(IF(D2:D21="S",1,0))</f>
        <v>1</v>
      </c>
    </row>
    <row r="26" spans="1:8">
      <c r="B26" s="1" t="s">
        <v>5</v>
      </c>
      <c r="C26" s="2">
        <f t="array" ref="C26">SUM(IF(C2:C21&gt;C25,C2:C21,0))/COUNT(IF(C2:C21&gt;C25,C2:C21,""))</f>
        <v>71.764705882352942</v>
      </c>
      <c r="D26" s="4"/>
      <c r="G26" s="2" t="s">
        <v>6</v>
      </c>
      <c r="H26" s="2">
        <f t="array" ref="H26">SUM(IF(D2:D21="A",1,0))</f>
        <v>3</v>
      </c>
    </row>
    <row r="27" spans="1:8">
      <c r="B27" s="1" t="s">
        <v>7</v>
      </c>
      <c r="C27" s="2">
        <f>C26-C25</f>
        <v>39.439705882352939</v>
      </c>
      <c r="D27" s="4"/>
      <c r="G27" s="2" t="s">
        <v>8</v>
      </c>
      <c r="H27" s="2">
        <f t="array" ref="H27">SUM(IF(D2:D21="B",1,0))</f>
        <v>4</v>
      </c>
    </row>
    <row r="28" spans="1:8">
      <c r="B28" s="1" t="s">
        <v>9</v>
      </c>
      <c r="C28" s="2">
        <f>MAX(C2:C21)</f>
        <v>97</v>
      </c>
      <c r="D28" s="4"/>
      <c r="G28" s="2" t="s">
        <v>10</v>
      </c>
      <c r="H28" s="2">
        <f t="array" ref="H28">SUM(IF(D2:D21="C",1,0))</f>
        <v>6</v>
      </c>
    </row>
    <row r="29" spans="1:8">
      <c r="B29" s="1" t="s">
        <v>11</v>
      </c>
      <c r="C29" s="2">
        <f>C28-0.1*(C28-C26)</f>
        <v>94.476470588235287</v>
      </c>
      <c r="D29" s="4"/>
      <c r="G29" s="2" t="s">
        <v>12</v>
      </c>
      <c r="H29" s="2">
        <f t="array" ref="H29">SUM(IF(D2:D21="D",1,0))</f>
        <v>0</v>
      </c>
    </row>
    <row r="30" spans="1:8">
      <c r="B30" s="1" t="s">
        <v>13</v>
      </c>
      <c r="C30" s="2">
        <f>C29-C26</f>
        <v>22.711764705882345</v>
      </c>
      <c r="D30" s="4"/>
      <c r="G30" s="2" t="s">
        <v>14</v>
      </c>
      <c r="H30" s="2">
        <f t="array" ref="H30">SUM(IF(D2:D21="E",1,0))</f>
        <v>3</v>
      </c>
    </row>
    <row r="31" spans="1:8">
      <c r="B31" s="1" t="s">
        <v>15</v>
      </c>
      <c r="C31" s="2">
        <f>C26+C30*5/8</f>
        <v>85.959558823529406</v>
      </c>
      <c r="D31" s="4"/>
      <c r="G31" s="2" t="s">
        <v>16</v>
      </c>
      <c r="H31" s="2">
        <f t="array" ref="H31">SUM(IF(D2:D21="U",1,0))</f>
        <v>3</v>
      </c>
    </row>
    <row r="32" spans="1:8">
      <c r="B32" s="1" t="s">
        <v>17</v>
      </c>
      <c r="C32" s="2">
        <f>C26+C30*2/8</f>
        <v>77.442647058823525</v>
      </c>
      <c r="D32" s="4"/>
    </row>
    <row r="33" spans="2:4">
      <c r="B33" s="1" t="s">
        <v>18</v>
      </c>
      <c r="C33" s="2">
        <f>C26-C27*2/8</f>
        <v>61.904779411764707</v>
      </c>
      <c r="D33" s="4"/>
    </row>
    <row r="34" spans="2:4">
      <c r="B34" s="1" t="s">
        <v>19</v>
      </c>
      <c r="C34" s="2">
        <f>C26-C27*5/8</f>
        <v>47.114889705882355</v>
      </c>
      <c r="D34" s="4"/>
    </row>
    <row r="35" spans="2:4">
      <c r="B35" s="1" t="s">
        <v>20</v>
      </c>
      <c r="C35" s="2">
        <f>C25</f>
        <v>32.325000000000003</v>
      </c>
      <c r="D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2020-01-07T05:55:04Z</dcterms:modified>
</cp:coreProperties>
</file>