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T\OneDrive\Documents\EdYoda\DS190523 &amp; DS060623\Dec\11-12-23\"/>
    </mc:Choice>
  </mc:AlternateContent>
  <xr:revisionPtr revIDLastSave="0" documentId="8_{07275F2E-791F-4D49-A655-479D4C072FB2}" xr6:coauthVersionLast="47" xr6:coauthVersionMax="47" xr10:uidLastSave="{00000000-0000-0000-0000-000000000000}"/>
  <bookViews>
    <workbookView xWindow="-108" yWindow="-108" windowWidth="23256" windowHeight="12456"/>
  </bookViews>
  <sheets>
    <sheet name="play_tennis" sheetId="1" r:id="rId1"/>
    <sheet name="CART" sheetId="2" r:id="rId2"/>
    <sheet name="CART - 2" sheetId="3" r:id="rId3"/>
    <sheet name="CART - 3" sheetId="4" r:id="rId4"/>
  </sheets>
  <definedNames>
    <definedName name="_xlnm._FilterDatabase" localSheetId="0" hidden="1">play_tennis!$A$1:$F$15</definedName>
  </definedNames>
  <calcPr calcId="0"/>
</workbook>
</file>

<file path=xl/calcChain.xml><?xml version="1.0" encoding="utf-8"?>
<calcChain xmlns="http://schemas.openxmlformats.org/spreadsheetml/2006/main">
  <c r="D49" i="4" l="1"/>
  <c r="D34" i="4"/>
  <c r="D16" i="4"/>
  <c r="D15" i="4"/>
  <c r="D14" i="4"/>
  <c r="D49" i="3"/>
  <c r="D34" i="3"/>
  <c r="D16" i="3"/>
  <c r="D15" i="3"/>
  <c r="D14" i="3"/>
  <c r="D59" i="2"/>
  <c r="C36" i="2"/>
  <c r="E34" i="2"/>
  <c r="E32" i="2"/>
  <c r="E30" i="2"/>
  <c r="D25" i="2"/>
  <c r="D27" i="2" s="1"/>
  <c r="D26" i="2"/>
  <c r="D24" i="2"/>
  <c r="F19" i="2"/>
  <c r="D10" i="2"/>
  <c r="E16" i="2"/>
  <c r="E14" i="2"/>
  <c r="E12" i="2"/>
  <c r="D17" i="4" l="1"/>
  <c r="D17" i="3"/>
  <c r="D44" i="2"/>
</calcChain>
</file>

<file path=xl/sharedStrings.xml><?xml version="1.0" encoding="utf-8"?>
<sst xmlns="http://schemas.openxmlformats.org/spreadsheetml/2006/main" count="334" uniqueCount="92">
  <si>
    <t>day</t>
  </si>
  <si>
    <t>outlook</t>
  </si>
  <si>
    <t>temp</t>
  </si>
  <si>
    <t>humidity</t>
  </si>
  <si>
    <t>wind</t>
  </si>
  <si>
    <t>play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</si>
  <si>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</si>
  <si>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</si>
  <si>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</si>
  <si>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</si>
  <si>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</si>
  <si>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</si>
  <si>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</si>
  <si>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</si>
  <si>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</si>
  <si>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</si>
  <si>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</si>
  <si>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</si>
  <si>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</si>
  <si>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</si>
  <si>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</si>
  <si>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</si>
  <si>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</si>
  <si>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</si>
  <si>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</si>
  <si>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</si>
  <si>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</si>
  <si>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</si>
  <si>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</si>
  <si>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</si>
  <si>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</si>
  <si>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</si>
  <si>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Problem statement</t>
  </si>
  <si>
    <t>Based on the outlook, temp, humidity, wind predict whether the person will be interested to play tennis or not.</t>
  </si>
  <si>
    <t>Play is target, since it is dependent on all other variables</t>
  </si>
  <si>
    <t>Outlook, temp, humidity, wind are independent variables</t>
  </si>
  <si>
    <t>D15</t>
  </si>
  <si>
    <t>Yes/ No</t>
  </si>
  <si>
    <t>Decision Tree:</t>
  </si>
  <si>
    <t>1. CART - Classification and Regression Trees - uses Gini index as  a cost function</t>
  </si>
  <si>
    <t>2. ID3 - Iterative Dichotomizer 3 - uses Entropy and Information Gain as a cost function</t>
  </si>
  <si>
    <t>CART - used for Both Classification and Regression</t>
  </si>
  <si>
    <t>ID3 - used only for Classification</t>
  </si>
  <si>
    <t xml:space="preserve">1. CART </t>
  </si>
  <si>
    <t>Step 1 : Consider Each feature one by one and calculate the gini index for each feature with respect to the play(target)</t>
  </si>
  <si>
    <t>Outlook Feature:</t>
  </si>
  <si>
    <t>Outlook feature has 3 classes namely sunny, rain and overcast.</t>
  </si>
  <si>
    <t>Outlook</t>
  </si>
  <si>
    <t>Number of instances(total)</t>
  </si>
  <si>
    <t>Gini(Outlook = Sunny) =</t>
  </si>
  <si>
    <t>1 - (2/5)^2 -(3/5)^2</t>
  </si>
  <si>
    <t>Gini(Outlook = Rain)</t>
  </si>
  <si>
    <t>1 - (3/5) ^ 2 - (2/5) ^ 2</t>
  </si>
  <si>
    <t>Gini(Outlook = Overcast)</t>
  </si>
  <si>
    <t>1 - (4/4) ^2 - (0/4)^2</t>
  </si>
  <si>
    <t>Gini(Outlook)</t>
  </si>
  <si>
    <t>(5/14) * 0.48 + (5/14) * 0.48 + (4/14) * 0</t>
  </si>
  <si>
    <t>Sum of total</t>
  </si>
  <si>
    <t>Temp</t>
  </si>
  <si>
    <t>Gini(Temp = Hot)</t>
  </si>
  <si>
    <t>1 - ((2/4) ^ 2) - ((2/4) ^ 2)</t>
  </si>
  <si>
    <t>Gini(Temp = Mild)</t>
  </si>
  <si>
    <t>1 - ((4/6) ^ 2) - ((2/6) ^ 2)</t>
  </si>
  <si>
    <t>Gini(Temp = Cool)</t>
  </si>
  <si>
    <t>1 - ((3/4) ^ 2) - ((1/4) ^2)</t>
  </si>
  <si>
    <t>Gini(Temp)</t>
  </si>
  <si>
    <t>Humidity</t>
  </si>
  <si>
    <t xml:space="preserve">Gini(Humidity = High) = </t>
  </si>
  <si>
    <t>Gini(Humidity = Normal)</t>
  </si>
  <si>
    <t>Gini(Humidity)</t>
  </si>
  <si>
    <t>Wind Feature</t>
  </si>
  <si>
    <t>Wind</t>
  </si>
  <si>
    <t xml:space="preserve">Gini(Wind = Strong) </t>
  </si>
  <si>
    <t xml:space="preserve">Gini(Wind = Weak) </t>
  </si>
  <si>
    <t>Gini(Wind)</t>
  </si>
  <si>
    <t>Step 2: We list all the gini index values in a table and select the one with the lowest value</t>
  </si>
  <si>
    <t>Feature</t>
  </si>
  <si>
    <t>Gini Index</t>
  </si>
  <si>
    <t xml:space="preserve">Outlook has the lowest gini index value </t>
  </si>
  <si>
    <t>Outlook will be the root of our Decision Tree</t>
  </si>
  <si>
    <t>When the outlook is Sunny, We need to figure out the next internal node that come up</t>
  </si>
  <si>
    <t>Gini Index(Temp = Hot)</t>
  </si>
  <si>
    <t>Gini Index(Temp = Mild)</t>
  </si>
  <si>
    <t>Gini Index(Temp = Cool)</t>
  </si>
  <si>
    <t>Note: For all the features below, we are calculating gini index when outlook is Sunny</t>
  </si>
  <si>
    <t>Gini(Outlook = Sunny &amp; Temp = Hot)</t>
  </si>
  <si>
    <t>Step 2: List down all the gini index values and then select the one having lowest</t>
  </si>
  <si>
    <t xml:space="preserve">Humidity is having the lowest gini index </t>
  </si>
  <si>
    <t>This means that when outlook is sunny the internal node will be Humidity</t>
  </si>
  <si>
    <t>When the outlook is rain, we need to figure out the next internal node to reach to our decision</t>
  </si>
  <si>
    <t xml:space="preserve">Wind has the lowest gini index value </t>
  </si>
  <si>
    <t>This means that when the outlook is rain the person has to take into account Wind as well for deciding whether to play tennis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</si>
</sst>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16</xdr:row>
      <xdr:rowOff>120650</xdr:rowOff>
    </xdr:from>
    <xdr:to>
      <xdr:col>13</xdr:col>
      <xdr:colOff>228205</xdr:colOff>
      <xdr:row>23</xdr:row>
      <xdr:rowOff>22076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526AA4-8FFB-655F-1C2B-28C193DEA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3067050"/>
          <a:ext cx="3161905" cy="1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zoomScale="120" zoomScaleNormal="120" workbookViewId="0">
      <selection activeCell="I10" sqref="I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32</v>
      </c>
    </row>
    <row r="2" spans="1: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9" x14ac:dyDescent="0.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11</v>
      </c>
      <c r="I3" t="s">
        <v>33</v>
      </c>
    </row>
    <row r="4" spans="1:9" x14ac:dyDescent="0.3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16</v>
      </c>
      <c r="I4" t="s">
        <v>34</v>
      </c>
    </row>
    <row r="5" spans="1:9" x14ac:dyDescent="0.3">
      <c r="A5" s="1" t="s">
        <v>17</v>
      </c>
      <c r="B5" s="1" t="s">
        <v>18</v>
      </c>
      <c r="C5" s="1" t="s">
        <v>19</v>
      </c>
      <c r="D5" s="1" t="s">
        <v>9</v>
      </c>
      <c r="E5" s="1" t="s">
        <v>10</v>
      </c>
      <c r="F5" s="1" t="s">
        <v>16</v>
      </c>
      <c r="I5" t="s">
        <v>35</v>
      </c>
    </row>
    <row r="6" spans="1:9" x14ac:dyDescent="0.3">
      <c r="A6" s="1" t="s">
        <v>20</v>
      </c>
      <c r="B6" s="1" t="s">
        <v>18</v>
      </c>
      <c r="C6" s="1" t="s">
        <v>21</v>
      </c>
      <c r="D6" s="1" t="s">
        <v>22</v>
      </c>
      <c r="E6" s="1" t="s">
        <v>10</v>
      </c>
      <c r="F6" s="1" t="s">
        <v>16</v>
      </c>
    </row>
    <row r="7" spans="1:9" x14ac:dyDescent="0.3">
      <c r="A7" s="1" t="s">
        <v>23</v>
      </c>
      <c r="B7" s="1" t="s">
        <v>18</v>
      </c>
      <c r="C7" s="1" t="s">
        <v>21</v>
      </c>
      <c r="D7" s="1" t="s">
        <v>22</v>
      </c>
      <c r="E7" s="1" t="s">
        <v>13</v>
      </c>
      <c r="F7" s="1" t="s">
        <v>11</v>
      </c>
    </row>
    <row r="8" spans="1:9" x14ac:dyDescent="0.3">
      <c r="A8" s="1" t="s">
        <v>24</v>
      </c>
      <c r="B8" s="1" t="s">
        <v>15</v>
      </c>
      <c r="C8" s="1" t="s">
        <v>21</v>
      </c>
      <c r="D8" s="1" t="s">
        <v>22</v>
      </c>
      <c r="E8" s="1" t="s">
        <v>13</v>
      </c>
      <c r="F8" s="1" t="s">
        <v>16</v>
      </c>
      <c r="I8" t="s">
        <v>38</v>
      </c>
    </row>
    <row r="9" spans="1:9" x14ac:dyDescent="0.3">
      <c r="A9" s="1" t="s">
        <v>25</v>
      </c>
      <c r="B9" s="1" t="s">
        <v>7</v>
      </c>
      <c r="C9" s="1" t="s">
        <v>19</v>
      </c>
      <c r="D9" s="1" t="s">
        <v>9</v>
      </c>
      <c r="E9" s="1" t="s">
        <v>10</v>
      </c>
      <c r="F9" s="1" t="s">
        <v>11</v>
      </c>
      <c r="I9" t="s">
        <v>39</v>
      </c>
    </row>
    <row r="10" spans="1:9" x14ac:dyDescent="0.3">
      <c r="A10" s="1" t="s">
        <v>26</v>
      </c>
      <c r="B10" s="1" t="s">
        <v>7</v>
      </c>
      <c r="C10" s="1" t="s">
        <v>21</v>
      </c>
      <c r="D10" s="1" t="s">
        <v>22</v>
      </c>
      <c r="E10" s="1" t="s">
        <v>10</v>
      </c>
      <c r="F10" s="1" t="s">
        <v>16</v>
      </c>
      <c r="I10" t="s">
        <v>40</v>
      </c>
    </row>
    <row r="11" spans="1:9" x14ac:dyDescent="0.3">
      <c r="A11" s="1" t="s">
        <v>27</v>
      </c>
      <c r="B11" s="1" t="s">
        <v>18</v>
      </c>
      <c r="C11" s="1" t="s">
        <v>19</v>
      </c>
      <c r="D11" s="1" t="s">
        <v>22</v>
      </c>
      <c r="E11" s="1" t="s">
        <v>10</v>
      </c>
      <c r="F11" s="1" t="s">
        <v>16</v>
      </c>
    </row>
    <row r="12" spans="1:9" x14ac:dyDescent="0.3">
      <c r="A12" s="1" t="s">
        <v>28</v>
      </c>
      <c r="B12" s="1" t="s">
        <v>7</v>
      </c>
      <c r="C12" s="1" t="s">
        <v>19</v>
      </c>
      <c r="D12" s="1" t="s">
        <v>22</v>
      </c>
      <c r="E12" s="1" t="s">
        <v>13</v>
      </c>
      <c r="F12" s="1" t="s">
        <v>16</v>
      </c>
      <c r="I12" t="s">
        <v>41</v>
      </c>
    </row>
    <row r="13" spans="1:9" x14ac:dyDescent="0.3">
      <c r="A13" s="1" t="s">
        <v>29</v>
      </c>
      <c r="B13" s="1" t="s">
        <v>15</v>
      </c>
      <c r="C13" s="1" t="s">
        <v>19</v>
      </c>
      <c r="D13" s="1" t="s">
        <v>9</v>
      </c>
      <c r="E13" s="1" t="s">
        <v>13</v>
      </c>
      <c r="F13" s="1" t="s">
        <v>16</v>
      </c>
      <c r="I13" t="s">
        <v>42</v>
      </c>
    </row>
    <row r="14" spans="1:9" x14ac:dyDescent="0.3">
      <c r="A14" s="1" t="s">
        <v>30</v>
      </c>
      <c r="B14" s="1" t="s">
        <v>15</v>
      </c>
      <c r="C14" s="1" t="s">
        <v>8</v>
      </c>
      <c r="D14" s="1" t="s">
        <v>22</v>
      </c>
      <c r="E14" s="1" t="s">
        <v>10</v>
      </c>
      <c r="F14" s="1" t="s">
        <v>16</v>
      </c>
    </row>
    <row r="15" spans="1:9" x14ac:dyDescent="0.3">
      <c r="A15" s="1" t="s">
        <v>31</v>
      </c>
      <c r="B15" s="1" t="s">
        <v>18</v>
      </c>
      <c r="C15" s="1" t="s">
        <v>19</v>
      </c>
      <c r="D15" s="1" t="s">
        <v>9</v>
      </c>
      <c r="E15" s="1" t="s">
        <v>13</v>
      </c>
      <c r="F15" s="1" t="s">
        <v>11</v>
      </c>
    </row>
    <row r="16" spans="1:9" x14ac:dyDescent="0.3">
      <c r="I16" t="s">
        <v>43</v>
      </c>
    </row>
    <row r="19" spans="1:6" x14ac:dyDescent="0.3">
      <c r="A19" t="s">
        <v>36</v>
      </c>
      <c r="B19" t="s">
        <v>7</v>
      </c>
      <c r="C19" t="s">
        <v>8</v>
      </c>
      <c r="D19" t="s">
        <v>22</v>
      </c>
      <c r="E19" t="s">
        <v>10</v>
      </c>
      <c r="F19" t="s">
        <v>37</v>
      </c>
    </row>
  </sheetData>
  <autoFilter ref="A1:F1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showGridLines="0" topLeftCell="A64" zoomScale="120" zoomScaleNormal="120" workbookViewId="0">
      <selection activeCell="A71" sqref="A71:B75"/>
    </sheetView>
  </sheetViews>
  <sheetFormatPr defaultRowHeight="14.4" x14ac:dyDescent="0.3"/>
  <cols>
    <col min="4" max="4" width="23.77734375" bestFit="1" customWidth="1"/>
  </cols>
  <sheetData>
    <row r="1" spans="1:5" x14ac:dyDescent="0.3">
      <c r="A1" t="s">
        <v>44</v>
      </c>
    </row>
    <row r="3" spans="1:5" x14ac:dyDescent="0.3">
      <c r="A3" s="2" t="s">
        <v>45</v>
      </c>
    </row>
    <row r="4" spans="1:5" x14ac:dyDescent="0.3">
      <c r="A4" t="s">
        <v>46</v>
      </c>
    </row>
    <row r="6" spans="1:5" x14ac:dyDescent="0.3">
      <c r="A6" s="1" t="s">
        <v>47</v>
      </c>
      <c r="B6" s="1" t="s">
        <v>16</v>
      </c>
      <c r="C6" s="1" t="s">
        <v>11</v>
      </c>
      <c r="D6" s="1" t="s">
        <v>48</v>
      </c>
    </row>
    <row r="7" spans="1:5" x14ac:dyDescent="0.3">
      <c r="A7" s="1" t="s">
        <v>7</v>
      </c>
      <c r="B7" s="1">
        <v>2</v>
      </c>
      <c r="C7" s="1">
        <v>3</v>
      </c>
      <c r="D7" s="1">
        <v>5</v>
      </c>
    </row>
    <row r="8" spans="1:5" x14ac:dyDescent="0.3">
      <c r="A8" s="1" t="s">
        <v>18</v>
      </c>
      <c r="B8" s="1">
        <v>3</v>
      </c>
      <c r="C8" s="1">
        <v>2</v>
      </c>
      <c r="D8" s="1">
        <v>5</v>
      </c>
    </row>
    <row r="9" spans="1:5" x14ac:dyDescent="0.3">
      <c r="A9" s="1" t="s">
        <v>15</v>
      </c>
      <c r="B9" s="1">
        <v>4</v>
      </c>
      <c r="C9" s="1">
        <v>0</v>
      </c>
      <c r="D9" s="1">
        <v>4</v>
      </c>
    </row>
    <row r="10" spans="1:5" x14ac:dyDescent="0.3">
      <c r="D10">
        <f>SUM(D7:D9)</f>
        <v>14</v>
      </c>
      <c r="E10" t="s">
        <v>57</v>
      </c>
    </row>
    <row r="12" spans="1:5" x14ac:dyDescent="0.3">
      <c r="A12" t="s">
        <v>49</v>
      </c>
      <c r="D12" t="s">
        <v>50</v>
      </c>
      <c r="E12">
        <f>1 - ((2/5) ^ 2) - ((3/5) ^ 2)</f>
        <v>0.48</v>
      </c>
    </row>
    <row r="14" spans="1:5" x14ac:dyDescent="0.3">
      <c r="A14" t="s">
        <v>51</v>
      </c>
      <c r="D14" t="s">
        <v>52</v>
      </c>
      <c r="E14">
        <f>1-((3/5) ^2) - ((2/5) ^ 2)</f>
        <v>0.48</v>
      </c>
    </row>
    <row r="16" spans="1:5" x14ac:dyDescent="0.3">
      <c r="A16" t="s">
        <v>53</v>
      </c>
      <c r="D16" t="s">
        <v>54</v>
      </c>
      <c r="E16">
        <f>1-((4/4) ^ 2) - ((0/4) ^ 2)</f>
        <v>0</v>
      </c>
    </row>
    <row r="19" spans="1:6" x14ac:dyDescent="0.3">
      <c r="A19" t="s">
        <v>55</v>
      </c>
      <c r="C19" t="s">
        <v>56</v>
      </c>
      <c r="F19">
        <f>((5/14) * 0.48) + ((5/14) * 0.48) + ((4/14) * 0)</f>
        <v>0.34285714285714286</v>
      </c>
    </row>
    <row r="21" spans="1:6" x14ac:dyDescent="0.3">
      <c r="A21" s="2" t="s">
        <v>58</v>
      </c>
    </row>
    <row r="23" spans="1:6" x14ac:dyDescent="0.3">
      <c r="A23" s="1" t="s">
        <v>58</v>
      </c>
      <c r="B23" s="1" t="s">
        <v>16</v>
      </c>
      <c r="C23" s="1" t="s">
        <v>11</v>
      </c>
      <c r="D23" s="1" t="s">
        <v>48</v>
      </c>
    </row>
    <row r="24" spans="1:6" x14ac:dyDescent="0.3">
      <c r="A24" s="1" t="s">
        <v>8</v>
      </c>
      <c r="B24" s="1">
        <v>2</v>
      </c>
      <c r="C24" s="1">
        <v>2</v>
      </c>
      <c r="D24" s="1">
        <f>B24 + C24</f>
        <v>4</v>
      </c>
    </row>
    <row r="25" spans="1:6" x14ac:dyDescent="0.3">
      <c r="A25" s="1" t="s">
        <v>19</v>
      </c>
      <c r="B25" s="1">
        <v>4</v>
      </c>
      <c r="C25" s="1">
        <v>2</v>
      </c>
      <c r="D25" s="1">
        <f t="shared" ref="D25:D26" si="0">B25 + C25</f>
        <v>6</v>
      </c>
    </row>
    <row r="26" spans="1:6" x14ac:dyDescent="0.3">
      <c r="A26" s="1" t="s">
        <v>21</v>
      </c>
      <c r="B26" s="1">
        <v>3</v>
      </c>
      <c r="C26" s="1">
        <v>1</v>
      </c>
      <c r="D26" s="1">
        <f t="shared" si="0"/>
        <v>4</v>
      </c>
    </row>
    <row r="27" spans="1:6" x14ac:dyDescent="0.3">
      <c r="D27">
        <f>SUM(D24:D26)</f>
        <v>14</v>
      </c>
      <c r="E27" t="s">
        <v>57</v>
      </c>
    </row>
    <row r="30" spans="1:6" x14ac:dyDescent="0.3">
      <c r="A30" t="s">
        <v>59</v>
      </c>
      <c r="C30" t="s">
        <v>60</v>
      </c>
      <c r="E30">
        <f>1-((2/4)^2)-((2/4)^2)</f>
        <v>0.5</v>
      </c>
    </row>
    <row r="32" spans="1:6" x14ac:dyDescent="0.3">
      <c r="A32" t="s">
        <v>61</v>
      </c>
      <c r="C32" t="s">
        <v>62</v>
      </c>
      <c r="E32">
        <f>1 - ((4/6) ^ 2) - ((2/6) ^ 2)</f>
        <v>0.44444444444444448</v>
      </c>
    </row>
    <row r="34" spans="1:5" x14ac:dyDescent="0.3">
      <c r="A34" t="s">
        <v>63</v>
      </c>
      <c r="C34" t="s">
        <v>64</v>
      </c>
      <c r="E34">
        <f>1 - ((3/4) ^ 2) - ((1/4) ^2)</f>
        <v>0.375</v>
      </c>
    </row>
    <row r="36" spans="1:5" x14ac:dyDescent="0.3">
      <c r="A36" t="s">
        <v>65</v>
      </c>
      <c r="C36">
        <f>((4/14) * 0.5) + ((6/14) * 0.44) + ((4/14) * 0.375)</f>
        <v>0.43857142857142856</v>
      </c>
    </row>
    <row r="39" spans="1:5" x14ac:dyDescent="0.3">
      <c r="A39" s="2" t="s">
        <v>66</v>
      </c>
    </row>
    <row r="41" spans="1:5" x14ac:dyDescent="0.3">
      <c r="A41" s="1" t="s">
        <v>66</v>
      </c>
      <c r="B41" s="1" t="s">
        <v>16</v>
      </c>
      <c r="C41" s="1" t="s">
        <v>11</v>
      </c>
      <c r="D41" s="1" t="s">
        <v>48</v>
      </c>
    </row>
    <row r="42" spans="1:5" x14ac:dyDescent="0.3">
      <c r="A42" s="1" t="s">
        <v>9</v>
      </c>
      <c r="B42" s="1">
        <v>3</v>
      </c>
      <c r="C42" s="1">
        <v>4</v>
      </c>
      <c r="D42" s="1">
        <v>7</v>
      </c>
    </row>
    <row r="43" spans="1:5" x14ac:dyDescent="0.3">
      <c r="A43" s="1" t="s">
        <v>22</v>
      </c>
      <c r="B43" s="1">
        <v>6</v>
      </c>
      <c r="C43" s="1">
        <v>1</v>
      </c>
      <c r="D43" s="1">
        <v>7</v>
      </c>
    </row>
    <row r="44" spans="1:5" x14ac:dyDescent="0.3">
      <c r="D44">
        <f>SUM(D42:D43)</f>
        <v>14</v>
      </c>
      <c r="E44" t="s">
        <v>57</v>
      </c>
    </row>
    <row r="47" spans="1:5" x14ac:dyDescent="0.3">
      <c r="A47" t="s">
        <v>67</v>
      </c>
      <c r="D47">
        <v>0.48899999999999999</v>
      </c>
    </row>
    <row r="49" spans="1:5" x14ac:dyDescent="0.3">
      <c r="A49" t="s">
        <v>68</v>
      </c>
      <c r="D49">
        <v>0.24399999999999999</v>
      </c>
    </row>
    <row r="51" spans="1:5" x14ac:dyDescent="0.3">
      <c r="A51" t="s">
        <v>69</v>
      </c>
      <c r="D51">
        <v>0.36699999999999999</v>
      </c>
    </row>
    <row r="54" spans="1:5" x14ac:dyDescent="0.3">
      <c r="A54" s="2" t="s">
        <v>70</v>
      </c>
    </row>
    <row r="56" spans="1:5" x14ac:dyDescent="0.3">
      <c r="A56" s="1" t="s">
        <v>71</v>
      </c>
      <c r="B56" s="1" t="s">
        <v>16</v>
      </c>
      <c r="C56" s="1" t="s">
        <v>11</v>
      </c>
      <c r="D56" s="1" t="s">
        <v>48</v>
      </c>
    </row>
    <row r="57" spans="1:5" x14ac:dyDescent="0.3">
      <c r="A57" s="1" t="s">
        <v>13</v>
      </c>
      <c r="B57" s="1">
        <v>3</v>
      </c>
      <c r="C57" s="1">
        <v>3</v>
      </c>
      <c r="D57" s="1">
        <v>6</v>
      </c>
    </row>
    <row r="58" spans="1:5" x14ac:dyDescent="0.3">
      <c r="A58" s="1" t="s">
        <v>10</v>
      </c>
      <c r="B58" s="1">
        <v>6</v>
      </c>
      <c r="C58" s="1">
        <v>2</v>
      </c>
      <c r="D58" s="1">
        <v>8</v>
      </c>
    </row>
    <row r="59" spans="1:5" x14ac:dyDescent="0.3">
      <c r="D59">
        <f>SUM(D57:D58)</f>
        <v>14</v>
      </c>
      <c r="E59" t="s">
        <v>57</v>
      </c>
    </row>
    <row r="62" spans="1:5" x14ac:dyDescent="0.3">
      <c r="A62" t="s">
        <v>72</v>
      </c>
      <c r="D62">
        <v>0.5</v>
      </c>
    </row>
    <row r="64" spans="1:5" x14ac:dyDescent="0.3">
      <c r="A64" t="s">
        <v>73</v>
      </c>
      <c r="D64">
        <v>0.375</v>
      </c>
    </row>
    <row r="66" spans="1:4" x14ac:dyDescent="0.3">
      <c r="A66" t="s">
        <v>74</v>
      </c>
      <c r="D66">
        <v>0.42799999999999999</v>
      </c>
    </row>
    <row r="69" spans="1:4" x14ac:dyDescent="0.3">
      <c r="A69" s="2" t="s">
        <v>75</v>
      </c>
    </row>
    <row r="71" spans="1:4" x14ac:dyDescent="0.3">
      <c r="A71" s="1" t="s">
        <v>76</v>
      </c>
      <c r="B71" s="1" t="s">
        <v>77</v>
      </c>
    </row>
    <row r="72" spans="1:4" x14ac:dyDescent="0.3">
      <c r="A72" s="1" t="s">
        <v>47</v>
      </c>
      <c r="B72" s="1">
        <v>0.34200000000000003</v>
      </c>
      <c r="C72" t="s">
        <v>78</v>
      </c>
    </row>
    <row r="73" spans="1:4" x14ac:dyDescent="0.3">
      <c r="A73" s="1" t="s">
        <v>58</v>
      </c>
      <c r="B73" s="1">
        <v>0.439</v>
      </c>
    </row>
    <row r="74" spans="1:4" x14ac:dyDescent="0.3">
      <c r="A74" s="1" t="s">
        <v>66</v>
      </c>
      <c r="B74" s="1">
        <v>0.36699999999999999</v>
      </c>
    </row>
    <row r="75" spans="1:4" x14ac:dyDescent="0.3">
      <c r="A75" s="1" t="s">
        <v>71</v>
      </c>
      <c r="B75" s="1">
        <v>0.42799999999999999</v>
      </c>
    </row>
    <row r="77" spans="1:4" x14ac:dyDescent="0.3">
      <c r="A7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opLeftCell="A50" zoomScale="120" zoomScaleNormal="120" workbookViewId="0">
      <selection activeCell="A11" sqref="A11:G64"/>
    </sheetView>
  </sheetViews>
  <sheetFormatPr defaultRowHeight="14.4" x14ac:dyDescent="0.3"/>
  <cols>
    <col min="4" max="4" width="23.77734375" bestFit="1" customWidth="1"/>
  </cols>
  <sheetData>
    <row r="1" spans="1:6" x14ac:dyDescent="0.3">
      <c r="A1" s="2" t="s">
        <v>80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3">
      <c r="A5" s="1" t="s">
        <v>12</v>
      </c>
      <c r="B5" s="1" t="s">
        <v>7</v>
      </c>
      <c r="C5" s="1" t="s">
        <v>8</v>
      </c>
      <c r="D5" s="1" t="s">
        <v>9</v>
      </c>
      <c r="E5" s="1" t="s">
        <v>13</v>
      </c>
      <c r="F5" s="1" t="s">
        <v>11</v>
      </c>
    </row>
    <row r="6" spans="1:6" x14ac:dyDescent="0.3">
      <c r="A6" s="1" t="s">
        <v>25</v>
      </c>
      <c r="B6" s="1" t="s">
        <v>7</v>
      </c>
      <c r="C6" s="1" t="s">
        <v>19</v>
      </c>
      <c r="D6" s="1" t="s">
        <v>9</v>
      </c>
      <c r="E6" s="1" t="s">
        <v>10</v>
      </c>
      <c r="F6" s="1" t="s">
        <v>11</v>
      </c>
    </row>
    <row r="7" spans="1:6" x14ac:dyDescent="0.3">
      <c r="A7" s="1" t="s">
        <v>26</v>
      </c>
      <c r="B7" s="1" t="s">
        <v>7</v>
      </c>
      <c r="C7" s="1" t="s">
        <v>21</v>
      </c>
      <c r="D7" s="1" t="s">
        <v>22</v>
      </c>
      <c r="E7" s="1" t="s">
        <v>10</v>
      </c>
      <c r="F7" s="1" t="s">
        <v>16</v>
      </c>
    </row>
    <row r="8" spans="1:6" x14ac:dyDescent="0.3">
      <c r="A8" s="1" t="s">
        <v>28</v>
      </c>
      <c r="B8" s="1" t="s">
        <v>7</v>
      </c>
      <c r="C8" s="1" t="s">
        <v>19</v>
      </c>
      <c r="D8" s="1" t="s">
        <v>22</v>
      </c>
      <c r="E8" s="1" t="s">
        <v>13</v>
      </c>
      <c r="F8" s="1" t="s">
        <v>16</v>
      </c>
    </row>
    <row r="10" spans="1:6" x14ac:dyDescent="0.3">
      <c r="A10" s="2" t="s">
        <v>84</v>
      </c>
    </row>
    <row r="11" spans="1:6" x14ac:dyDescent="0.3">
      <c r="A11" s="2" t="s">
        <v>58</v>
      </c>
    </row>
    <row r="13" spans="1:6" x14ac:dyDescent="0.3">
      <c r="A13" s="1" t="s">
        <v>58</v>
      </c>
      <c r="B13" s="1" t="s">
        <v>16</v>
      </c>
      <c r="C13" s="1" t="s">
        <v>11</v>
      </c>
      <c r="D13" s="1" t="s">
        <v>48</v>
      </c>
    </row>
    <row r="14" spans="1:6" x14ac:dyDescent="0.3">
      <c r="A14" s="1" t="s">
        <v>8</v>
      </c>
      <c r="B14" s="1">
        <v>0</v>
      </c>
      <c r="C14" s="1">
        <v>2</v>
      </c>
      <c r="D14" s="1">
        <f>B14 + C14</f>
        <v>2</v>
      </c>
    </row>
    <row r="15" spans="1:6" x14ac:dyDescent="0.3">
      <c r="A15" s="1" t="s">
        <v>19</v>
      </c>
      <c r="B15" s="1">
        <v>1</v>
      </c>
      <c r="C15" s="1">
        <v>1</v>
      </c>
      <c r="D15" s="1">
        <f t="shared" ref="D15:D16" si="0">B15 + C15</f>
        <v>2</v>
      </c>
    </row>
    <row r="16" spans="1:6" x14ac:dyDescent="0.3">
      <c r="A16" s="1" t="s">
        <v>21</v>
      </c>
      <c r="B16" s="1">
        <v>1</v>
      </c>
      <c r="C16" s="1">
        <v>0</v>
      </c>
      <c r="D16" s="1">
        <f t="shared" si="0"/>
        <v>1</v>
      </c>
    </row>
    <row r="17" spans="1:8" x14ac:dyDescent="0.3">
      <c r="D17">
        <f>SUM(D14:D16)</f>
        <v>5</v>
      </c>
      <c r="E17" t="s">
        <v>57</v>
      </c>
    </row>
    <row r="19" spans="1:8" x14ac:dyDescent="0.3">
      <c r="A19" t="s">
        <v>81</v>
      </c>
      <c r="D19">
        <v>0</v>
      </c>
      <c r="H19" t="s">
        <v>85</v>
      </c>
    </row>
    <row r="21" spans="1:8" x14ac:dyDescent="0.3">
      <c r="A21" t="s">
        <v>82</v>
      </c>
      <c r="D21">
        <v>0.5</v>
      </c>
    </row>
    <row r="23" spans="1:8" x14ac:dyDescent="0.3">
      <c r="A23" t="s">
        <v>83</v>
      </c>
      <c r="D23">
        <v>0</v>
      </c>
    </row>
    <row r="25" spans="1:8" x14ac:dyDescent="0.3">
      <c r="A25" t="s">
        <v>65</v>
      </c>
      <c r="D25">
        <v>0.2</v>
      </c>
    </row>
    <row r="29" spans="1:8" x14ac:dyDescent="0.3">
      <c r="A29" s="2" t="s">
        <v>66</v>
      </c>
    </row>
    <row r="31" spans="1:8" x14ac:dyDescent="0.3">
      <c r="A31" s="1" t="s">
        <v>66</v>
      </c>
      <c r="B31" s="1" t="s">
        <v>16</v>
      </c>
      <c r="C31" s="1" t="s">
        <v>11</v>
      </c>
      <c r="D31" s="1" t="s">
        <v>48</v>
      </c>
    </row>
    <row r="32" spans="1:8" x14ac:dyDescent="0.3">
      <c r="A32" s="1" t="s">
        <v>9</v>
      </c>
      <c r="B32" s="1">
        <v>0</v>
      </c>
      <c r="C32" s="1">
        <v>3</v>
      </c>
      <c r="D32" s="1">
        <v>3</v>
      </c>
    </row>
    <row r="33" spans="1:5" x14ac:dyDescent="0.3">
      <c r="A33" s="1" t="s">
        <v>22</v>
      </c>
      <c r="B33" s="1">
        <v>2</v>
      </c>
      <c r="C33" s="1">
        <v>0</v>
      </c>
      <c r="D33" s="1">
        <v>2</v>
      </c>
    </row>
    <row r="34" spans="1:5" x14ac:dyDescent="0.3">
      <c r="D34">
        <f>SUM(D32:D33)</f>
        <v>5</v>
      </c>
      <c r="E34" t="s">
        <v>57</v>
      </c>
    </row>
    <row r="37" spans="1:5" x14ac:dyDescent="0.3">
      <c r="A37" t="s">
        <v>67</v>
      </c>
      <c r="D37">
        <v>0</v>
      </c>
    </row>
    <row r="39" spans="1:5" x14ac:dyDescent="0.3">
      <c r="A39" t="s">
        <v>68</v>
      </c>
      <c r="D39">
        <v>0</v>
      </c>
    </row>
    <row r="41" spans="1:5" x14ac:dyDescent="0.3">
      <c r="A41" t="s">
        <v>69</v>
      </c>
      <c r="D41">
        <v>0</v>
      </c>
    </row>
    <row r="44" spans="1:5" x14ac:dyDescent="0.3">
      <c r="A44" s="2" t="s">
        <v>70</v>
      </c>
    </row>
    <row r="46" spans="1:5" x14ac:dyDescent="0.3">
      <c r="A46" s="1" t="s">
        <v>71</v>
      </c>
      <c r="B46" s="1" t="s">
        <v>16</v>
      </c>
      <c r="C46" s="1" t="s">
        <v>11</v>
      </c>
      <c r="D46" s="1" t="s">
        <v>48</v>
      </c>
    </row>
    <row r="47" spans="1:5" x14ac:dyDescent="0.3">
      <c r="A47" s="1" t="s">
        <v>13</v>
      </c>
      <c r="B47" s="1">
        <v>1</v>
      </c>
      <c r="C47" s="1">
        <v>2</v>
      </c>
      <c r="D47" s="1">
        <v>3</v>
      </c>
    </row>
    <row r="48" spans="1:5" x14ac:dyDescent="0.3">
      <c r="A48" s="1" t="s">
        <v>10</v>
      </c>
      <c r="B48" s="1">
        <v>1</v>
      </c>
      <c r="C48" s="1">
        <v>1</v>
      </c>
      <c r="D48" s="1">
        <v>2</v>
      </c>
    </row>
    <row r="49" spans="1:5" x14ac:dyDescent="0.3">
      <c r="D49">
        <f>SUM(D47:D48)</f>
        <v>5</v>
      </c>
      <c r="E49" t="s">
        <v>57</v>
      </c>
    </row>
    <row r="52" spans="1:5" x14ac:dyDescent="0.3">
      <c r="A52" t="s">
        <v>72</v>
      </c>
      <c r="D52">
        <v>0.2</v>
      </c>
    </row>
    <row r="54" spans="1:5" x14ac:dyDescent="0.3">
      <c r="A54" t="s">
        <v>73</v>
      </c>
      <c r="D54">
        <v>0.26600000000000001</v>
      </c>
    </row>
    <row r="56" spans="1:5" x14ac:dyDescent="0.3">
      <c r="A56" t="s">
        <v>74</v>
      </c>
      <c r="D56">
        <v>0.46600000000000003</v>
      </c>
    </row>
    <row r="59" spans="1:5" x14ac:dyDescent="0.3">
      <c r="A59" t="s">
        <v>86</v>
      </c>
    </row>
    <row r="61" spans="1:5" x14ac:dyDescent="0.3">
      <c r="A61" s="1" t="s">
        <v>76</v>
      </c>
      <c r="B61" s="1" t="s">
        <v>77</v>
      </c>
    </row>
    <row r="62" spans="1:5" x14ac:dyDescent="0.3">
      <c r="A62" s="1" t="s">
        <v>58</v>
      </c>
      <c r="B62" s="1">
        <v>0.2</v>
      </c>
    </row>
    <row r="63" spans="1:5" x14ac:dyDescent="0.3">
      <c r="A63" s="1" t="s">
        <v>66</v>
      </c>
      <c r="B63" s="1">
        <v>0</v>
      </c>
      <c r="C63" t="s">
        <v>87</v>
      </c>
    </row>
    <row r="64" spans="1:5" x14ac:dyDescent="0.3">
      <c r="A64" s="1" t="s">
        <v>71</v>
      </c>
      <c r="B64" s="1">
        <v>0.46600000000000003</v>
      </c>
    </row>
    <row r="66" spans="1:1" x14ac:dyDescent="0.3">
      <c r="A6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topLeftCell="A47" zoomScale="120" zoomScaleNormal="120" workbookViewId="0">
      <selection activeCell="A67" sqref="A67"/>
    </sheetView>
  </sheetViews>
  <sheetFormatPr defaultRowHeight="14.4" x14ac:dyDescent="0.3"/>
  <sheetData>
    <row r="1" spans="1:6" x14ac:dyDescent="0.3">
      <c r="A1" s="2" t="s">
        <v>89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9</v>
      </c>
      <c r="E4" s="1" t="s">
        <v>10</v>
      </c>
      <c r="F4" s="1" t="s">
        <v>16</v>
      </c>
    </row>
    <row r="5" spans="1:6" x14ac:dyDescent="0.3">
      <c r="A5" s="1" t="s">
        <v>20</v>
      </c>
      <c r="B5" s="1" t="s">
        <v>18</v>
      </c>
      <c r="C5" s="1" t="s">
        <v>21</v>
      </c>
      <c r="D5" s="1" t="s">
        <v>22</v>
      </c>
      <c r="E5" s="1" t="s">
        <v>10</v>
      </c>
      <c r="F5" s="1" t="s">
        <v>16</v>
      </c>
    </row>
    <row r="6" spans="1:6" x14ac:dyDescent="0.3">
      <c r="A6" s="1" t="s">
        <v>23</v>
      </c>
      <c r="B6" s="1" t="s">
        <v>18</v>
      </c>
      <c r="C6" s="1" t="s">
        <v>21</v>
      </c>
      <c r="D6" s="1" t="s">
        <v>22</v>
      </c>
      <c r="E6" s="1" t="s">
        <v>13</v>
      </c>
      <c r="F6" s="1" t="s">
        <v>11</v>
      </c>
    </row>
    <row r="7" spans="1:6" x14ac:dyDescent="0.3">
      <c r="A7" s="1" t="s">
        <v>27</v>
      </c>
      <c r="B7" s="1" t="s">
        <v>18</v>
      </c>
      <c r="C7" s="1" t="s">
        <v>19</v>
      </c>
      <c r="D7" s="1" t="s">
        <v>22</v>
      </c>
      <c r="E7" s="1" t="s">
        <v>10</v>
      </c>
      <c r="F7" s="1" t="s">
        <v>16</v>
      </c>
    </row>
    <row r="8" spans="1:6" x14ac:dyDescent="0.3">
      <c r="A8" s="1" t="s">
        <v>31</v>
      </c>
      <c r="B8" s="1" t="s">
        <v>18</v>
      </c>
      <c r="C8" s="1" t="s">
        <v>19</v>
      </c>
      <c r="D8" s="1" t="s">
        <v>9</v>
      </c>
      <c r="E8" s="1" t="s">
        <v>13</v>
      </c>
      <c r="F8" s="1" t="s">
        <v>11</v>
      </c>
    </row>
    <row r="11" spans="1:6" x14ac:dyDescent="0.3">
      <c r="A11" s="2" t="s">
        <v>58</v>
      </c>
    </row>
    <row r="13" spans="1:6" x14ac:dyDescent="0.3">
      <c r="A13" s="1" t="s">
        <v>58</v>
      </c>
      <c r="B13" s="1" t="s">
        <v>16</v>
      </c>
      <c r="C13" s="1" t="s">
        <v>11</v>
      </c>
      <c r="D13" s="1" t="s">
        <v>48</v>
      </c>
    </row>
    <row r="14" spans="1:6" x14ac:dyDescent="0.3">
      <c r="A14" s="1" t="s">
        <v>8</v>
      </c>
      <c r="B14" s="1">
        <v>0</v>
      </c>
      <c r="C14" s="1">
        <v>0</v>
      </c>
      <c r="D14" s="1">
        <f>B14 + C14</f>
        <v>0</v>
      </c>
    </row>
    <row r="15" spans="1:6" x14ac:dyDescent="0.3">
      <c r="A15" s="1" t="s">
        <v>19</v>
      </c>
      <c r="B15" s="1">
        <v>2</v>
      </c>
      <c r="C15" s="1">
        <v>1</v>
      </c>
      <c r="D15" s="1">
        <f t="shared" ref="D15:D16" si="0">B15 + C15</f>
        <v>3</v>
      </c>
    </row>
    <row r="16" spans="1:6" x14ac:dyDescent="0.3">
      <c r="A16" s="1" t="s">
        <v>21</v>
      </c>
      <c r="B16" s="1">
        <v>1</v>
      </c>
      <c r="C16" s="1">
        <v>1</v>
      </c>
      <c r="D16" s="1">
        <f t="shared" si="0"/>
        <v>2</v>
      </c>
    </row>
    <row r="17" spans="1:5" x14ac:dyDescent="0.3">
      <c r="D17">
        <f>SUM(D14:D16)</f>
        <v>5</v>
      </c>
      <c r="E17" t="s">
        <v>57</v>
      </c>
    </row>
    <row r="19" spans="1:5" x14ac:dyDescent="0.3">
      <c r="A19" t="s">
        <v>81</v>
      </c>
      <c r="D19">
        <v>0</v>
      </c>
    </row>
    <row r="21" spans="1:5" x14ac:dyDescent="0.3">
      <c r="A21" t="s">
        <v>82</v>
      </c>
      <c r="D21">
        <v>0.44400000000000001</v>
      </c>
    </row>
    <row r="23" spans="1:5" x14ac:dyDescent="0.3">
      <c r="A23" t="s">
        <v>83</v>
      </c>
      <c r="D23">
        <v>0.5</v>
      </c>
    </row>
    <row r="25" spans="1:5" x14ac:dyDescent="0.3">
      <c r="A25" t="s">
        <v>65</v>
      </c>
      <c r="D25">
        <v>0.46600000000000003</v>
      </c>
    </row>
    <row r="29" spans="1:5" x14ac:dyDescent="0.3">
      <c r="A29" s="2" t="s">
        <v>66</v>
      </c>
    </row>
    <row r="31" spans="1:5" x14ac:dyDescent="0.3">
      <c r="A31" s="1" t="s">
        <v>66</v>
      </c>
      <c r="B31" s="1" t="s">
        <v>16</v>
      </c>
      <c r="C31" s="1" t="s">
        <v>11</v>
      </c>
      <c r="D31" s="1" t="s">
        <v>48</v>
      </c>
    </row>
    <row r="32" spans="1:5" x14ac:dyDescent="0.3">
      <c r="A32" s="1" t="s">
        <v>9</v>
      </c>
      <c r="B32" s="1">
        <v>1</v>
      </c>
      <c r="C32" s="1">
        <v>1</v>
      </c>
      <c r="D32" s="1">
        <v>2</v>
      </c>
    </row>
    <row r="33" spans="1:5" x14ac:dyDescent="0.3">
      <c r="A33" s="1" t="s">
        <v>22</v>
      </c>
      <c r="B33" s="1">
        <v>2</v>
      </c>
      <c r="C33" s="1">
        <v>1</v>
      </c>
      <c r="D33" s="1">
        <v>3</v>
      </c>
    </row>
    <row r="34" spans="1:5" x14ac:dyDescent="0.3">
      <c r="D34">
        <f>SUM(D32:D33)</f>
        <v>5</v>
      </c>
      <c r="E34" t="s">
        <v>57</v>
      </c>
    </row>
    <row r="37" spans="1:5" x14ac:dyDescent="0.3">
      <c r="A37" t="s">
        <v>67</v>
      </c>
      <c r="D37">
        <v>0.5</v>
      </c>
    </row>
    <row r="39" spans="1:5" x14ac:dyDescent="0.3">
      <c r="A39" t="s">
        <v>68</v>
      </c>
      <c r="D39">
        <v>0.44400000000000001</v>
      </c>
    </row>
    <row r="41" spans="1:5" x14ac:dyDescent="0.3">
      <c r="A41" t="s">
        <v>69</v>
      </c>
      <c r="D41">
        <v>0.46660000000000001</v>
      </c>
    </row>
    <row r="44" spans="1:5" x14ac:dyDescent="0.3">
      <c r="A44" s="2" t="s">
        <v>70</v>
      </c>
    </row>
    <row r="46" spans="1:5" x14ac:dyDescent="0.3">
      <c r="A46" s="1" t="s">
        <v>71</v>
      </c>
      <c r="B46" s="1" t="s">
        <v>16</v>
      </c>
      <c r="C46" s="1" t="s">
        <v>11</v>
      </c>
      <c r="D46" s="1" t="s">
        <v>48</v>
      </c>
    </row>
    <row r="47" spans="1:5" x14ac:dyDescent="0.3">
      <c r="A47" s="1" t="s">
        <v>13</v>
      </c>
      <c r="B47" s="1">
        <v>3</v>
      </c>
      <c r="C47" s="1">
        <v>0</v>
      </c>
      <c r="D47" s="1">
        <v>3</v>
      </c>
    </row>
    <row r="48" spans="1:5" x14ac:dyDescent="0.3">
      <c r="A48" s="1" t="s">
        <v>10</v>
      </c>
      <c r="B48" s="1">
        <v>0</v>
      </c>
      <c r="C48" s="1">
        <v>2</v>
      </c>
      <c r="D48" s="1">
        <v>2</v>
      </c>
    </row>
    <row r="49" spans="1:5" x14ac:dyDescent="0.3">
      <c r="D49">
        <f>SUM(D47:D48)</f>
        <v>5</v>
      </c>
      <c r="E49" t="s">
        <v>57</v>
      </c>
    </row>
    <row r="52" spans="1:5" x14ac:dyDescent="0.3">
      <c r="A52" t="s">
        <v>72</v>
      </c>
      <c r="D52">
        <v>0</v>
      </c>
    </row>
    <row r="54" spans="1:5" x14ac:dyDescent="0.3">
      <c r="A54" t="s">
        <v>73</v>
      </c>
      <c r="D54">
        <v>0</v>
      </c>
    </row>
    <row r="56" spans="1:5" x14ac:dyDescent="0.3">
      <c r="A56" t="s">
        <v>74</v>
      </c>
      <c r="D56">
        <v>0</v>
      </c>
    </row>
    <row r="59" spans="1:5" x14ac:dyDescent="0.3">
      <c r="A59" t="s">
        <v>86</v>
      </c>
    </row>
    <row r="61" spans="1:5" x14ac:dyDescent="0.3">
      <c r="A61" s="1" t="s">
        <v>76</v>
      </c>
      <c r="B61" s="1" t="s">
        <v>77</v>
      </c>
    </row>
    <row r="62" spans="1:5" x14ac:dyDescent="0.3">
      <c r="A62" s="1" t="s">
        <v>58</v>
      </c>
      <c r="B62" s="1">
        <v>0.46600000000000003</v>
      </c>
    </row>
    <row r="63" spans="1:5" x14ac:dyDescent="0.3">
      <c r="A63" s="1" t="s">
        <v>66</v>
      </c>
      <c r="B63" s="1">
        <v>0.46660000000000001</v>
      </c>
    </row>
    <row r="64" spans="1:5" x14ac:dyDescent="0.3">
      <c r="A64" s="1" t="s">
        <v>71</v>
      </c>
      <c r="B64" s="1">
        <v>0</v>
      </c>
      <c r="C64" t="s">
        <v>90</v>
      </c>
    </row>
    <row r="66" spans="1:1" x14ac:dyDescent="0.3">
      <c r="A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play_tennis</vt:lpstr>
      <vt:lpstr>CART</vt:lpstr>
      <vt:lpstr>CART - 2</vt:lpstr>
      <vt:lpstr>CART - 3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Anantpadmanabh Divanji</cp:lastModifiedBy>
  <dcterms:created xsi:type="dcterms:W3CDTF">2023-12-12T12:38:22Z</dcterms:created>
  <dcterms:modified xsi:type="dcterms:W3CDTF">2023-12-12T12:38:22Z</dcterms:modified>
</cp:coreProperties>
</file>