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Google_Drive\Files\My Drive\Study_Stuff\Semester-8\Integrated_Laborotary_II\Experiment_1_LockInAmplifier_using_Expeyes\Codes_for_Expeyes\Data\Calibration\"/>
    </mc:Choice>
  </mc:AlternateContent>
  <xr:revisionPtr revIDLastSave="0" documentId="13_ncr:1_{29422B08-1712-45C0-9770-7889CCEE116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ExternalData_1" localSheetId="0" hidden="1">Sheet1!$I$5:$J$11</definedName>
    <definedName name="ExternalData_2" localSheetId="0" hidden="1">Sheet1!$K$5:$L$13</definedName>
    <definedName name="ExternalData_3" localSheetId="0" hidden="1">Sheet1!$G$5:$H$13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6" i="1" l="1"/>
  <c r="E26" i="1"/>
  <c r="F25" i="1"/>
  <c r="E25" i="1"/>
  <c r="F24" i="1"/>
  <c r="E24" i="1"/>
  <c r="F23" i="1"/>
  <c r="E23" i="1"/>
  <c r="G17" i="1" a="1"/>
  <c r="G17" i="1" s="1"/>
  <c r="J17" i="1" a="1"/>
  <c r="J17" i="1" s="1"/>
  <c r="D17" i="1" a="1"/>
  <c r="D17" i="1" s="1"/>
  <c r="G18" i="1" l="1"/>
  <c r="H17" i="1"/>
  <c r="H18" i="1"/>
  <c r="J18" i="1"/>
  <c r="K18" i="1"/>
  <c r="K17" i="1"/>
  <c r="D18" i="1"/>
  <c r="E18" i="1"/>
  <c r="E17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982BAC7-641B-4461-A98A-EEE00A69B908}" keepAlive="1" name="Query - CAL_1000" description="Connection to the 'CAL_1000' query in the workbook." type="5" refreshedVersion="8" background="1" saveData="1">
    <dbPr connection="Provider=Microsoft.Mashup.OleDb.1;Data Source=$Workbook$;Location=CAL_1000;Extended Properties=&quot;&quot;" command="SELECT * FROM [CAL_1000]"/>
  </connection>
  <connection id="2" xr16:uid="{F05283C2-D2B4-4698-A75B-B5EC09074086}" keepAlive="1" name="Query - CAL_2000" description="Connection to the 'CAL_2000' query in the workbook." type="5" refreshedVersion="8" background="1" saveData="1">
    <dbPr connection="Provider=Microsoft.Mashup.OleDb.1;Data Source=$Workbook$;Location=CAL_2000;Extended Properties=&quot;&quot;" command="SELECT * FROM [CAL_2000]"/>
  </connection>
  <connection id="3" xr16:uid="{B12A25DF-53F4-4089-819C-8C6A3D81721A}" keepAlive="1" name="Query - CAL_500" description="Connection to the 'CAL_500' query in the workbook." type="5" refreshedVersion="8" background="1" saveData="1">
    <dbPr connection="Provider=Microsoft.Mashup.OleDb.1;Data Source=$Workbook$;Location=CAL_500;Extended Properties=&quot;&quot;" command="SELECT * FROM [CAL_500]"/>
  </connection>
</connections>
</file>

<file path=xl/sharedStrings.xml><?xml version="1.0" encoding="utf-8"?>
<sst xmlns="http://schemas.openxmlformats.org/spreadsheetml/2006/main" count="23" uniqueCount="11">
  <si>
    <t>V_in</t>
  </si>
  <si>
    <t>V_out</t>
  </si>
  <si>
    <t>1000Hz</t>
  </si>
  <si>
    <t>2000Hz</t>
  </si>
  <si>
    <t>500Hz</t>
  </si>
  <si>
    <t>Sl No</t>
  </si>
  <si>
    <t>V_in (V)</t>
  </si>
  <si>
    <t>V_out (V)</t>
  </si>
  <si>
    <t>error</t>
  </si>
  <si>
    <r>
      <t>Slope/</t>
    </r>
    <r>
      <rPr>
        <b/>
        <sz val="11"/>
        <color theme="1"/>
        <rFont val="Calibri"/>
        <family val="2"/>
      </rPr>
      <t>α</t>
    </r>
  </si>
  <si>
    <t>Frequency (Hz)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</si>
</sst>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MU Bright"/>
    </font>
    <font>
      <sz val="11"/>
      <color theme="1"/>
      <name val="CMU Bright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FFC000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/>
    <xf numFmtId="0" fontId="2" fillId="0" borderId="5" xfId="0" applyFont="1" applyBorder="1"/>
    <xf numFmtId="0" fontId="2" fillId="0" borderId="5" xfId="0" applyFont="1" applyBorder="1" applyAlignment="1">
      <alignment horizontal="center" vertical="center"/>
    </xf>
    <xf numFmtId="0" fontId="2" fillId="0" borderId="1" xfId="0" applyFont="1" applyBorder="1"/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1">
    <cellStyle name="Normal" xfId="0" builtinId="0"/>
  </cellStyles>
  <dxfs count="17">
    <dxf>
      <font>
        <strike val="0"/>
        <outline val="0"/>
        <shadow val="0"/>
        <u val="none"/>
        <vertAlign val="baseline"/>
        <sz val="11"/>
        <color theme="1"/>
        <name val="CMU Bright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MU Bright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MU Bright"/>
        <scheme val="none"/>
      </font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MU Bright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CMU Bright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MU Bright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11"/>
        <color theme="1"/>
        <name val="CMU Bright"/>
        <scheme val="none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MU Bright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CMU Bright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MU Bright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MU Bright"/>
        <scheme val="none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CMU Bright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IN" sz="1600" b="1">
                <a:solidFill>
                  <a:schemeClr val="tx1"/>
                </a:solidFill>
              </a:rPr>
              <a:t>Calibration Curve of the Lock In Amplifier</a:t>
            </a:r>
          </a:p>
        </c:rich>
      </c:tx>
      <c:layout>
        <c:manualLayout>
          <c:xMode val="edge"/>
          <c:yMode val="edge"/>
          <c:x val="0.19170489624131207"/>
          <c:y val="3.762699317573470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760642361111111"/>
          <c:y val="0.15494783950617283"/>
          <c:w val="0.82780720210015413"/>
          <c:h val="0.71307279578633509"/>
        </c:manualLayout>
      </c:layout>
      <c:scatterChart>
        <c:scatterStyle val="lineMarker"/>
        <c:varyColors val="0"/>
        <c:ser>
          <c:idx val="2"/>
          <c:order val="0"/>
          <c:tx>
            <c:strRef>
              <c:f>Sheet1!$G$4</c:f>
              <c:strCache>
                <c:ptCount val="1"/>
                <c:pt idx="0">
                  <c:v>500Hz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rgbClr val="0070C0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Sheet1!$G$6:$G$13</c:f>
              <c:numCache>
                <c:formatCode>General</c:formatCode>
                <c:ptCount val="8"/>
                <c:pt idx="0">
                  <c:v>1.7182018457246043E-2</c:v>
                </c:pt>
                <c:pt idx="1">
                  <c:v>2.3065578156808694E-2</c:v>
                </c:pt>
                <c:pt idx="2">
                  <c:v>2.5554895825959011E-2</c:v>
                </c:pt>
                <c:pt idx="3">
                  <c:v>2.6813747210930241E-2</c:v>
                </c:pt>
                <c:pt idx="4">
                  <c:v>2.7089011663223889E-2</c:v>
                </c:pt>
                <c:pt idx="5">
                  <c:v>3.3221257722986688E-2</c:v>
                </c:pt>
                <c:pt idx="6">
                  <c:v>3.5821276098971538E-2</c:v>
                </c:pt>
                <c:pt idx="7">
                  <c:v>3.7135761132477414E-2</c:v>
                </c:pt>
              </c:numCache>
            </c:numRef>
          </c:xVal>
          <c:yVal>
            <c:numRef>
              <c:f>Sheet1!$H$6:$H$13</c:f>
              <c:numCache>
                <c:formatCode>General</c:formatCode>
                <c:ptCount val="8"/>
                <c:pt idx="0">
                  <c:v>1.2033725309551764</c:v>
                </c:pt>
                <c:pt idx="1">
                  <c:v>1.4923256732515231</c:v>
                </c:pt>
                <c:pt idx="2">
                  <c:v>1.978069123558196</c:v>
                </c:pt>
                <c:pt idx="3">
                  <c:v>2.3873357428684603</c:v>
                </c:pt>
                <c:pt idx="4">
                  <c:v>2.6361368961125544</c:v>
                </c:pt>
                <c:pt idx="5">
                  <c:v>3.0313358447712067</c:v>
                </c:pt>
                <c:pt idx="6">
                  <c:v>3.1539573155026517</c:v>
                </c:pt>
                <c:pt idx="7">
                  <c:v>3.4849867889604962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BBF-434E-8307-E68A6E13EE4A}"/>
            </c:ext>
          </c:extLst>
        </c:ser>
        <c:ser>
          <c:idx val="0"/>
          <c:order val="1"/>
          <c:tx>
            <c:strRef>
              <c:f>Sheet1!$I$4</c:f>
              <c:strCache>
                <c:ptCount val="1"/>
                <c:pt idx="0">
                  <c:v>1000Hz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Sheet1!$I$6:$I$11</c:f>
              <c:numCache>
                <c:formatCode>General</c:formatCode>
                <c:ptCount val="6"/>
                <c:pt idx="0">
                  <c:v>1.5671727327996526E-2</c:v>
                </c:pt>
                <c:pt idx="1">
                  <c:v>2.3028787664347638E-2</c:v>
                </c:pt>
                <c:pt idx="2">
                  <c:v>2.5688889474223681E-2</c:v>
                </c:pt>
                <c:pt idx="3">
                  <c:v>2.7003734053820078E-2</c:v>
                </c:pt>
                <c:pt idx="4">
                  <c:v>3.3090749809083442E-2</c:v>
                </c:pt>
                <c:pt idx="5">
                  <c:v>3.7057903425073743E-2</c:v>
                </c:pt>
              </c:numCache>
            </c:numRef>
          </c:xVal>
          <c:yVal>
            <c:numRef>
              <c:f>Sheet1!$J$6:$J$11</c:f>
              <c:numCache>
                <c:formatCode>General</c:formatCode>
                <c:ptCount val="6"/>
                <c:pt idx="0">
                  <c:v>1.1493968094837272</c:v>
                </c:pt>
                <c:pt idx="1">
                  <c:v>1.5287404988412789</c:v>
                </c:pt>
                <c:pt idx="2">
                  <c:v>2.047703760373691</c:v>
                </c:pt>
                <c:pt idx="3">
                  <c:v>2.6417694985888356</c:v>
                </c:pt>
                <c:pt idx="4">
                  <c:v>3.0394325452683515</c:v>
                </c:pt>
                <c:pt idx="5">
                  <c:v>3.451293706319694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BF-434E-8307-E68A6E13EE4A}"/>
            </c:ext>
          </c:extLst>
        </c:ser>
        <c:ser>
          <c:idx val="1"/>
          <c:order val="2"/>
          <c:tx>
            <c:strRef>
              <c:f>Sheet1!$K$4</c:f>
              <c:strCache>
                <c:ptCount val="1"/>
                <c:pt idx="0">
                  <c:v>2000Hz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Sheet1!$K$6:$K$11</c:f>
              <c:numCache>
                <c:formatCode>General</c:formatCode>
                <c:ptCount val="6"/>
                <c:pt idx="0">
                  <c:v>1.3987164629220922E-2</c:v>
                </c:pt>
                <c:pt idx="1">
                  <c:v>2.3391511421429985E-2</c:v>
                </c:pt>
                <c:pt idx="2">
                  <c:v>2.5175564678072436E-2</c:v>
                </c:pt>
                <c:pt idx="3">
                  <c:v>2.6062812774160601E-2</c:v>
                </c:pt>
                <c:pt idx="4">
                  <c:v>2.7024287190209027E-2</c:v>
                </c:pt>
                <c:pt idx="5">
                  <c:v>3.3044767925698451E-2</c:v>
                </c:pt>
              </c:numCache>
            </c:numRef>
          </c:xVal>
          <c:yVal>
            <c:numRef>
              <c:f>Sheet1!$L$6:$L$11</c:f>
              <c:numCache>
                <c:formatCode>General</c:formatCode>
                <c:ptCount val="6"/>
                <c:pt idx="0">
                  <c:v>1.047709881373095</c:v>
                </c:pt>
                <c:pt idx="1">
                  <c:v>1.4794918733766789</c:v>
                </c:pt>
                <c:pt idx="2">
                  <c:v>1.8287561367486018</c:v>
                </c:pt>
                <c:pt idx="3">
                  <c:v>2.016311598514958</c:v>
                </c:pt>
                <c:pt idx="4">
                  <c:v>2.4755426707602863</c:v>
                </c:pt>
                <c:pt idx="5">
                  <c:v>2.9740945307753939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BBF-434E-8307-E68A6E13EE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3976511"/>
        <c:axId val="2083549375"/>
      </c:scatterChart>
      <c:valAx>
        <c:axId val="1613976511"/>
        <c:scaling>
          <c:orientation val="minMax"/>
          <c:max val="4.0000000000000008E-2"/>
          <c:min val="1.0000000000000002E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100" b="1">
                    <a:solidFill>
                      <a:schemeClr val="tx1"/>
                    </a:solidFill>
                  </a:rPr>
                  <a:t>V_in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3549375"/>
        <c:crosses val="autoZero"/>
        <c:crossBetween val="midCat"/>
      </c:valAx>
      <c:valAx>
        <c:axId val="2083549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100" b="1">
                    <a:solidFill>
                      <a:schemeClr val="tx1"/>
                    </a:solidFill>
                  </a:rPr>
                  <a:t>V_out</a:t>
                </a:r>
                <a:r>
                  <a:rPr lang="en-IN" sz="1100" b="1" baseline="0">
                    <a:solidFill>
                      <a:schemeClr val="tx1"/>
                    </a:solidFill>
                  </a:rPr>
                  <a:t> (V)</a:t>
                </a:r>
                <a:endParaRPr lang="en-IN" sz="1100" b="1">
                  <a:solidFill>
                    <a:schemeClr val="tx1"/>
                  </a:solidFill>
                </a:endParaRPr>
              </a:p>
            </c:rich>
          </c:tx>
          <c:layout>
            <c:manualLayout>
              <c:xMode val="edge"/>
              <c:yMode val="edge"/>
              <c:x val="2.072538860103627E-2"/>
              <c:y val="0.40204236169457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3976511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11291304162266362"/>
          <c:y val="0.16447831478360964"/>
          <c:w val="0.19553728424411765"/>
          <c:h val="0.3968777777777777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475445</xdr:colOff>
      <xdr:row>1</xdr:row>
      <xdr:rowOff>37721</xdr:rowOff>
    </xdr:from>
    <xdr:to>
      <xdr:col>20</xdr:col>
      <xdr:colOff>0</xdr:colOff>
      <xdr:row>19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E1F804-55F1-DB48-9888-9F21F2A2A0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04B3E62-E61A-490D-8FAC-83258E1B0FFF}" autoFormatId="16" applyNumberFormats="0" applyBorderFormats="0" applyFontFormats="0" applyPatternFormats="0" applyAlignmentFormats="0" applyWidthHeightFormats="0">
  <queryTableRefresh nextId="3">
    <queryTableFields count="2">
      <queryTableField id="1" name="V_in" tableColumnId="1"/>
      <queryTableField id="2" name="V_out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ACD4C76B-EA25-4F64-B479-06185F90C98D}" autoFormatId="16" applyNumberFormats="0" applyBorderFormats="0" applyFontFormats="0" applyPatternFormats="0" applyAlignmentFormats="0" applyWidthHeightFormats="0">
  <queryTableRefresh nextId="3">
    <queryTableFields count="2">
      <queryTableField id="1" name="V_in" tableColumnId="1"/>
      <queryTableField id="2" name="V_out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0178E88C-BEF8-428F-8407-925CA67674E5}" autoFormatId="16" applyNumberFormats="0" applyBorderFormats="0" applyFontFormats="0" applyPatternFormats="0" applyAlignmentFormats="0" applyWidthHeightFormats="0">
  <queryTableRefresh nextId="3">
    <queryTableFields count="2">
      <queryTableField id="1" name="V_in" tableColumnId="1"/>
      <queryTableField id="2" name="V_out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EEE3AD-C367-4A26-B959-FBE92AF8AAD9}" name="CAL_1000" displayName="CAL_1000" ref="I5:J12" tableType="queryTable" totalsRowShown="0" headerRowDxfId="16" dataDxfId="15" headerRowCellStyle="Normal" dataCellStyle="Normal">
  <autoFilter ref="I5:J12" xr:uid="{43EEE3AD-C367-4A26-B959-FBE92AF8AAD9}"/>
  <tableColumns count="2">
    <tableColumn id="1" xr3:uid="{D9980316-DAAB-4BF6-BB87-5B20A143391B}" uniqueName="1" name="V_in" queryTableFieldId="1" dataDxfId="14" dataCellStyle="Normal"/>
    <tableColumn id="2" xr3:uid="{E41FC809-8BC2-4E9A-9E5C-B9422B0E2E37}" uniqueName="2" name="V_out" queryTableFieldId="2" dataDxfId="13" dataCellStyle="Normal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95E9582-F188-42D2-8ADC-A0C2AE745F18}" name="CAL_2000" displayName="CAL_2000" ref="K5:L13" tableType="queryTable" totalsRowShown="0" headerRowDxfId="12" dataDxfId="10" headerRowBorderDxfId="11" tableBorderDxfId="9">
  <autoFilter ref="K5:L13" xr:uid="{995E9582-F188-42D2-8ADC-A0C2AE745F18}"/>
  <tableColumns count="2">
    <tableColumn id="1" xr3:uid="{8FA1CE2A-49EA-4698-9805-C5388529CAE8}" uniqueName="1" name="V_in" queryTableFieldId="1" dataDxfId="8"/>
    <tableColumn id="2" xr3:uid="{FC83C6A7-6A1D-4E2E-ABA2-0386352D12CF}" uniqueName="2" name="V_out" queryTableFieldId="2" dataDxfId="7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AC24E57-337A-4795-9BE9-0C97EE22256D}" name="CAL_500" displayName="CAL_500" ref="G5:H13" tableType="queryTable" totalsRowShown="0" headerRowDxfId="6" dataDxfId="4" headerRowBorderDxfId="5" tableBorderDxfId="3" totalsRowBorderDxfId="2">
  <autoFilter ref="G5:H13" xr:uid="{6AC24E57-337A-4795-9BE9-0C97EE22256D}"/>
  <tableColumns count="2">
    <tableColumn id="1" xr3:uid="{35E71496-F26A-40E6-9A1F-81502134CA94}" uniqueName="1" name="V_in" queryTableFieldId="1" dataDxfId="1"/>
    <tableColumn id="2" xr3:uid="{A9EAE382-F790-42E6-9D7D-FD5A14B33D06}" uniqueName="2" name="V_out" queryTableFieldId="2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T26"/>
  <sheetViews>
    <sheetView tabSelected="1" topLeftCell="H1" zoomScaleNormal="100" workbookViewId="0">
      <selection activeCell="V4" sqref="V4"/>
    </sheetView>
  </sheetViews>
  <sheetFormatPr defaultRowHeight="15" x14ac:dyDescent="0.25"/>
  <cols>
    <col min="1" max="2" width="9.140625" style="1"/>
    <col min="3" max="3" width="12" style="1" bestFit="1" customWidth="1"/>
    <col min="4" max="4" width="14.42578125" style="1" bestFit="1" customWidth="1"/>
    <col min="5" max="6" width="12" style="1" bestFit="1" customWidth="1"/>
    <col min="7" max="12" width="13.42578125" style="1" bestFit="1" customWidth="1"/>
    <col min="13" max="14" width="9.140625" style="1"/>
    <col min="15" max="20" width="12" style="1" bestFit="1" customWidth="1"/>
    <col min="21" max="16384" width="9.140625" style="1"/>
  </cols>
  <sheetData>
    <row r="4" spans="3:20" ht="15.75" x14ac:dyDescent="0.25">
      <c r="F4" s="14" t="s">
        <v>5</v>
      </c>
      <c r="G4" s="15" t="s">
        <v>4</v>
      </c>
      <c r="H4" s="14"/>
      <c r="I4" s="14" t="s">
        <v>2</v>
      </c>
      <c r="J4" s="14"/>
      <c r="K4" s="14" t="s">
        <v>3</v>
      </c>
      <c r="L4" s="14"/>
    </row>
    <row r="5" spans="3:20" ht="15.75" x14ac:dyDescent="0.25">
      <c r="F5" s="14"/>
      <c r="G5" s="3" t="s">
        <v>0</v>
      </c>
      <c r="H5" s="4" t="s">
        <v>1</v>
      </c>
      <c r="I5" s="2" t="s">
        <v>0</v>
      </c>
      <c r="J5" s="2" t="s">
        <v>1</v>
      </c>
      <c r="K5" s="3" t="s">
        <v>0</v>
      </c>
      <c r="L5" s="4" t="s">
        <v>1</v>
      </c>
      <c r="N5" s="16" t="s">
        <v>5</v>
      </c>
      <c r="O5" s="12" t="s">
        <v>4</v>
      </c>
      <c r="P5" s="13"/>
      <c r="Q5" s="12" t="s">
        <v>2</v>
      </c>
      <c r="R5" s="13"/>
      <c r="S5" s="12" t="s">
        <v>3</v>
      </c>
      <c r="T5" s="13"/>
    </row>
    <row r="6" spans="3:20" ht="15.75" x14ac:dyDescent="0.3">
      <c r="F6" s="5">
        <v>1</v>
      </c>
      <c r="G6" s="6">
        <v>1.7182018457246043E-2</v>
      </c>
      <c r="H6" s="7">
        <v>1.2033725309551764</v>
      </c>
      <c r="I6" s="5">
        <v>1.5671727327996526E-2</v>
      </c>
      <c r="J6" s="8">
        <v>1.1493968094837272</v>
      </c>
      <c r="K6" s="9">
        <v>1.3987164629220922E-2</v>
      </c>
      <c r="L6" s="9">
        <v>1.047709881373095</v>
      </c>
      <c r="N6" s="17"/>
      <c r="O6" s="10" t="s">
        <v>6</v>
      </c>
      <c r="P6" s="10" t="s">
        <v>7</v>
      </c>
      <c r="Q6" s="10" t="s">
        <v>6</v>
      </c>
      <c r="R6" s="10" t="s">
        <v>7</v>
      </c>
      <c r="S6" s="10" t="s">
        <v>6</v>
      </c>
      <c r="T6" s="10" t="s">
        <v>7</v>
      </c>
    </row>
    <row r="7" spans="3:20" ht="15.75" x14ac:dyDescent="0.3">
      <c r="F7" s="5">
        <v>2</v>
      </c>
      <c r="G7" s="6">
        <v>2.3065578156808694E-2</v>
      </c>
      <c r="H7" s="7">
        <v>1.4923256732515231</v>
      </c>
      <c r="I7" s="5">
        <v>2.3028787664347638E-2</v>
      </c>
      <c r="J7" s="8">
        <v>1.5287404988412789</v>
      </c>
      <c r="K7" s="9">
        <v>2.3391511421429985E-2</v>
      </c>
      <c r="L7" s="9">
        <v>1.4794918733766789</v>
      </c>
      <c r="N7" s="11">
        <v>1</v>
      </c>
      <c r="O7" s="11">
        <v>1.7182018457246043E-2</v>
      </c>
      <c r="P7" s="11">
        <v>1.2033725309551764</v>
      </c>
      <c r="Q7" s="11">
        <v>1.1033876077651942E-4</v>
      </c>
      <c r="R7" s="11">
        <v>0.3799863030640504</v>
      </c>
      <c r="S7" s="11">
        <v>5.2844711937590078E-3</v>
      </c>
      <c r="T7" s="11">
        <v>0.71320203923988879</v>
      </c>
    </row>
    <row r="8" spans="3:20" ht="15.75" x14ac:dyDescent="0.3">
      <c r="F8" s="5">
        <v>3</v>
      </c>
      <c r="G8" s="6">
        <v>2.5554895825959011E-2</v>
      </c>
      <c r="H8" s="7">
        <v>1.978069123558196</v>
      </c>
      <c r="I8" s="5">
        <v>2.5688889474223681E-2</v>
      </c>
      <c r="J8" s="8">
        <v>2.047703760373691</v>
      </c>
      <c r="K8" s="9">
        <v>2.5175564678072436E-2</v>
      </c>
      <c r="L8" s="9">
        <v>1.8287561367486018</v>
      </c>
      <c r="N8" s="11">
        <v>2</v>
      </c>
      <c r="O8" s="11">
        <v>2.3065578156808694E-2</v>
      </c>
      <c r="P8" s="11">
        <v>1.4923256732515231</v>
      </c>
      <c r="Q8" s="11">
        <v>1.5671727327996526E-2</v>
      </c>
      <c r="R8" s="11">
        <v>1.1493968094837272</v>
      </c>
      <c r="S8" s="11">
        <v>1.3987164629220922E-2</v>
      </c>
      <c r="T8" s="11">
        <v>1.047709881373095</v>
      </c>
    </row>
    <row r="9" spans="3:20" ht="15.75" x14ac:dyDescent="0.3">
      <c r="F9" s="5">
        <v>4</v>
      </c>
      <c r="G9" s="6">
        <v>2.6813747210930241E-2</v>
      </c>
      <c r="H9" s="7">
        <v>2.3873357428684603</v>
      </c>
      <c r="I9" s="5">
        <v>2.7003734053820078E-2</v>
      </c>
      <c r="J9" s="8">
        <v>2.6417694985888356</v>
      </c>
      <c r="K9" s="9">
        <v>2.6062812774160601E-2</v>
      </c>
      <c r="L9" s="9">
        <v>2.016311598514958</v>
      </c>
      <c r="N9" s="11">
        <v>3</v>
      </c>
      <c r="O9" s="11">
        <v>2.5554895825959011E-2</v>
      </c>
      <c r="P9" s="11">
        <v>1.978069123558196</v>
      </c>
      <c r="Q9" s="11">
        <v>2.3028787664347638E-2</v>
      </c>
      <c r="R9" s="11">
        <v>1.5287404988412789</v>
      </c>
      <c r="S9" s="11">
        <v>2.3391511421429985E-2</v>
      </c>
      <c r="T9" s="11">
        <v>1.4794918733766789</v>
      </c>
    </row>
    <row r="10" spans="3:20" ht="15.75" x14ac:dyDescent="0.3">
      <c r="F10" s="5">
        <v>5</v>
      </c>
      <c r="G10" s="6">
        <v>2.7089011663223889E-2</v>
      </c>
      <c r="H10" s="7">
        <v>2.6361368961125544</v>
      </c>
      <c r="I10" s="5">
        <v>3.3090749809083442E-2</v>
      </c>
      <c r="J10" s="8">
        <v>3.0394325452683515</v>
      </c>
      <c r="K10" s="9">
        <v>2.7024287190209027E-2</v>
      </c>
      <c r="L10" s="9">
        <v>2.4755426707602863</v>
      </c>
      <c r="N10" s="11">
        <v>4</v>
      </c>
      <c r="O10" s="11">
        <v>2.6813747210930241E-2</v>
      </c>
      <c r="P10" s="11">
        <v>2.3873357428684603</v>
      </c>
      <c r="Q10" s="11">
        <v>2.5688889474223681E-2</v>
      </c>
      <c r="R10" s="11">
        <v>2.047703760373691</v>
      </c>
      <c r="S10" s="11">
        <v>2.5175564678072436E-2</v>
      </c>
      <c r="T10" s="11">
        <v>1.8287561367486018</v>
      </c>
    </row>
    <row r="11" spans="3:20" ht="15.75" x14ac:dyDescent="0.3">
      <c r="F11" s="5">
        <v>6</v>
      </c>
      <c r="G11" s="6">
        <v>3.3221257722986688E-2</v>
      </c>
      <c r="H11" s="7">
        <v>3.0313358447712067</v>
      </c>
      <c r="I11" s="5">
        <v>3.7057903425073743E-2</v>
      </c>
      <c r="J11" s="5">
        <v>3.451293706319694</v>
      </c>
      <c r="K11" s="9">
        <v>3.3044767925698451E-2</v>
      </c>
      <c r="L11" s="9">
        <v>2.9740945307753939</v>
      </c>
      <c r="N11" s="11">
        <v>5</v>
      </c>
      <c r="O11" s="11">
        <v>2.7089011663223889E-2</v>
      </c>
      <c r="P11" s="11">
        <v>2.6361368961125544</v>
      </c>
      <c r="Q11" s="11">
        <v>2.7003734053820078E-2</v>
      </c>
      <c r="R11" s="11">
        <v>2.6417694985888356</v>
      </c>
      <c r="S11" s="11">
        <v>2.6062812774160601E-2</v>
      </c>
      <c r="T11" s="11">
        <v>2.016311598514958</v>
      </c>
    </row>
    <row r="12" spans="3:20" ht="15.75" x14ac:dyDescent="0.3">
      <c r="F12" s="5">
        <v>7</v>
      </c>
      <c r="G12" s="6">
        <v>3.5821276098971538E-2</v>
      </c>
      <c r="H12" s="7">
        <v>3.1539573155026517</v>
      </c>
      <c r="K12" s="9">
        <v>3.9064961092964923E-2</v>
      </c>
      <c r="L12" s="9">
        <v>3.5118581172042758</v>
      </c>
      <c r="N12" s="11">
        <v>6</v>
      </c>
      <c r="O12" s="11">
        <v>3.3221257722986688E-2</v>
      </c>
      <c r="P12" s="11">
        <v>3.0313358447712067</v>
      </c>
      <c r="Q12" s="11">
        <v>3.3090749809083442E-2</v>
      </c>
      <c r="R12" s="11">
        <v>3.0394325452683515</v>
      </c>
      <c r="S12" s="11">
        <v>2.7024287190209027E-2</v>
      </c>
      <c r="T12" s="11">
        <v>2.4755426707602863</v>
      </c>
    </row>
    <row r="13" spans="3:20" ht="15.75" x14ac:dyDescent="0.3">
      <c r="F13" s="5">
        <v>8</v>
      </c>
      <c r="G13" s="6">
        <v>3.7135761132477414E-2</v>
      </c>
      <c r="H13" s="7">
        <v>3.4849867889604962</v>
      </c>
      <c r="I13" s="5"/>
      <c r="J13" s="5"/>
      <c r="K13" s="11"/>
      <c r="L13" s="11"/>
      <c r="N13" s="11">
        <v>7</v>
      </c>
      <c r="O13" s="11">
        <v>3.5821276098971538E-2</v>
      </c>
      <c r="P13" s="11">
        <v>3.1539573155026517</v>
      </c>
      <c r="Q13" s="11">
        <v>3.7057903425073743E-2</v>
      </c>
      <c r="R13" s="11">
        <v>3.451293706319694</v>
      </c>
      <c r="S13" s="11">
        <v>3.3044767925698451E-2</v>
      </c>
      <c r="T13" s="11">
        <v>2.9740945307753939</v>
      </c>
    </row>
    <row r="14" spans="3:20" x14ac:dyDescent="0.25">
      <c r="C14"/>
      <c r="D14"/>
      <c r="I14"/>
      <c r="J14"/>
      <c r="K14"/>
      <c r="L14"/>
      <c r="N14" s="11">
        <v>8</v>
      </c>
      <c r="O14" s="11">
        <v>3.7135761132477414E-2</v>
      </c>
      <c r="P14" s="11">
        <v>3.4849867889604962</v>
      </c>
      <c r="Q14" s="11"/>
      <c r="R14" s="11"/>
      <c r="S14" s="11">
        <v>3.9064961092964923E-2</v>
      </c>
      <c r="T14" s="11">
        <v>3.5118581172042758</v>
      </c>
    </row>
    <row r="15" spans="3:20" x14ac:dyDescent="0.25">
      <c r="C15"/>
      <c r="D15"/>
    </row>
    <row r="17" spans="4:11" x14ac:dyDescent="0.25">
      <c r="D17" s="18">
        <f t="array" ref="D17:E18">LINEST(H6:H13,G6:G13,1,1)</f>
        <v>116.24998443933214</v>
      </c>
      <c r="E17" s="18">
        <v>-0.86142985285575602</v>
      </c>
      <c r="G17" s="19">
        <f t="array" ref="G17:H18">LINEST(J6:J11,I6:I11,1,1)</f>
        <v>114.47915889489911</v>
      </c>
      <c r="H17" s="19">
        <v>-0.77247193792661584</v>
      </c>
      <c r="J17" s="20">
        <f t="array" ref="J17:K18">LINEST(L6:L12,K6:K12,1,1)</f>
        <v>105.70336148604763</v>
      </c>
      <c r="K17" s="20">
        <v>-0.64459348319723109</v>
      </c>
    </row>
    <row r="18" spans="4:11" x14ac:dyDescent="0.25">
      <c r="D18" s="18">
        <v>12.308630492602019</v>
      </c>
      <c r="E18" s="18">
        <v>0.3561792997931163</v>
      </c>
      <c r="G18" s="19">
        <v>14.784326747720636</v>
      </c>
      <c r="H18" s="19">
        <v>0.41084004206817021</v>
      </c>
      <c r="J18" s="20">
        <v>12.703203595436261</v>
      </c>
      <c r="K18" s="20">
        <v>0.35296436537289072</v>
      </c>
    </row>
    <row r="22" spans="4:11" x14ac:dyDescent="0.25">
      <c r="D22" s="10" t="s">
        <v>10</v>
      </c>
      <c r="E22" s="10" t="s">
        <v>9</v>
      </c>
      <c r="F22" s="10" t="s">
        <v>8</v>
      </c>
    </row>
    <row r="23" spans="4:11" x14ac:dyDescent="0.25">
      <c r="D23" s="10">
        <v>500</v>
      </c>
      <c r="E23" s="11">
        <f>D17</f>
        <v>116.24998443933214</v>
      </c>
      <c r="F23" s="11">
        <f>D18</f>
        <v>12.308630492602019</v>
      </c>
    </row>
    <row r="24" spans="4:11" x14ac:dyDescent="0.25">
      <c r="D24" s="10">
        <v>1000</v>
      </c>
      <c r="E24" s="11">
        <f>G17</f>
        <v>114.47915889489911</v>
      </c>
      <c r="F24" s="11">
        <f>G18</f>
        <v>14.784326747720636</v>
      </c>
    </row>
    <row r="25" spans="4:11" x14ac:dyDescent="0.25">
      <c r="D25" s="10">
        <v>2000</v>
      </c>
      <c r="E25" s="11">
        <f>J17</f>
        <v>105.70336148604763</v>
      </c>
      <c r="F25" s="11">
        <f>J18</f>
        <v>12.703203595436261</v>
      </c>
    </row>
    <row r="26" spans="4:11" x14ac:dyDescent="0.25">
      <c r="E26" s="1">
        <f>AVERAGE(E23:E25)</f>
        <v>112.1441682734263</v>
      </c>
      <c r="F26" s="1">
        <f>AVERAGE(F23:F25)</f>
        <v>13.26538694525297</v>
      </c>
    </row>
  </sheetData>
  <mergeCells count="8">
    <mergeCell ref="G4:H4"/>
    <mergeCell ref="F4:F5"/>
    <mergeCell ref="N5:N6"/>
    <mergeCell ref="O5:P5"/>
    <mergeCell ref="Q5:R5"/>
    <mergeCell ref="S5:T5"/>
    <mergeCell ref="I4:J4"/>
    <mergeCell ref="K4:L4"/>
  </mergeCells>
  <pageMargins left="0.7" right="0.7" top="0.75" bottom="0.75" header="0.3" footer="0.3"/>
  <drawing r:id="rId1"/>
  <tableParts count="3"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A74ED7C-A479-4D9D-B09E-8869E99B89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Anantha Padmanabhan</dc:creator>
  <cp:lastModifiedBy>Anantha Padmanabhan</cp:lastModifiedBy>
  <dcterms:created xsi:type="dcterms:W3CDTF">2015-06-05T18:17:20Z</dcterms:created>
  <dcterms:modified xsi:type="dcterms:W3CDTF">2024-02-29T08:57:15Z</dcterms:modified>
</cp:coreProperties>
</file>