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mna\OneDrive\Documents\GitHub\P452_Computational_Physics\Assignments\Assignment-3\"/>
    </mc:Choice>
  </mc:AlternateContent>
  <xr:revisionPtr revIDLastSave="0" documentId="13_ncr:1_{40F382A2-EC9E-49E5-9112-F71E1B3B414C}" xr6:coauthVersionLast="47" xr6:coauthVersionMax="47" xr10:uidLastSave="{00000000-0000-0000-0000-000000000000}"/>
  <bookViews>
    <workbookView xWindow="-120" yWindow="-120" windowWidth="20730" windowHeight="11160" activeTab="1" xr2:uid="{3A9FAE18-D9E4-4CAE-9E60-DED296BC02B2}"/>
  </bookViews>
  <sheets>
    <sheet name="Question-4" sheetId="1" r:id="rId1"/>
    <sheet name="Question-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15" i="2"/>
  <c r="F15" i="2" s="1"/>
  <c r="H15" i="2" s="1"/>
  <c r="E16" i="2"/>
  <c r="E17" i="2"/>
  <c r="F17" i="2" s="1"/>
  <c r="H17" i="2" s="1"/>
  <c r="E18" i="2"/>
  <c r="F18" i="2" s="1"/>
  <c r="H18" i="2" s="1"/>
  <c r="E14" i="2"/>
  <c r="F14" i="2" s="1"/>
  <c r="H14" i="2" s="1"/>
  <c r="K11" i="2"/>
  <c r="F16" i="2"/>
  <c r="H16" i="2" s="1"/>
  <c r="M26" i="1"/>
  <c r="M25" i="1"/>
  <c r="M22" i="1"/>
  <c r="M24" i="1"/>
  <c r="N22" i="1"/>
  <c r="N21" i="1"/>
  <c r="M21" i="1"/>
  <c r="N20" i="1"/>
  <c r="M20" i="1"/>
  <c r="N19" i="1"/>
  <c r="M19" i="1"/>
  <c r="C26" i="1"/>
  <c r="C25" i="1"/>
  <c r="G24" i="1"/>
  <c r="G23" i="1"/>
  <c r="H22" i="1"/>
  <c r="G22" i="1"/>
  <c r="H21" i="1"/>
  <c r="H20" i="1"/>
  <c r="G20" i="1"/>
  <c r="G21" i="1" s="1"/>
  <c r="H19" i="1"/>
  <c r="G19" i="1"/>
  <c r="C23" i="1"/>
  <c r="C24" i="1"/>
  <c r="D19" i="1"/>
  <c r="D20" i="1"/>
  <c r="D21" i="1" s="1"/>
  <c r="D22" i="1"/>
  <c r="C22" i="1"/>
  <c r="C20" i="1"/>
  <c r="C21" i="1" s="1"/>
  <c r="C19" i="1"/>
  <c r="H19" i="2" l="1"/>
  <c r="M23" i="1"/>
</calcChain>
</file>

<file path=xl/sharedStrings.xml><?xml version="1.0" encoding="utf-8"?>
<sst xmlns="http://schemas.openxmlformats.org/spreadsheetml/2006/main" count="47" uniqueCount="27">
  <si>
    <t>Question - 4</t>
  </si>
  <si>
    <t>Focal Length</t>
  </si>
  <si>
    <t>Shipment A</t>
  </si>
  <si>
    <t>Shipment B</t>
  </si>
  <si>
    <t>Mean</t>
  </si>
  <si>
    <t>StDev</t>
  </si>
  <si>
    <t>Variance</t>
  </si>
  <si>
    <t>n</t>
  </si>
  <si>
    <t>t-test prob</t>
  </si>
  <si>
    <t>t-Value</t>
  </si>
  <si>
    <t>Calculations for Students t-Test</t>
  </si>
  <si>
    <t>Calculations for Students F-Test</t>
  </si>
  <si>
    <t>F-Value</t>
  </si>
  <si>
    <t>Q-Value</t>
  </si>
  <si>
    <t>Calculationds for the Significance test</t>
  </si>
  <si>
    <t>Question-3</t>
  </si>
  <si>
    <t>Grades</t>
  </si>
  <si>
    <t>A</t>
  </si>
  <si>
    <t>B</t>
  </si>
  <si>
    <t>C</t>
  </si>
  <si>
    <t>D</t>
  </si>
  <si>
    <t>E</t>
  </si>
  <si>
    <t>Unbiased Distribution f(x)</t>
  </si>
  <si>
    <t>Expected Frequency Nf(x)</t>
  </si>
  <si>
    <t>Observed Frequency</t>
  </si>
  <si>
    <t>x-point</t>
  </si>
  <si>
    <t>chi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</si>
</sst>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165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65" fontId="0" fillId="0" borderId="1" xfId="0" applyNumberFormat="1" applyFont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1618-1E47-4A02-B06A-CD3C336A731D}">
  <dimension ref="A1:N26"/>
  <sheetViews>
    <sheetView topLeftCell="A10" workbookViewId="0">
      <selection activeCell="K8" sqref="K8"/>
    </sheetView>
  </sheetViews>
  <sheetFormatPr defaultRowHeight="15" x14ac:dyDescent="0.25"/>
  <cols>
    <col min="1" max="1" width="9.140625" style="3"/>
    <col min="2" max="2" width="11.28515625" style="3" bestFit="1" customWidth="1"/>
    <col min="3" max="3" width="11.140625" style="3" bestFit="1" customWidth="1"/>
    <col min="4" max="4" width="11.28515625" style="3" bestFit="1" customWidth="1"/>
    <col min="5" max="5" width="11.140625" style="3" bestFit="1" customWidth="1"/>
    <col min="6" max="6" width="10.42578125" style="3" bestFit="1" customWidth="1"/>
    <col min="7" max="7" width="11.28515625" style="3" bestFit="1" customWidth="1"/>
    <col min="8" max="8" width="11.140625" style="3" bestFit="1" customWidth="1"/>
    <col min="9" max="11" width="9.140625" style="3"/>
    <col min="12" max="12" width="8.5703125" style="3" bestFit="1" customWidth="1"/>
    <col min="13" max="13" width="11.28515625" style="3" bestFit="1" customWidth="1"/>
    <col min="14" max="16384" width="9.140625" style="3"/>
  </cols>
  <sheetData>
    <row r="1" spans="1:14" ht="1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4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4" spans="1:14" x14ac:dyDescent="0.25">
      <c r="B4" s="11" t="s">
        <v>10</v>
      </c>
      <c r="C4" s="7" t="s">
        <v>1</v>
      </c>
      <c r="D4" s="7"/>
      <c r="F4" s="11" t="s">
        <v>11</v>
      </c>
      <c r="G4" s="7" t="s">
        <v>1</v>
      </c>
      <c r="H4" s="7"/>
      <c r="L4" s="12" t="s">
        <v>14</v>
      </c>
      <c r="M4" s="7" t="s">
        <v>1</v>
      </c>
      <c r="N4" s="7"/>
    </row>
    <row r="5" spans="1:14" x14ac:dyDescent="0.25">
      <c r="B5" s="11"/>
      <c r="C5" s="1" t="s">
        <v>2</v>
      </c>
      <c r="D5" s="1" t="s">
        <v>3</v>
      </c>
      <c r="F5" s="11"/>
      <c r="G5" s="1" t="s">
        <v>2</v>
      </c>
      <c r="H5" s="1" t="s">
        <v>3</v>
      </c>
      <c r="L5" s="11"/>
      <c r="M5" s="1" t="s">
        <v>2</v>
      </c>
      <c r="N5" s="1" t="s">
        <v>3</v>
      </c>
    </row>
    <row r="6" spans="1:14" x14ac:dyDescent="0.25">
      <c r="B6" s="11"/>
      <c r="C6" s="5">
        <v>4.6500000000000004</v>
      </c>
      <c r="D6" s="5">
        <v>4.75</v>
      </c>
      <c r="F6" s="11"/>
      <c r="G6" s="5">
        <v>4.6500000000000004</v>
      </c>
      <c r="H6" s="5">
        <v>4.75</v>
      </c>
      <c r="L6" s="11"/>
      <c r="M6" s="5">
        <v>4.6500000000000004</v>
      </c>
      <c r="N6" s="5">
        <v>4.75</v>
      </c>
    </row>
    <row r="7" spans="1:14" x14ac:dyDescent="0.25">
      <c r="B7" s="11"/>
      <c r="C7" s="5">
        <v>4.84</v>
      </c>
      <c r="D7" s="5">
        <v>4.79</v>
      </c>
      <c r="F7" s="11"/>
      <c r="G7" s="5">
        <v>4.84</v>
      </c>
      <c r="H7" s="5">
        <v>4.79</v>
      </c>
      <c r="L7" s="11"/>
      <c r="M7" s="5">
        <v>4.84</v>
      </c>
      <c r="N7" s="5">
        <v>4.79</v>
      </c>
    </row>
    <row r="8" spans="1:14" x14ac:dyDescent="0.25">
      <c r="B8" s="11"/>
      <c r="C8" s="5">
        <v>4.59</v>
      </c>
      <c r="D8" s="5">
        <v>4.74</v>
      </c>
      <c r="F8" s="11"/>
      <c r="G8" s="5">
        <v>4.59</v>
      </c>
      <c r="H8" s="5">
        <v>4.74</v>
      </c>
      <c r="L8" s="11"/>
      <c r="M8" s="5">
        <v>4.59</v>
      </c>
      <c r="N8" s="5">
        <v>4.74</v>
      </c>
    </row>
    <row r="9" spans="1:14" x14ac:dyDescent="0.25">
      <c r="B9" s="11"/>
      <c r="C9" s="5">
        <v>4.75</v>
      </c>
      <c r="D9" s="5">
        <v>4.74</v>
      </c>
      <c r="F9" s="11"/>
      <c r="G9" s="5">
        <v>4.75</v>
      </c>
      <c r="H9" s="5">
        <v>4.74</v>
      </c>
      <c r="L9" s="11"/>
      <c r="M9" s="5">
        <v>4.75</v>
      </c>
      <c r="N9" s="5">
        <v>4.74</v>
      </c>
    </row>
    <row r="10" spans="1:14" x14ac:dyDescent="0.25">
      <c r="B10" s="11"/>
      <c r="C10" s="5">
        <v>4.63</v>
      </c>
      <c r="D10" s="5">
        <v>4.7699999999999996</v>
      </c>
      <c r="F10" s="11"/>
      <c r="G10" s="5">
        <v>4.63</v>
      </c>
      <c r="H10" s="5">
        <v>4.7699999999999996</v>
      </c>
      <c r="L10" s="11"/>
      <c r="M10" s="5">
        <v>4.63</v>
      </c>
      <c r="N10" s="5">
        <v>4.7699999999999996</v>
      </c>
    </row>
    <row r="11" spans="1:14" x14ac:dyDescent="0.25">
      <c r="B11" s="11"/>
      <c r="C11" s="5">
        <v>4.75</v>
      </c>
      <c r="D11" s="5">
        <v>4.58</v>
      </c>
      <c r="F11" s="11"/>
      <c r="G11" s="5">
        <v>4.75</v>
      </c>
      <c r="H11" s="5">
        <v>4.58</v>
      </c>
      <c r="L11" s="11"/>
      <c r="M11" s="5">
        <v>4.75</v>
      </c>
      <c r="N11" s="5">
        <v>4.58</v>
      </c>
    </row>
    <row r="12" spans="1:14" x14ac:dyDescent="0.25">
      <c r="B12" s="11"/>
      <c r="C12" s="5">
        <v>4.58</v>
      </c>
      <c r="D12" s="5">
        <v>4.8099999999999996</v>
      </c>
      <c r="F12" s="11"/>
      <c r="G12" s="5">
        <v>4.58</v>
      </c>
      <c r="H12" s="5">
        <v>4.8099999999999996</v>
      </c>
      <c r="L12" s="11"/>
      <c r="M12" s="5">
        <v>4.58</v>
      </c>
      <c r="N12" s="5">
        <v>4.8099999999999996</v>
      </c>
    </row>
    <row r="13" spans="1:14" x14ac:dyDescent="0.25">
      <c r="B13" s="11"/>
      <c r="C13" s="5">
        <v>4.82</v>
      </c>
      <c r="D13" s="5"/>
      <c r="F13" s="11"/>
      <c r="G13" s="5">
        <v>4.82</v>
      </c>
      <c r="H13" s="5"/>
      <c r="L13" s="11"/>
      <c r="M13" s="5">
        <v>4.82</v>
      </c>
      <c r="N13" s="5"/>
    </row>
    <row r="14" spans="1:14" x14ac:dyDescent="0.25">
      <c r="B14" s="11"/>
      <c r="C14" s="5">
        <v>4.8600000000000003</v>
      </c>
      <c r="D14" s="5"/>
      <c r="F14" s="11"/>
      <c r="G14" s="5">
        <v>4.8600000000000003</v>
      </c>
      <c r="H14" s="5"/>
      <c r="L14" s="11"/>
      <c r="M14" s="5">
        <v>4.8600000000000003</v>
      </c>
      <c r="N14" s="5"/>
    </row>
    <row r="15" spans="1:14" x14ac:dyDescent="0.25">
      <c r="B15" s="11"/>
      <c r="C15" s="5">
        <v>4.5999999999999996</v>
      </c>
      <c r="D15" s="5"/>
      <c r="F15" s="11"/>
      <c r="G15" s="5">
        <v>4.5999999999999996</v>
      </c>
      <c r="H15" s="5"/>
      <c r="L15" s="11"/>
      <c r="M15" s="5">
        <v>4.5999999999999996</v>
      </c>
      <c r="N15" s="5"/>
    </row>
    <row r="16" spans="1:14" x14ac:dyDescent="0.25">
      <c r="B16" s="11"/>
      <c r="C16" s="5">
        <v>4.7699999999999996</v>
      </c>
      <c r="D16" s="5"/>
      <c r="F16" s="11"/>
      <c r="G16" s="5">
        <v>4.7699999999999996</v>
      </c>
      <c r="H16" s="5"/>
      <c r="L16" s="11"/>
      <c r="M16" s="5">
        <v>4.7699999999999996</v>
      </c>
      <c r="N16" s="5"/>
    </row>
    <row r="17" spans="2:14" x14ac:dyDescent="0.25">
      <c r="B17" s="11"/>
      <c r="C17" s="5">
        <v>4.6500000000000004</v>
      </c>
      <c r="D17" s="5"/>
      <c r="F17" s="11"/>
      <c r="G17" s="5">
        <v>4.6500000000000004</v>
      </c>
      <c r="H17" s="5"/>
      <c r="L17" s="11"/>
      <c r="M17" s="5">
        <v>4.6500000000000004</v>
      </c>
      <c r="N17" s="5"/>
    </row>
    <row r="18" spans="2:14" x14ac:dyDescent="0.25">
      <c r="B18" s="11"/>
      <c r="C18" s="6">
        <v>4.8</v>
      </c>
      <c r="D18" s="6"/>
      <c r="F18" s="11"/>
      <c r="G18" s="6">
        <v>4.8</v>
      </c>
      <c r="H18" s="6"/>
      <c r="L18" s="11"/>
      <c r="M18" s="6">
        <v>4.8</v>
      </c>
      <c r="N18" s="6"/>
    </row>
    <row r="19" spans="2:14" x14ac:dyDescent="0.25">
      <c r="B19" s="1" t="s">
        <v>4</v>
      </c>
      <c r="C19" s="4">
        <f>AVERAGE(C6:C18)</f>
        <v>4.7146153846153842</v>
      </c>
      <c r="D19" s="4">
        <f>AVERAGE(D6:D18)</f>
        <v>4.74</v>
      </c>
      <c r="F19" s="1" t="s">
        <v>4</v>
      </c>
      <c r="G19" s="4">
        <f>AVERAGE(G6:G18)</f>
        <v>4.7146153846153842</v>
      </c>
      <c r="H19" s="4">
        <f>AVERAGE(H6:H18)</f>
        <v>4.74</v>
      </c>
      <c r="L19" s="1" t="s">
        <v>4</v>
      </c>
      <c r="M19" s="4">
        <f>AVERAGE(M6:M18)</f>
        <v>4.7146153846153842</v>
      </c>
      <c r="N19" s="4">
        <f>AVERAGE(N6:N18)</f>
        <v>4.74</v>
      </c>
    </row>
    <row r="20" spans="2:14" x14ac:dyDescent="0.25">
      <c r="B20" s="1" t="s">
        <v>5</v>
      </c>
      <c r="C20" s="4">
        <f>STDEV(C6:C18)</f>
        <v>0.1012929237916273</v>
      </c>
      <c r="D20" s="4">
        <f>STDEV(D6:D18)</f>
        <v>7.5277265270907986E-2</v>
      </c>
      <c r="F20" s="1" t="s">
        <v>5</v>
      </c>
      <c r="G20" s="4">
        <f>STDEV(G6:G18)</f>
        <v>0.1012929237916273</v>
      </c>
      <c r="H20" s="4">
        <f>STDEV(H6:H18)</f>
        <v>7.5277265270907986E-2</v>
      </c>
      <c r="L20" s="1" t="s">
        <v>5</v>
      </c>
      <c r="M20" s="4">
        <f>STDEV(M6:M18)</f>
        <v>0.1012929237916273</v>
      </c>
      <c r="N20" s="4">
        <f>STDEV(N6:N18)</f>
        <v>7.5277265270907986E-2</v>
      </c>
    </row>
    <row r="21" spans="2:14" x14ac:dyDescent="0.25">
      <c r="B21" s="1" t="s">
        <v>6</v>
      </c>
      <c r="C21" s="4">
        <f>C20*C20</f>
        <v>1.0260256410256416E-2</v>
      </c>
      <c r="D21" s="4">
        <f>D20*D20</f>
        <v>5.6666666666666497E-3</v>
      </c>
      <c r="F21" s="1" t="s">
        <v>6</v>
      </c>
      <c r="G21" s="4">
        <f>G20*G20</f>
        <v>1.0260256410256416E-2</v>
      </c>
      <c r="H21" s="4">
        <f>H20*H20</f>
        <v>5.6666666666666497E-3</v>
      </c>
      <c r="L21" s="1" t="s">
        <v>6</v>
      </c>
      <c r="M21" s="4">
        <f>M20*M20</f>
        <v>1.0260256410256416E-2</v>
      </c>
      <c r="N21" s="4">
        <f>N20*N20</f>
        <v>5.6666666666666497E-3</v>
      </c>
    </row>
    <row r="22" spans="2:14" x14ac:dyDescent="0.25">
      <c r="B22" s="1" t="s">
        <v>7</v>
      </c>
      <c r="C22" s="4">
        <f>COUNT(C6:C18)</f>
        <v>13</v>
      </c>
      <c r="D22" s="4">
        <f>COUNT(D6:D18)</f>
        <v>7</v>
      </c>
      <c r="F22" s="1" t="s">
        <v>7</v>
      </c>
      <c r="G22" s="4">
        <f>COUNT(G6:G18)</f>
        <v>13</v>
      </c>
      <c r="H22" s="4">
        <f>COUNT(H6:H18)</f>
        <v>7</v>
      </c>
      <c r="L22" s="1" t="s">
        <v>7</v>
      </c>
      <c r="M22" s="4">
        <f>COUNT(M6:M18)</f>
        <v>13</v>
      </c>
      <c r="N22" s="4">
        <f>COUNT(N6:N18)</f>
        <v>7</v>
      </c>
    </row>
    <row r="23" spans="2:14" x14ac:dyDescent="0.25">
      <c r="B23" s="2" t="s">
        <v>9</v>
      </c>
      <c r="C23" s="10">
        <f>ABS(C19-D19)/(SQRT((C21/C22)+(D21/D22)))</f>
        <v>0.63485860136780758</v>
      </c>
      <c r="D23" s="10"/>
      <c r="F23" s="2" t="s">
        <v>12</v>
      </c>
      <c r="G23" s="10">
        <f>G21/H21</f>
        <v>1.8106334841629024</v>
      </c>
      <c r="H23" s="10"/>
      <c r="L23" s="2" t="s">
        <v>9</v>
      </c>
      <c r="M23" s="10">
        <f>ABS(M19-N19)/(SQRT((M21/M22)+(N21/N22)))</f>
        <v>0.63485860136780758</v>
      </c>
      <c r="N23" s="10"/>
    </row>
    <row r="24" spans="2:14" x14ac:dyDescent="0.25">
      <c r="B24" s="1" t="s">
        <v>8</v>
      </c>
      <c r="C24" s="8">
        <f>TTEST(C6:C18,D6:D12,2,2)</f>
        <v>0.56940002719251703</v>
      </c>
      <c r="D24" s="8"/>
      <c r="F24" s="1" t="s">
        <v>13</v>
      </c>
      <c r="G24" s="8">
        <f>FTEST(G6:G18,H6:H12)</f>
        <v>0.48042592955905433</v>
      </c>
      <c r="H24" s="8"/>
      <c r="L24" s="1" t="s">
        <v>8</v>
      </c>
      <c r="M24" s="8">
        <f>TTEST(M6:M18,N6:N12,2,2)</f>
        <v>0.56940002719251703</v>
      </c>
      <c r="N24" s="8"/>
    </row>
    <row r="25" spans="2:14" x14ac:dyDescent="0.25">
      <c r="B25" s="2" t="s">
        <v>12</v>
      </c>
      <c r="C25" s="10">
        <f>G23</f>
        <v>1.8106334841629024</v>
      </c>
      <c r="D25" s="10"/>
      <c r="L25" s="2" t="s">
        <v>12</v>
      </c>
      <c r="M25" s="10">
        <f>G23</f>
        <v>1.8106334841629024</v>
      </c>
      <c r="N25" s="10"/>
    </row>
    <row r="26" spans="2:14" x14ac:dyDescent="0.25">
      <c r="B26" s="1" t="s">
        <v>13</v>
      </c>
      <c r="C26" s="8">
        <f>G24</f>
        <v>0.48042592955905433</v>
      </c>
      <c r="D26" s="8"/>
      <c r="L26" s="1" t="s">
        <v>13</v>
      </c>
      <c r="M26" s="8">
        <f>G24</f>
        <v>0.48042592955905433</v>
      </c>
      <c r="N26" s="8"/>
    </row>
  </sheetData>
  <mergeCells count="17">
    <mergeCell ref="C25:D25"/>
    <mergeCell ref="C26:D26"/>
    <mergeCell ref="L4:L18"/>
    <mergeCell ref="M4:N4"/>
    <mergeCell ref="M23:N23"/>
    <mergeCell ref="M24:N24"/>
    <mergeCell ref="M25:N25"/>
    <mergeCell ref="M26:N26"/>
    <mergeCell ref="C4:D4"/>
    <mergeCell ref="C24:D24"/>
    <mergeCell ref="A1:J2"/>
    <mergeCell ref="C23:D23"/>
    <mergeCell ref="B4:B18"/>
    <mergeCell ref="F4:F18"/>
    <mergeCell ref="G4:H4"/>
    <mergeCell ref="G23:H23"/>
    <mergeCell ref="G24:H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5844-C63F-4059-B672-9A2228430CD2}">
  <dimension ref="A1:K21"/>
  <sheetViews>
    <sheetView tabSelected="1" topLeftCell="A8" zoomScale="115" zoomScaleNormal="115" workbookViewId="0">
      <selection activeCell="F20" sqref="F20"/>
    </sheetView>
  </sheetViews>
  <sheetFormatPr defaultRowHeight="15" x14ac:dyDescent="0.25"/>
  <cols>
    <col min="5" max="6" width="24.28515625" bestFit="1" customWidth="1"/>
    <col min="7" max="7" width="19.5703125" bestFit="1" customWidth="1"/>
    <col min="8" max="8" width="10.42578125" bestFit="1" customWidth="1"/>
  </cols>
  <sheetData>
    <row r="1" spans="1:11" x14ac:dyDescent="0.25">
      <c r="A1" s="13" t="s">
        <v>15</v>
      </c>
      <c r="B1" s="13"/>
      <c r="C1" s="13"/>
      <c r="D1" s="13"/>
      <c r="E1" s="13"/>
      <c r="F1" s="13"/>
      <c r="G1" s="13"/>
    </row>
    <row r="2" spans="1:11" x14ac:dyDescent="0.25">
      <c r="A2" s="13"/>
      <c r="B2" s="13"/>
      <c r="C2" s="13"/>
      <c r="D2" s="13"/>
      <c r="E2" s="13"/>
      <c r="F2" s="13"/>
      <c r="G2" s="13"/>
    </row>
    <row r="6" spans="1:11" x14ac:dyDescent="0.25">
      <c r="H6" s="16"/>
    </row>
    <row r="11" spans="1:11" x14ac:dyDescent="0.25">
      <c r="K11">
        <f>0.95-0.68</f>
        <v>0.26999999999999991</v>
      </c>
    </row>
    <row r="13" spans="1:11" x14ac:dyDescent="0.25">
      <c r="C13" s="2" t="s">
        <v>25</v>
      </c>
      <c r="D13" s="2" t="s">
        <v>16</v>
      </c>
      <c r="E13" s="2" t="s">
        <v>22</v>
      </c>
      <c r="F13" s="2" t="s">
        <v>23</v>
      </c>
      <c r="G13" s="2" t="s">
        <v>24</v>
      </c>
      <c r="H13" s="18"/>
    </row>
    <row r="14" spans="1:11" x14ac:dyDescent="0.25">
      <c r="C14" s="14">
        <v>2</v>
      </c>
      <c r="D14" s="2" t="s">
        <v>17</v>
      </c>
      <c r="E14" s="15">
        <f>(1/SQRT(2*PI()))*EXP(-(C14^2)/2)</f>
        <v>5.3990966513188063E-2</v>
      </c>
      <c r="F14" s="15">
        <f>600*E14</f>
        <v>32.394579907912835</v>
      </c>
      <c r="G14" s="15">
        <v>77</v>
      </c>
      <c r="H14" s="19">
        <f>((G14-F14)^2)/F14</f>
        <v>61.419024640772534</v>
      </c>
    </row>
    <row r="15" spans="1:11" x14ac:dyDescent="0.25">
      <c r="C15" s="14">
        <v>1</v>
      </c>
      <c r="D15" s="2" t="s">
        <v>18</v>
      </c>
      <c r="E15" s="15">
        <f t="shared" ref="E15:E18" si="0">(1/SQRT(2*PI()))*EXP(-(C15^2)/2)</f>
        <v>0.24197072451914337</v>
      </c>
      <c r="F15" s="15">
        <f t="shared" ref="F15:F18" si="1">600*E15</f>
        <v>145.18243471148602</v>
      </c>
      <c r="G15" s="15">
        <v>150</v>
      </c>
      <c r="H15" s="19">
        <f t="shared" ref="H15:H18" si="2">((G15-F15)^2)/F15</f>
        <v>0.1598604910794941</v>
      </c>
    </row>
    <row r="16" spans="1:11" x14ac:dyDescent="0.25">
      <c r="C16" s="14">
        <v>0</v>
      </c>
      <c r="D16" s="2" t="s">
        <v>19</v>
      </c>
      <c r="E16" s="15">
        <f t="shared" si="0"/>
        <v>0.3989422804014327</v>
      </c>
      <c r="F16" s="15">
        <f t="shared" si="1"/>
        <v>239.36536824085962</v>
      </c>
      <c r="G16" s="15">
        <v>210</v>
      </c>
      <c r="H16" s="19">
        <f t="shared" si="2"/>
        <v>3.6025464262381477</v>
      </c>
    </row>
    <row r="17" spans="3:8" x14ac:dyDescent="0.25">
      <c r="C17" s="14">
        <v>1</v>
      </c>
      <c r="D17" s="2" t="s">
        <v>20</v>
      </c>
      <c r="E17" s="15">
        <f t="shared" si="0"/>
        <v>0.24197072451914337</v>
      </c>
      <c r="F17" s="15">
        <f t="shared" si="1"/>
        <v>145.18243471148602</v>
      </c>
      <c r="G17" s="15">
        <v>125</v>
      </c>
      <c r="H17" s="19">
        <f t="shared" si="2"/>
        <v>2.8056470584259339</v>
      </c>
    </row>
    <row r="18" spans="3:8" x14ac:dyDescent="0.25">
      <c r="C18" s="14">
        <v>2</v>
      </c>
      <c r="D18" s="2" t="s">
        <v>21</v>
      </c>
      <c r="E18" s="15">
        <f t="shared" si="0"/>
        <v>5.3990966513188063E-2</v>
      </c>
      <c r="F18" s="15">
        <f t="shared" si="1"/>
        <v>32.394579907912835</v>
      </c>
      <c r="G18" s="15">
        <v>38</v>
      </c>
      <c r="H18" s="19">
        <f t="shared" si="2"/>
        <v>0.96993801117635492</v>
      </c>
    </row>
    <row r="19" spans="3:8" x14ac:dyDescent="0.25">
      <c r="C19" s="7" t="s">
        <v>26</v>
      </c>
      <c r="D19" s="7"/>
      <c r="E19" s="7"/>
      <c r="F19" s="7"/>
      <c r="G19" s="7"/>
      <c r="H19" s="20">
        <f>SUM(H14:H18)</f>
        <v>68.957016627692454</v>
      </c>
    </row>
    <row r="21" spans="3:8" x14ac:dyDescent="0.25">
      <c r="E21" s="17">
        <f>SUM(E14:E18)</f>
        <v>0.99086566246609553</v>
      </c>
    </row>
  </sheetData>
  <mergeCells count="2">
    <mergeCell ref="A1:G2"/>
    <mergeCell ref="C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Question-4</vt:lpstr>
      <vt:lpstr>Question-3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2024-03-31T13:48:56Z</dcterms:created>
  <dcterms:modified xsi:type="dcterms:W3CDTF">2024-04-01T18:52:40Z</dcterms:modified>
</cp:coreProperties>
</file>