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4D5EA01-2B7D-4287-AD1E-99868B2761F4}" xr6:coauthVersionLast="47" xr6:coauthVersionMax="47" xr10:uidLastSave="{00000000-0000-0000-0000-000000000000}"/>
  <bookViews>
    <workbookView xWindow="-120" yWindow="-120" windowWidth="20730" windowHeight="11160" xr2:uid="{0A0D8D68-EFC2-4074-BDCA-85DAF874A3F1}"/>
  </bookViews>
  <sheets>
    <sheet name="Analysis" sheetId="4" r:id="rId1"/>
    <sheet name="Input Data" sheetId="2" r:id="rId2"/>
    <sheet name="Dashboard" sheetId="3" r:id="rId3"/>
    <sheet name="Master Data" sheetId="1" r:id="rId4"/>
  </sheets>
  <definedNames>
    <definedName name="_xlchart.v1.0" hidden="1">Analysis!$AE$4:$AE$8</definedName>
    <definedName name="_xlchart.v1.1" hidden="1">Analysis!$AF$4:$AF$8</definedName>
    <definedName name="_xlchart.v1.2" hidden="1">Analysis!$AE$4:$AE$8</definedName>
    <definedName name="_xlchart.v1.3" hidden="1">Analysis!$AF$4:$AF$8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28" i="2" l="1"/>
  <c r="O528" i="2"/>
  <c r="N528" i="2"/>
  <c r="M528" i="2"/>
  <c r="L528" i="2"/>
  <c r="K528" i="2"/>
  <c r="J528" i="2"/>
  <c r="I528" i="2"/>
  <c r="H528" i="2"/>
  <c r="G528" i="2"/>
  <c r="P527" i="2"/>
  <c r="O527" i="2"/>
  <c r="N527" i="2"/>
  <c r="M527" i="2"/>
  <c r="L527" i="2"/>
  <c r="K527" i="2"/>
  <c r="J527" i="2"/>
  <c r="I527" i="2"/>
  <c r="H527" i="2"/>
  <c r="G527" i="2"/>
  <c r="P526" i="2"/>
  <c r="O526" i="2"/>
  <c r="N526" i="2"/>
  <c r="M526" i="2"/>
  <c r="L526" i="2"/>
  <c r="K526" i="2"/>
  <c r="J526" i="2"/>
  <c r="I526" i="2"/>
  <c r="H526" i="2"/>
  <c r="G526" i="2"/>
  <c r="P525" i="2"/>
  <c r="O525" i="2"/>
  <c r="N525" i="2"/>
  <c r="M525" i="2"/>
  <c r="L525" i="2"/>
  <c r="K525" i="2"/>
  <c r="J525" i="2"/>
  <c r="I525" i="2"/>
  <c r="H525" i="2"/>
  <c r="G525" i="2"/>
  <c r="P524" i="2"/>
  <c r="O524" i="2"/>
  <c r="N524" i="2"/>
  <c r="M524" i="2"/>
  <c r="L524" i="2"/>
  <c r="K524" i="2"/>
  <c r="J524" i="2"/>
  <c r="I524" i="2"/>
  <c r="H524" i="2"/>
  <c r="G524" i="2"/>
  <c r="P523" i="2"/>
  <c r="O523" i="2"/>
  <c r="N523" i="2"/>
  <c r="M523" i="2"/>
  <c r="L523" i="2"/>
  <c r="K523" i="2"/>
  <c r="J523" i="2"/>
  <c r="I523" i="2"/>
  <c r="H523" i="2"/>
  <c r="G523" i="2"/>
  <c r="P522" i="2"/>
  <c r="O522" i="2"/>
  <c r="N522" i="2"/>
  <c r="M522" i="2"/>
  <c r="L522" i="2"/>
  <c r="K522" i="2"/>
  <c r="J522" i="2"/>
  <c r="I522" i="2"/>
  <c r="H522" i="2"/>
  <c r="G522" i="2"/>
  <c r="P521" i="2"/>
  <c r="O521" i="2"/>
  <c r="N521" i="2"/>
  <c r="M521" i="2"/>
  <c r="L521" i="2"/>
  <c r="K521" i="2"/>
  <c r="J521" i="2"/>
  <c r="I521" i="2"/>
  <c r="H521" i="2"/>
  <c r="G521" i="2"/>
  <c r="P520" i="2"/>
  <c r="O520" i="2"/>
  <c r="N520" i="2"/>
  <c r="M520" i="2"/>
  <c r="L520" i="2"/>
  <c r="K520" i="2"/>
  <c r="J520" i="2"/>
  <c r="I520" i="2"/>
  <c r="H520" i="2"/>
  <c r="G520" i="2"/>
  <c r="P519" i="2"/>
  <c r="O519" i="2"/>
  <c r="N519" i="2"/>
  <c r="M519" i="2"/>
  <c r="L519" i="2"/>
  <c r="K519" i="2"/>
  <c r="J519" i="2"/>
  <c r="I519" i="2"/>
  <c r="H519" i="2"/>
  <c r="G519" i="2"/>
  <c r="P518" i="2"/>
  <c r="O518" i="2"/>
  <c r="N518" i="2"/>
  <c r="M518" i="2"/>
  <c r="L518" i="2"/>
  <c r="K518" i="2"/>
  <c r="J518" i="2"/>
  <c r="I518" i="2"/>
  <c r="H518" i="2"/>
  <c r="G518" i="2"/>
  <c r="P517" i="2"/>
  <c r="O517" i="2"/>
  <c r="N517" i="2"/>
  <c r="M517" i="2"/>
  <c r="L517" i="2"/>
  <c r="K517" i="2"/>
  <c r="J517" i="2"/>
  <c r="I517" i="2"/>
  <c r="H517" i="2"/>
  <c r="G517" i="2"/>
  <c r="P516" i="2"/>
  <c r="O516" i="2"/>
  <c r="N516" i="2"/>
  <c r="M516" i="2"/>
  <c r="L516" i="2"/>
  <c r="K516" i="2"/>
  <c r="J516" i="2"/>
  <c r="I516" i="2"/>
  <c r="H516" i="2"/>
  <c r="G516" i="2"/>
  <c r="P515" i="2"/>
  <c r="O515" i="2"/>
  <c r="N515" i="2"/>
  <c r="M515" i="2"/>
  <c r="L515" i="2"/>
  <c r="K515" i="2"/>
  <c r="J515" i="2"/>
  <c r="I515" i="2"/>
  <c r="H515" i="2"/>
  <c r="G515" i="2"/>
  <c r="P514" i="2"/>
  <c r="O514" i="2"/>
  <c r="N514" i="2"/>
  <c r="M514" i="2"/>
  <c r="L514" i="2"/>
  <c r="K514" i="2"/>
  <c r="J514" i="2"/>
  <c r="I514" i="2"/>
  <c r="H514" i="2"/>
  <c r="G514" i="2"/>
  <c r="P513" i="2"/>
  <c r="O513" i="2"/>
  <c r="N513" i="2"/>
  <c r="M513" i="2"/>
  <c r="L513" i="2"/>
  <c r="K513" i="2"/>
  <c r="J513" i="2"/>
  <c r="I513" i="2"/>
  <c r="H513" i="2"/>
  <c r="G513" i="2"/>
  <c r="P512" i="2"/>
  <c r="O512" i="2"/>
  <c r="N512" i="2"/>
  <c r="M512" i="2"/>
  <c r="L512" i="2"/>
  <c r="K512" i="2"/>
  <c r="J512" i="2"/>
  <c r="I512" i="2"/>
  <c r="H512" i="2"/>
  <c r="G512" i="2"/>
  <c r="P511" i="2"/>
  <c r="O511" i="2"/>
  <c r="N511" i="2"/>
  <c r="M511" i="2"/>
  <c r="L511" i="2"/>
  <c r="K511" i="2"/>
  <c r="J511" i="2"/>
  <c r="I511" i="2"/>
  <c r="H511" i="2"/>
  <c r="G511" i="2"/>
  <c r="P510" i="2"/>
  <c r="O510" i="2"/>
  <c r="N510" i="2"/>
  <c r="M510" i="2"/>
  <c r="L510" i="2"/>
  <c r="K510" i="2"/>
  <c r="J510" i="2"/>
  <c r="I510" i="2"/>
  <c r="H510" i="2"/>
  <c r="G510" i="2"/>
  <c r="P509" i="2"/>
  <c r="O509" i="2"/>
  <c r="N509" i="2"/>
  <c r="M509" i="2"/>
  <c r="L509" i="2"/>
  <c r="K509" i="2"/>
  <c r="J509" i="2"/>
  <c r="I509" i="2"/>
  <c r="H509" i="2"/>
  <c r="G509" i="2"/>
  <c r="P508" i="2"/>
  <c r="O508" i="2"/>
  <c r="N508" i="2"/>
  <c r="M508" i="2"/>
  <c r="L508" i="2"/>
  <c r="K508" i="2"/>
  <c r="J508" i="2"/>
  <c r="I508" i="2"/>
  <c r="H508" i="2"/>
  <c r="G508" i="2"/>
  <c r="P507" i="2"/>
  <c r="O507" i="2"/>
  <c r="N507" i="2"/>
  <c r="M507" i="2"/>
  <c r="L507" i="2"/>
  <c r="K507" i="2"/>
  <c r="J507" i="2"/>
  <c r="I507" i="2"/>
  <c r="H507" i="2"/>
  <c r="G507" i="2"/>
  <c r="P506" i="2"/>
  <c r="O506" i="2"/>
  <c r="N506" i="2"/>
  <c r="M506" i="2"/>
  <c r="L506" i="2"/>
  <c r="K506" i="2"/>
  <c r="J506" i="2"/>
  <c r="I506" i="2"/>
  <c r="H506" i="2"/>
  <c r="G506" i="2"/>
  <c r="P505" i="2"/>
  <c r="O505" i="2"/>
  <c r="N505" i="2"/>
  <c r="M505" i="2"/>
  <c r="L505" i="2"/>
  <c r="K505" i="2"/>
  <c r="J505" i="2"/>
  <c r="I505" i="2"/>
  <c r="H505" i="2"/>
  <c r="G505" i="2"/>
  <c r="P504" i="2"/>
  <c r="O504" i="2"/>
  <c r="N504" i="2"/>
  <c r="M504" i="2"/>
  <c r="L504" i="2"/>
  <c r="K504" i="2"/>
  <c r="J504" i="2"/>
  <c r="I504" i="2"/>
  <c r="H504" i="2"/>
  <c r="G504" i="2"/>
  <c r="P503" i="2"/>
  <c r="O503" i="2"/>
  <c r="N503" i="2"/>
  <c r="M503" i="2"/>
  <c r="L503" i="2"/>
  <c r="K503" i="2"/>
  <c r="J503" i="2"/>
  <c r="I503" i="2"/>
  <c r="H503" i="2"/>
  <c r="G503" i="2"/>
  <c r="P502" i="2"/>
  <c r="O502" i="2"/>
  <c r="N502" i="2"/>
  <c r="M502" i="2"/>
  <c r="L502" i="2"/>
  <c r="K502" i="2"/>
  <c r="J502" i="2"/>
  <c r="I502" i="2"/>
  <c r="H502" i="2"/>
  <c r="G502" i="2"/>
  <c r="P501" i="2"/>
  <c r="O501" i="2"/>
  <c r="N501" i="2"/>
  <c r="M501" i="2"/>
  <c r="L501" i="2"/>
  <c r="K501" i="2"/>
  <c r="J501" i="2"/>
  <c r="I501" i="2"/>
  <c r="H501" i="2"/>
  <c r="G501" i="2"/>
  <c r="P500" i="2"/>
  <c r="O500" i="2"/>
  <c r="N500" i="2"/>
  <c r="M500" i="2"/>
  <c r="L500" i="2"/>
  <c r="K500" i="2"/>
  <c r="J500" i="2"/>
  <c r="I500" i="2"/>
  <c r="H500" i="2"/>
  <c r="G500" i="2"/>
  <c r="P499" i="2"/>
  <c r="O499" i="2"/>
  <c r="N499" i="2"/>
  <c r="M499" i="2"/>
  <c r="L499" i="2"/>
  <c r="K499" i="2"/>
  <c r="J499" i="2"/>
  <c r="I499" i="2"/>
  <c r="H499" i="2"/>
  <c r="G499" i="2"/>
  <c r="P498" i="2"/>
  <c r="O498" i="2"/>
  <c r="N498" i="2"/>
  <c r="M498" i="2"/>
  <c r="L498" i="2"/>
  <c r="K498" i="2"/>
  <c r="J498" i="2"/>
  <c r="I498" i="2"/>
  <c r="H498" i="2"/>
  <c r="G498" i="2"/>
  <c r="P497" i="2"/>
  <c r="O497" i="2"/>
  <c r="N497" i="2"/>
  <c r="M497" i="2"/>
  <c r="L497" i="2"/>
  <c r="K497" i="2"/>
  <c r="J497" i="2"/>
  <c r="I497" i="2"/>
  <c r="H497" i="2"/>
  <c r="G497" i="2"/>
  <c r="P496" i="2"/>
  <c r="O496" i="2"/>
  <c r="N496" i="2"/>
  <c r="M496" i="2"/>
  <c r="L496" i="2"/>
  <c r="K496" i="2"/>
  <c r="J496" i="2"/>
  <c r="I496" i="2"/>
  <c r="H496" i="2"/>
  <c r="G496" i="2"/>
  <c r="P495" i="2"/>
  <c r="O495" i="2"/>
  <c r="N495" i="2"/>
  <c r="M495" i="2"/>
  <c r="L495" i="2"/>
  <c r="K495" i="2"/>
  <c r="J495" i="2"/>
  <c r="I495" i="2"/>
  <c r="H495" i="2"/>
  <c r="G495" i="2"/>
  <c r="P494" i="2"/>
  <c r="O494" i="2"/>
  <c r="N494" i="2"/>
  <c r="M494" i="2"/>
  <c r="L494" i="2"/>
  <c r="K494" i="2"/>
  <c r="J494" i="2"/>
  <c r="I494" i="2"/>
  <c r="H494" i="2"/>
  <c r="G494" i="2"/>
  <c r="P493" i="2"/>
  <c r="O493" i="2"/>
  <c r="N493" i="2"/>
  <c r="M493" i="2"/>
  <c r="L493" i="2"/>
  <c r="K493" i="2"/>
  <c r="J493" i="2"/>
  <c r="I493" i="2"/>
  <c r="H493" i="2"/>
  <c r="G493" i="2"/>
  <c r="P492" i="2"/>
  <c r="O492" i="2"/>
  <c r="N492" i="2"/>
  <c r="M492" i="2"/>
  <c r="L492" i="2"/>
  <c r="K492" i="2"/>
  <c r="J492" i="2"/>
  <c r="I492" i="2"/>
  <c r="H492" i="2"/>
  <c r="G492" i="2"/>
  <c r="P491" i="2"/>
  <c r="O491" i="2"/>
  <c r="N491" i="2"/>
  <c r="M491" i="2"/>
  <c r="L491" i="2"/>
  <c r="K491" i="2"/>
  <c r="J491" i="2"/>
  <c r="I491" i="2"/>
  <c r="H491" i="2"/>
  <c r="G491" i="2"/>
  <c r="P490" i="2"/>
  <c r="O490" i="2"/>
  <c r="N490" i="2"/>
  <c r="M490" i="2"/>
  <c r="L490" i="2"/>
  <c r="K490" i="2"/>
  <c r="J490" i="2"/>
  <c r="I490" i="2"/>
  <c r="H490" i="2"/>
  <c r="G490" i="2"/>
  <c r="P489" i="2"/>
  <c r="O489" i="2"/>
  <c r="N489" i="2"/>
  <c r="M489" i="2"/>
  <c r="L489" i="2"/>
  <c r="K489" i="2"/>
  <c r="J489" i="2"/>
  <c r="I489" i="2"/>
  <c r="H489" i="2"/>
  <c r="G489" i="2"/>
  <c r="P488" i="2"/>
  <c r="O488" i="2"/>
  <c r="N488" i="2"/>
  <c r="M488" i="2"/>
  <c r="L488" i="2"/>
  <c r="K488" i="2"/>
  <c r="J488" i="2"/>
  <c r="I488" i="2"/>
  <c r="H488" i="2"/>
  <c r="G488" i="2"/>
  <c r="P487" i="2"/>
  <c r="O487" i="2"/>
  <c r="N487" i="2"/>
  <c r="M487" i="2"/>
  <c r="L487" i="2"/>
  <c r="K487" i="2"/>
  <c r="J487" i="2"/>
  <c r="I487" i="2"/>
  <c r="H487" i="2"/>
  <c r="G487" i="2"/>
  <c r="P486" i="2"/>
  <c r="O486" i="2"/>
  <c r="N486" i="2"/>
  <c r="M486" i="2"/>
  <c r="L486" i="2"/>
  <c r="K486" i="2"/>
  <c r="J486" i="2"/>
  <c r="I486" i="2"/>
  <c r="H486" i="2"/>
  <c r="G486" i="2"/>
  <c r="P485" i="2"/>
  <c r="O485" i="2"/>
  <c r="N485" i="2"/>
  <c r="M485" i="2"/>
  <c r="L485" i="2"/>
  <c r="K485" i="2"/>
  <c r="J485" i="2"/>
  <c r="I485" i="2"/>
  <c r="H485" i="2"/>
  <c r="G485" i="2"/>
  <c r="P484" i="2"/>
  <c r="O484" i="2"/>
  <c r="N484" i="2"/>
  <c r="M484" i="2"/>
  <c r="L484" i="2"/>
  <c r="K484" i="2"/>
  <c r="J484" i="2"/>
  <c r="I484" i="2"/>
  <c r="H484" i="2"/>
  <c r="G484" i="2"/>
  <c r="P483" i="2"/>
  <c r="O483" i="2"/>
  <c r="N483" i="2"/>
  <c r="M483" i="2"/>
  <c r="L483" i="2"/>
  <c r="K483" i="2"/>
  <c r="J483" i="2"/>
  <c r="I483" i="2"/>
  <c r="H483" i="2"/>
  <c r="G483" i="2"/>
  <c r="P482" i="2"/>
  <c r="O482" i="2"/>
  <c r="N482" i="2"/>
  <c r="M482" i="2"/>
  <c r="L482" i="2"/>
  <c r="K482" i="2"/>
  <c r="J482" i="2"/>
  <c r="I482" i="2"/>
  <c r="H482" i="2"/>
  <c r="G482" i="2"/>
  <c r="P481" i="2"/>
  <c r="O481" i="2"/>
  <c r="N481" i="2"/>
  <c r="M481" i="2"/>
  <c r="L481" i="2"/>
  <c r="K481" i="2"/>
  <c r="J481" i="2"/>
  <c r="I481" i="2"/>
  <c r="H481" i="2"/>
  <c r="G481" i="2"/>
  <c r="P480" i="2"/>
  <c r="O480" i="2"/>
  <c r="N480" i="2"/>
  <c r="M480" i="2"/>
  <c r="L480" i="2"/>
  <c r="K480" i="2"/>
  <c r="J480" i="2"/>
  <c r="I480" i="2"/>
  <c r="H480" i="2"/>
  <c r="G480" i="2"/>
  <c r="P479" i="2"/>
  <c r="O479" i="2"/>
  <c r="N479" i="2"/>
  <c r="M479" i="2"/>
  <c r="L479" i="2"/>
  <c r="K479" i="2"/>
  <c r="J479" i="2"/>
  <c r="I479" i="2"/>
  <c r="H479" i="2"/>
  <c r="G479" i="2"/>
  <c r="P478" i="2"/>
  <c r="O478" i="2"/>
  <c r="N478" i="2"/>
  <c r="M478" i="2"/>
  <c r="L478" i="2"/>
  <c r="K478" i="2"/>
  <c r="J478" i="2"/>
  <c r="I478" i="2"/>
  <c r="H478" i="2"/>
  <c r="G478" i="2"/>
  <c r="P477" i="2"/>
  <c r="O477" i="2"/>
  <c r="N477" i="2"/>
  <c r="M477" i="2"/>
  <c r="L477" i="2"/>
  <c r="K477" i="2"/>
  <c r="J477" i="2"/>
  <c r="I477" i="2"/>
  <c r="H477" i="2"/>
  <c r="G477" i="2"/>
  <c r="P476" i="2"/>
  <c r="O476" i="2"/>
  <c r="N476" i="2"/>
  <c r="M476" i="2"/>
  <c r="L476" i="2"/>
  <c r="K476" i="2"/>
  <c r="J476" i="2"/>
  <c r="I476" i="2"/>
  <c r="H476" i="2"/>
  <c r="G476" i="2"/>
  <c r="P475" i="2"/>
  <c r="O475" i="2"/>
  <c r="N475" i="2"/>
  <c r="M475" i="2"/>
  <c r="L475" i="2"/>
  <c r="K475" i="2"/>
  <c r="J475" i="2"/>
  <c r="I475" i="2"/>
  <c r="H475" i="2"/>
  <c r="G475" i="2"/>
  <c r="P474" i="2"/>
  <c r="O474" i="2"/>
  <c r="N474" i="2"/>
  <c r="M474" i="2"/>
  <c r="L474" i="2"/>
  <c r="K474" i="2"/>
  <c r="J474" i="2"/>
  <c r="I474" i="2"/>
  <c r="H474" i="2"/>
  <c r="G474" i="2"/>
  <c r="P473" i="2"/>
  <c r="O473" i="2"/>
  <c r="N473" i="2"/>
  <c r="M473" i="2"/>
  <c r="L473" i="2"/>
  <c r="K473" i="2"/>
  <c r="J473" i="2"/>
  <c r="I473" i="2"/>
  <c r="H473" i="2"/>
  <c r="G473" i="2"/>
  <c r="P472" i="2"/>
  <c r="O472" i="2"/>
  <c r="N472" i="2"/>
  <c r="M472" i="2"/>
  <c r="L472" i="2"/>
  <c r="K472" i="2"/>
  <c r="J472" i="2"/>
  <c r="I472" i="2"/>
  <c r="H472" i="2"/>
  <c r="G472" i="2"/>
  <c r="P471" i="2"/>
  <c r="O471" i="2"/>
  <c r="N471" i="2"/>
  <c r="M471" i="2"/>
  <c r="L471" i="2"/>
  <c r="K471" i="2"/>
  <c r="J471" i="2"/>
  <c r="I471" i="2"/>
  <c r="H471" i="2"/>
  <c r="G471" i="2"/>
  <c r="P470" i="2"/>
  <c r="O470" i="2"/>
  <c r="N470" i="2"/>
  <c r="M470" i="2"/>
  <c r="L470" i="2"/>
  <c r="K470" i="2"/>
  <c r="J470" i="2"/>
  <c r="I470" i="2"/>
  <c r="H470" i="2"/>
  <c r="G470" i="2"/>
  <c r="P469" i="2"/>
  <c r="O469" i="2"/>
  <c r="N469" i="2"/>
  <c r="M469" i="2"/>
  <c r="L469" i="2"/>
  <c r="K469" i="2"/>
  <c r="J469" i="2"/>
  <c r="I469" i="2"/>
  <c r="H469" i="2"/>
  <c r="G469" i="2"/>
  <c r="P468" i="2"/>
  <c r="O468" i="2"/>
  <c r="N468" i="2"/>
  <c r="M468" i="2"/>
  <c r="L468" i="2"/>
  <c r="K468" i="2"/>
  <c r="J468" i="2"/>
  <c r="I468" i="2"/>
  <c r="H468" i="2"/>
  <c r="G468" i="2"/>
  <c r="P467" i="2"/>
  <c r="O467" i="2"/>
  <c r="N467" i="2"/>
  <c r="M467" i="2"/>
  <c r="L467" i="2"/>
  <c r="K467" i="2"/>
  <c r="J467" i="2"/>
  <c r="I467" i="2"/>
  <c r="H467" i="2"/>
  <c r="G467" i="2"/>
  <c r="P466" i="2"/>
  <c r="O466" i="2"/>
  <c r="N466" i="2"/>
  <c r="M466" i="2"/>
  <c r="L466" i="2"/>
  <c r="K466" i="2"/>
  <c r="J466" i="2"/>
  <c r="I466" i="2"/>
  <c r="H466" i="2"/>
  <c r="G466" i="2"/>
  <c r="P465" i="2"/>
  <c r="O465" i="2"/>
  <c r="N465" i="2"/>
  <c r="M465" i="2"/>
  <c r="L465" i="2"/>
  <c r="K465" i="2"/>
  <c r="J465" i="2"/>
  <c r="I465" i="2"/>
  <c r="H465" i="2"/>
  <c r="G465" i="2"/>
  <c r="P464" i="2"/>
  <c r="O464" i="2"/>
  <c r="N464" i="2"/>
  <c r="M464" i="2"/>
  <c r="L464" i="2"/>
  <c r="K464" i="2"/>
  <c r="J464" i="2"/>
  <c r="I464" i="2"/>
  <c r="H464" i="2"/>
  <c r="G464" i="2"/>
  <c r="P463" i="2"/>
  <c r="O463" i="2"/>
  <c r="N463" i="2"/>
  <c r="M463" i="2"/>
  <c r="L463" i="2"/>
  <c r="K463" i="2"/>
  <c r="J463" i="2"/>
  <c r="I463" i="2"/>
  <c r="H463" i="2"/>
  <c r="G463" i="2"/>
  <c r="P462" i="2"/>
  <c r="O462" i="2"/>
  <c r="N462" i="2"/>
  <c r="M462" i="2"/>
  <c r="L462" i="2"/>
  <c r="K462" i="2"/>
  <c r="J462" i="2"/>
  <c r="I462" i="2"/>
  <c r="H462" i="2"/>
  <c r="G462" i="2"/>
  <c r="P461" i="2"/>
  <c r="O461" i="2"/>
  <c r="N461" i="2"/>
  <c r="M461" i="2"/>
  <c r="L461" i="2"/>
  <c r="K461" i="2"/>
  <c r="J461" i="2"/>
  <c r="I461" i="2"/>
  <c r="H461" i="2"/>
  <c r="G461" i="2"/>
  <c r="P460" i="2"/>
  <c r="O460" i="2"/>
  <c r="N460" i="2"/>
  <c r="M460" i="2"/>
  <c r="L460" i="2"/>
  <c r="K460" i="2"/>
  <c r="J460" i="2"/>
  <c r="I460" i="2"/>
  <c r="H460" i="2"/>
  <c r="G460" i="2"/>
  <c r="P459" i="2"/>
  <c r="O459" i="2"/>
  <c r="N459" i="2"/>
  <c r="M459" i="2"/>
  <c r="L459" i="2"/>
  <c r="K459" i="2"/>
  <c r="J459" i="2"/>
  <c r="I459" i="2"/>
  <c r="H459" i="2"/>
  <c r="G459" i="2"/>
  <c r="P458" i="2"/>
  <c r="O458" i="2"/>
  <c r="N458" i="2"/>
  <c r="M458" i="2"/>
  <c r="L458" i="2"/>
  <c r="K458" i="2"/>
  <c r="J458" i="2"/>
  <c r="I458" i="2"/>
  <c r="H458" i="2"/>
  <c r="G458" i="2"/>
  <c r="P457" i="2"/>
  <c r="O457" i="2"/>
  <c r="N457" i="2"/>
  <c r="M457" i="2"/>
  <c r="L457" i="2"/>
  <c r="K457" i="2"/>
  <c r="J457" i="2"/>
  <c r="I457" i="2"/>
  <c r="H457" i="2"/>
  <c r="G457" i="2"/>
  <c r="P456" i="2"/>
  <c r="O456" i="2"/>
  <c r="N456" i="2"/>
  <c r="M456" i="2"/>
  <c r="L456" i="2"/>
  <c r="K456" i="2"/>
  <c r="J456" i="2"/>
  <c r="I456" i="2"/>
  <c r="H456" i="2"/>
  <c r="G456" i="2"/>
  <c r="P455" i="2"/>
  <c r="O455" i="2"/>
  <c r="N455" i="2"/>
  <c r="M455" i="2"/>
  <c r="L455" i="2"/>
  <c r="K455" i="2"/>
  <c r="J455" i="2"/>
  <c r="I455" i="2"/>
  <c r="H455" i="2"/>
  <c r="G455" i="2"/>
  <c r="P454" i="2"/>
  <c r="O454" i="2"/>
  <c r="N454" i="2"/>
  <c r="M454" i="2"/>
  <c r="L454" i="2"/>
  <c r="K454" i="2"/>
  <c r="J454" i="2"/>
  <c r="I454" i="2"/>
  <c r="H454" i="2"/>
  <c r="G454" i="2"/>
  <c r="P453" i="2"/>
  <c r="O453" i="2"/>
  <c r="N453" i="2"/>
  <c r="M453" i="2"/>
  <c r="L453" i="2"/>
  <c r="K453" i="2"/>
  <c r="J453" i="2"/>
  <c r="I453" i="2"/>
  <c r="H453" i="2"/>
  <c r="G453" i="2"/>
  <c r="P452" i="2"/>
  <c r="O452" i="2"/>
  <c r="N452" i="2"/>
  <c r="M452" i="2"/>
  <c r="L452" i="2"/>
  <c r="K452" i="2"/>
  <c r="J452" i="2"/>
  <c r="I452" i="2"/>
  <c r="H452" i="2"/>
  <c r="G452" i="2"/>
  <c r="P451" i="2"/>
  <c r="O451" i="2"/>
  <c r="N451" i="2"/>
  <c r="M451" i="2"/>
  <c r="L451" i="2"/>
  <c r="K451" i="2"/>
  <c r="J451" i="2"/>
  <c r="I451" i="2"/>
  <c r="H451" i="2"/>
  <c r="G451" i="2"/>
  <c r="P450" i="2"/>
  <c r="O450" i="2"/>
  <c r="N450" i="2"/>
  <c r="M450" i="2"/>
  <c r="L450" i="2"/>
  <c r="K450" i="2"/>
  <c r="J450" i="2"/>
  <c r="I450" i="2"/>
  <c r="H450" i="2"/>
  <c r="G450" i="2"/>
  <c r="P449" i="2"/>
  <c r="O449" i="2"/>
  <c r="N449" i="2"/>
  <c r="M449" i="2"/>
  <c r="L449" i="2"/>
  <c r="K449" i="2"/>
  <c r="J449" i="2"/>
  <c r="I449" i="2"/>
  <c r="H449" i="2"/>
  <c r="G449" i="2"/>
  <c r="P448" i="2"/>
  <c r="O448" i="2"/>
  <c r="N448" i="2"/>
  <c r="M448" i="2"/>
  <c r="L448" i="2"/>
  <c r="K448" i="2"/>
  <c r="J448" i="2"/>
  <c r="I448" i="2"/>
  <c r="H448" i="2"/>
  <c r="G448" i="2"/>
  <c r="P447" i="2"/>
  <c r="O447" i="2"/>
  <c r="N447" i="2"/>
  <c r="M447" i="2"/>
  <c r="L447" i="2"/>
  <c r="K447" i="2"/>
  <c r="J447" i="2"/>
  <c r="I447" i="2"/>
  <c r="H447" i="2"/>
  <c r="G447" i="2"/>
  <c r="P446" i="2"/>
  <c r="O446" i="2"/>
  <c r="N446" i="2"/>
  <c r="M446" i="2"/>
  <c r="L446" i="2"/>
  <c r="K446" i="2"/>
  <c r="J446" i="2"/>
  <c r="I446" i="2"/>
  <c r="H446" i="2"/>
  <c r="G446" i="2"/>
  <c r="P445" i="2"/>
  <c r="O445" i="2"/>
  <c r="N445" i="2"/>
  <c r="M445" i="2"/>
  <c r="L445" i="2"/>
  <c r="K445" i="2"/>
  <c r="J445" i="2"/>
  <c r="I445" i="2"/>
  <c r="H445" i="2"/>
  <c r="G445" i="2"/>
  <c r="P444" i="2"/>
  <c r="O444" i="2"/>
  <c r="N444" i="2"/>
  <c r="M444" i="2"/>
  <c r="L444" i="2"/>
  <c r="K444" i="2"/>
  <c r="J444" i="2"/>
  <c r="I444" i="2"/>
  <c r="H444" i="2"/>
  <c r="G444" i="2"/>
  <c r="P443" i="2"/>
  <c r="O443" i="2"/>
  <c r="N443" i="2"/>
  <c r="M443" i="2"/>
  <c r="L443" i="2"/>
  <c r="K443" i="2"/>
  <c r="J443" i="2"/>
  <c r="I443" i="2"/>
  <c r="H443" i="2"/>
  <c r="G443" i="2"/>
  <c r="P442" i="2"/>
  <c r="O442" i="2"/>
  <c r="N442" i="2"/>
  <c r="M442" i="2"/>
  <c r="L442" i="2"/>
  <c r="K442" i="2"/>
  <c r="J442" i="2"/>
  <c r="I442" i="2"/>
  <c r="H442" i="2"/>
  <c r="G442" i="2"/>
  <c r="P441" i="2"/>
  <c r="O441" i="2"/>
  <c r="N441" i="2"/>
  <c r="M441" i="2"/>
  <c r="L441" i="2"/>
  <c r="K441" i="2"/>
  <c r="J441" i="2"/>
  <c r="I441" i="2"/>
  <c r="H441" i="2"/>
  <c r="G441" i="2"/>
  <c r="P440" i="2"/>
  <c r="O440" i="2"/>
  <c r="N440" i="2"/>
  <c r="M440" i="2"/>
  <c r="L440" i="2"/>
  <c r="K440" i="2"/>
  <c r="J440" i="2"/>
  <c r="I440" i="2"/>
  <c r="H440" i="2"/>
  <c r="G440" i="2"/>
  <c r="P439" i="2"/>
  <c r="O439" i="2"/>
  <c r="N439" i="2"/>
  <c r="M439" i="2"/>
  <c r="L439" i="2"/>
  <c r="K439" i="2"/>
  <c r="J439" i="2"/>
  <c r="I439" i="2"/>
  <c r="H439" i="2"/>
  <c r="G439" i="2"/>
  <c r="P438" i="2"/>
  <c r="O438" i="2"/>
  <c r="N438" i="2"/>
  <c r="M438" i="2"/>
  <c r="L438" i="2"/>
  <c r="K438" i="2"/>
  <c r="J438" i="2"/>
  <c r="I438" i="2"/>
  <c r="H438" i="2"/>
  <c r="G438" i="2"/>
  <c r="P437" i="2"/>
  <c r="O437" i="2"/>
  <c r="N437" i="2"/>
  <c r="M437" i="2"/>
  <c r="L437" i="2"/>
  <c r="K437" i="2"/>
  <c r="J437" i="2"/>
  <c r="I437" i="2"/>
  <c r="H437" i="2"/>
  <c r="G437" i="2"/>
  <c r="P436" i="2"/>
  <c r="O436" i="2"/>
  <c r="N436" i="2"/>
  <c r="M436" i="2"/>
  <c r="L436" i="2"/>
  <c r="K436" i="2"/>
  <c r="J436" i="2"/>
  <c r="I436" i="2"/>
  <c r="H436" i="2"/>
  <c r="G436" i="2"/>
  <c r="P435" i="2"/>
  <c r="O435" i="2"/>
  <c r="N435" i="2"/>
  <c r="M435" i="2"/>
  <c r="L435" i="2"/>
  <c r="K435" i="2"/>
  <c r="J435" i="2"/>
  <c r="I435" i="2"/>
  <c r="H435" i="2"/>
  <c r="G435" i="2"/>
  <c r="P434" i="2"/>
  <c r="O434" i="2"/>
  <c r="N434" i="2"/>
  <c r="M434" i="2"/>
  <c r="L434" i="2"/>
  <c r="K434" i="2"/>
  <c r="J434" i="2"/>
  <c r="I434" i="2"/>
  <c r="H434" i="2"/>
  <c r="G434" i="2"/>
  <c r="P433" i="2"/>
  <c r="O433" i="2"/>
  <c r="N433" i="2"/>
  <c r="M433" i="2"/>
  <c r="L433" i="2"/>
  <c r="K433" i="2"/>
  <c r="J433" i="2"/>
  <c r="I433" i="2"/>
  <c r="H433" i="2"/>
  <c r="G433" i="2"/>
  <c r="P432" i="2"/>
  <c r="O432" i="2"/>
  <c r="N432" i="2"/>
  <c r="M432" i="2"/>
  <c r="L432" i="2"/>
  <c r="K432" i="2"/>
  <c r="J432" i="2"/>
  <c r="I432" i="2"/>
  <c r="H432" i="2"/>
  <c r="G432" i="2"/>
  <c r="P431" i="2"/>
  <c r="O431" i="2"/>
  <c r="N431" i="2"/>
  <c r="M431" i="2"/>
  <c r="L431" i="2"/>
  <c r="K431" i="2"/>
  <c r="J431" i="2"/>
  <c r="I431" i="2"/>
  <c r="H431" i="2"/>
  <c r="G431" i="2"/>
  <c r="P430" i="2"/>
  <c r="O430" i="2"/>
  <c r="N430" i="2"/>
  <c r="M430" i="2"/>
  <c r="L430" i="2"/>
  <c r="K430" i="2"/>
  <c r="J430" i="2"/>
  <c r="I430" i="2"/>
  <c r="H430" i="2"/>
  <c r="G430" i="2"/>
  <c r="P429" i="2"/>
  <c r="O429" i="2"/>
  <c r="N429" i="2"/>
  <c r="M429" i="2"/>
  <c r="L429" i="2"/>
  <c r="K429" i="2"/>
  <c r="J429" i="2"/>
  <c r="I429" i="2"/>
  <c r="H429" i="2"/>
  <c r="G429" i="2"/>
  <c r="P428" i="2"/>
  <c r="O428" i="2"/>
  <c r="N428" i="2"/>
  <c r="M428" i="2"/>
  <c r="L428" i="2"/>
  <c r="K428" i="2"/>
  <c r="J428" i="2"/>
  <c r="I428" i="2"/>
  <c r="H428" i="2"/>
  <c r="G428" i="2"/>
  <c r="P427" i="2"/>
  <c r="O427" i="2"/>
  <c r="N427" i="2"/>
  <c r="M427" i="2"/>
  <c r="L427" i="2"/>
  <c r="K427" i="2"/>
  <c r="J427" i="2"/>
  <c r="I427" i="2"/>
  <c r="H427" i="2"/>
  <c r="G427" i="2"/>
  <c r="P426" i="2"/>
  <c r="O426" i="2"/>
  <c r="N426" i="2"/>
  <c r="M426" i="2"/>
  <c r="L426" i="2"/>
  <c r="K426" i="2"/>
  <c r="J426" i="2"/>
  <c r="I426" i="2"/>
  <c r="H426" i="2"/>
  <c r="G426" i="2"/>
  <c r="P425" i="2"/>
  <c r="O425" i="2"/>
  <c r="N425" i="2"/>
  <c r="M425" i="2"/>
  <c r="L425" i="2"/>
  <c r="K425" i="2"/>
  <c r="J425" i="2"/>
  <c r="I425" i="2"/>
  <c r="H425" i="2"/>
  <c r="G425" i="2"/>
  <c r="P424" i="2"/>
  <c r="O424" i="2"/>
  <c r="N424" i="2"/>
  <c r="M424" i="2"/>
  <c r="L424" i="2"/>
  <c r="K424" i="2"/>
  <c r="J424" i="2"/>
  <c r="I424" i="2"/>
  <c r="H424" i="2"/>
  <c r="G424" i="2"/>
  <c r="P423" i="2"/>
  <c r="O423" i="2"/>
  <c r="N423" i="2"/>
  <c r="M423" i="2"/>
  <c r="L423" i="2"/>
  <c r="K423" i="2"/>
  <c r="J423" i="2"/>
  <c r="I423" i="2"/>
  <c r="H423" i="2"/>
  <c r="G423" i="2"/>
  <c r="P422" i="2"/>
  <c r="O422" i="2"/>
  <c r="N422" i="2"/>
  <c r="M422" i="2"/>
  <c r="L422" i="2"/>
  <c r="K422" i="2"/>
  <c r="J422" i="2"/>
  <c r="I422" i="2"/>
  <c r="H422" i="2"/>
  <c r="G422" i="2"/>
  <c r="P421" i="2"/>
  <c r="O421" i="2"/>
  <c r="N421" i="2"/>
  <c r="M421" i="2"/>
  <c r="L421" i="2"/>
  <c r="K421" i="2"/>
  <c r="J421" i="2"/>
  <c r="I421" i="2"/>
  <c r="H421" i="2"/>
  <c r="G421" i="2"/>
  <c r="P420" i="2"/>
  <c r="O420" i="2"/>
  <c r="N420" i="2"/>
  <c r="M420" i="2"/>
  <c r="L420" i="2"/>
  <c r="K420" i="2"/>
  <c r="J420" i="2"/>
  <c r="I420" i="2"/>
  <c r="H420" i="2"/>
  <c r="G420" i="2"/>
  <c r="P419" i="2"/>
  <c r="O419" i="2"/>
  <c r="N419" i="2"/>
  <c r="M419" i="2"/>
  <c r="L419" i="2"/>
  <c r="K419" i="2"/>
  <c r="J419" i="2"/>
  <c r="I419" i="2"/>
  <c r="H419" i="2"/>
  <c r="G419" i="2"/>
  <c r="P418" i="2"/>
  <c r="O418" i="2"/>
  <c r="N418" i="2"/>
  <c r="M418" i="2"/>
  <c r="L418" i="2"/>
  <c r="K418" i="2"/>
  <c r="J418" i="2"/>
  <c r="I418" i="2"/>
  <c r="H418" i="2"/>
  <c r="G418" i="2"/>
  <c r="P417" i="2"/>
  <c r="O417" i="2"/>
  <c r="N417" i="2"/>
  <c r="M417" i="2"/>
  <c r="L417" i="2"/>
  <c r="K417" i="2"/>
  <c r="J417" i="2"/>
  <c r="I417" i="2"/>
  <c r="H417" i="2"/>
  <c r="G417" i="2"/>
  <c r="P416" i="2"/>
  <c r="O416" i="2"/>
  <c r="N416" i="2"/>
  <c r="M416" i="2"/>
  <c r="L416" i="2"/>
  <c r="K416" i="2"/>
  <c r="J416" i="2"/>
  <c r="I416" i="2"/>
  <c r="H416" i="2"/>
  <c r="G416" i="2"/>
  <c r="P415" i="2"/>
  <c r="O415" i="2"/>
  <c r="N415" i="2"/>
  <c r="M415" i="2"/>
  <c r="L415" i="2"/>
  <c r="K415" i="2"/>
  <c r="J415" i="2"/>
  <c r="I415" i="2"/>
  <c r="H415" i="2"/>
  <c r="G415" i="2"/>
  <c r="P414" i="2"/>
  <c r="O414" i="2"/>
  <c r="N414" i="2"/>
  <c r="M414" i="2"/>
  <c r="L414" i="2"/>
  <c r="K414" i="2"/>
  <c r="J414" i="2"/>
  <c r="I414" i="2"/>
  <c r="H414" i="2"/>
  <c r="G414" i="2"/>
  <c r="P413" i="2"/>
  <c r="O413" i="2"/>
  <c r="N413" i="2"/>
  <c r="M413" i="2"/>
  <c r="L413" i="2"/>
  <c r="K413" i="2"/>
  <c r="J413" i="2"/>
  <c r="I413" i="2"/>
  <c r="H413" i="2"/>
  <c r="G413" i="2"/>
  <c r="P412" i="2"/>
  <c r="O412" i="2"/>
  <c r="N412" i="2"/>
  <c r="M412" i="2"/>
  <c r="L412" i="2"/>
  <c r="K412" i="2"/>
  <c r="J412" i="2"/>
  <c r="I412" i="2"/>
  <c r="H412" i="2"/>
  <c r="G412" i="2"/>
  <c r="P411" i="2"/>
  <c r="O411" i="2"/>
  <c r="N411" i="2"/>
  <c r="M411" i="2"/>
  <c r="L411" i="2"/>
  <c r="K411" i="2"/>
  <c r="J411" i="2"/>
  <c r="I411" i="2"/>
  <c r="H411" i="2"/>
  <c r="G411" i="2"/>
  <c r="P410" i="2"/>
  <c r="O410" i="2"/>
  <c r="N410" i="2"/>
  <c r="M410" i="2"/>
  <c r="L410" i="2"/>
  <c r="K410" i="2"/>
  <c r="J410" i="2"/>
  <c r="I410" i="2"/>
  <c r="H410" i="2"/>
  <c r="G410" i="2"/>
  <c r="P409" i="2"/>
  <c r="O409" i="2"/>
  <c r="N409" i="2"/>
  <c r="M409" i="2"/>
  <c r="L409" i="2"/>
  <c r="K409" i="2"/>
  <c r="J409" i="2"/>
  <c r="I409" i="2"/>
  <c r="H409" i="2"/>
  <c r="G409" i="2"/>
  <c r="P408" i="2"/>
  <c r="O408" i="2"/>
  <c r="N408" i="2"/>
  <c r="M408" i="2"/>
  <c r="L408" i="2"/>
  <c r="K408" i="2"/>
  <c r="J408" i="2"/>
  <c r="I408" i="2"/>
  <c r="H408" i="2"/>
  <c r="G408" i="2"/>
  <c r="P407" i="2"/>
  <c r="O407" i="2"/>
  <c r="N407" i="2"/>
  <c r="M407" i="2"/>
  <c r="L407" i="2"/>
  <c r="K407" i="2"/>
  <c r="J407" i="2"/>
  <c r="I407" i="2"/>
  <c r="H407" i="2"/>
  <c r="G407" i="2"/>
  <c r="P406" i="2"/>
  <c r="O406" i="2"/>
  <c r="N406" i="2"/>
  <c r="M406" i="2"/>
  <c r="L406" i="2"/>
  <c r="K406" i="2"/>
  <c r="J406" i="2"/>
  <c r="I406" i="2"/>
  <c r="H406" i="2"/>
  <c r="G406" i="2"/>
  <c r="P405" i="2"/>
  <c r="O405" i="2"/>
  <c r="N405" i="2"/>
  <c r="M405" i="2"/>
  <c r="L405" i="2"/>
  <c r="K405" i="2"/>
  <c r="J405" i="2"/>
  <c r="I405" i="2"/>
  <c r="H405" i="2"/>
  <c r="G405" i="2"/>
  <c r="P404" i="2"/>
  <c r="O404" i="2"/>
  <c r="N404" i="2"/>
  <c r="M404" i="2"/>
  <c r="L404" i="2"/>
  <c r="K404" i="2"/>
  <c r="J404" i="2"/>
  <c r="I404" i="2"/>
  <c r="H404" i="2"/>
  <c r="G404" i="2"/>
  <c r="P403" i="2"/>
  <c r="O403" i="2"/>
  <c r="N403" i="2"/>
  <c r="M403" i="2"/>
  <c r="L403" i="2"/>
  <c r="K403" i="2"/>
  <c r="J403" i="2"/>
  <c r="I403" i="2"/>
  <c r="H403" i="2"/>
  <c r="G403" i="2"/>
  <c r="P402" i="2"/>
  <c r="O402" i="2"/>
  <c r="N402" i="2"/>
  <c r="M402" i="2"/>
  <c r="L402" i="2"/>
  <c r="K402" i="2"/>
  <c r="J402" i="2"/>
  <c r="I402" i="2"/>
  <c r="H402" i="2"/>
  <c r="G402" i="2"/>
  <c r="P401" i="2"/>
  <c r="O401" i="2"/>
  <c r="N401" i="2"/>
  <c r="M401" i="2"/>
  <c r="L401" i="2"/>
  <c r="K401" i="2"/>
  <c r="J401" i="2"/>
  <c r="I401" i="2"/>
  <c r="H401" i="2"/>
  <c r="G401" i="2"/>
  <c r="P400" i="2"/>
  <c r="O400" i="2"/>
  <c r="N400" i="2"/>
  <c r="M400" i="2"/>
  <c r="L400" i="2"/>
  <c r="K400" i="2"/>
  <c r="J400" i="2"/>
  <c r="I400" i="2"/>
  <c r="H400" i="2"/>
  <c r="G400" i="2"/>
  <c r="P399" i="2"/>
  <c r="O399" i="2"/>
  <c r="N399" i="2"/>
  <c r="M399" i="2"/>
  <c r="L399" i="2"/>
  <c r="K399" i="2"/>
  <c r="J399" i="2"/>
  <c r="I399" i="2"/>
  <c r="H399" i="2"/>
  <c r="G399" i="2"/>
  <c r="P398" i="2"/>
  <c r="O398" i="2"/>
  <c r="N398" i="2"/>
  <c r="M398" i="2"/>
  <c r="L398" i="2"/>
  <c r="K398" i="2"/>
  <c r="J398" i="2"/>
  <c r="I398" i="2"/>
  <c r="H398" i="2"/>
  <c r="G398" i="2"/>
  <c r="P397" i="2"/>
  <c r="O397" i="2"/>
  <c r="N397" i="2"/>
  <c r="M397" i="2"/>
  <c r="L397" i="2"/>
  <c r="K397" i="2"/>
  <c r="J397" i="2"/>
  <c r="I397" i="2"/>
  <c r="H397" i="2"/>
  <c r="G397" i="2"/>
  <c r="P396" i="2"/>
  <c r="O396" i="2"/>
  <c r="N396" i="2"/>
  <c r="M396" i="2"/>
  <c r="L396" i="2"/>
  <c r="K396" i="2"/>
  <c r="J396" i="2"/>
  <c r="I396" i="2"/>
  <c r="H396" i="2"/>
  <c r="G396" i="2"/>
  <c r="P395" i="2"/>
  <c r="O395" i="2"/>
  <c r="N395" i="2"/>
  <c r="M395" i="2"/>
  <c r="L395" i="2"/>
  <c r="K395" i="2"/>
  <c r="J395" i="2"/>
  <c r="I395" i="2"/>
  <c r="H395" i="2"/>
  <c r="G395" i="2"/>
  <c r="P394" i="2"/>
  <c r="O394" i="2"/>
  <c r="N394" i="2"/>
  <c r="M394" i="2"/>
  <c r="L394" i="2"/>
  <c r="K394" i="2"/>
  <c r="J394" i="2"/>
  <c r="I394" i="2"/>
  <c r="H394" i="2"/>
  <c r="G394" i="2"/>
  <c r="P393" i="2"/>
  <c r="O393" i="2"/>
  <c r="N393" i="2"/>
  <c r="M393" i="2"/>
  <c r="L393" i="2"/>
  <c r="K393" i="2"/>
  <c r="J393" i="2"/>
  <c r="I393" i="2"/>
  <c r="H393" i="2"/>
  <c r="G393" i="2"/>
  <c r="P392" i="2"/>
  <c r="O392" i="2"/>
  <c r="N392" i="2"/>
  <c r="M392" i="2"/>
  <c r="L392" i="2"/>
  <c r="K392" i="2"/>
  <c r="J392" i="2"/>
  <c r="I392" i="2"/>
  <c r="H392" i="2"/>
  <c r="G392" i="2"/>
  <c r="P391" i="2"/>
  <c r="O391" i="2"/>
  <c r="N391" i="2"/>
  <c r="M391" i="2"/>
  <c r="L391" i="2"/>
  <c r="K391" i="2"/>
  <c r="J391" i="2"/>
  <c r="I391" i="2"/>
  <c r="H391" i="2"/>
  <c r="G391" i="2"/>
  <c r="P390" i="2"/>
  <c r="O390" i="2"/>
  <c r="N390" i="2"/>
  <c r="M390" i="2"/>
  <c r="L390" i="2"/>
  <c r="K390" i="2"/>
  <c r="J390" i="2"/>
  <c r="I390" i="2"/>
  <c r="H390" i="2"/>
  <c r="G390" i="2"/>
  <c r="P389" i="2"/>
  <c r="O389" i="2"/>
  <c r="N389" i="2"/>
  <c r="M389" i="2"/>
  <c r="L389" i="2"/>
  <c r="K389" i="2"/>
  <c r="J389" i="2"/>
  <c r="I389" i="2"/>
  <c r="H389" i="2"/>
  <c r="G389" i="2"/>
  <c r="P388" i="2"/>
  <c r="O388" i="2"/>
  <c r="N388" i="2"/>
  <c r="M388" i="2"/>
  <c r="L388" i="2"/>
  <c r="K388" i="2"/>
  <c r="J388" i="2"/>
  <c r="I388" i="2"/>
  <c r="H388" i="2"/>
  <c r="G388" i="2"/>
  <c r="P387" i="2"/>
  <c r="O387" i="2"/>
  <c r="N387" i="2"/>
  <c r="M387" i="2"/>
  <c r="L387" i="2"/>
  <c r="K387" i="2"/>
  <c r="J387" i="2"/>
  <c r="I387" i="2"/>
  <c r="H387" i="2"/>
  <c r="G387" i="2"/>
  <c r="P386" i="2"/>
  <c r="O386" i="2"/>
  <c r="N386" i="2"/>
  <c r="M386" i="2"/>
  <c r="L386" i="2"/>
  <c r="K386" i="2"/>
  <c r="J386" i="2"/>
  <c r="I386" i="2"/>
  <c r="H386" i="2"/>
  <c r="G386" i="2"/>
  <c r="P385" i="2"/>
  <c r="O385" i="2"/>
  <c r="N385" i="2"/>
  <c r="M385" i="2"/>
  <c r="L385" i="2"/>
  <c r="K385" i="2"/>
  <c r="J385" i="2"/>
  <c r="I385" i="2"/>
  <c r="H385" i="2"/>
  <c r="G385" i="2"/>
  <c r="P384" i="2"/>
  <c r="O384" i="2"/>
  <c r="N384" i="2"/>
  <c r="M384" i="2"/>
  <c r="L384" i="2"/>
  <c r="K384" i="2"/>
  <c r="J384" i="2"/>
  <c r="I384" i="2"/>
  <c r="H384" i="2"/>
  <c r="G384" i="2"/>
  <c r="P383" i="2"/>
  <c r="O383" i="2"/>
  <c r="N383" i="2"/>
  <c r="M383" i="2"/>
  <c r="L383" i="2"/>
  <c r="K383" i="2"/>
  <c r="J383" i="2"/>
  <c r="I383" i="2"/>
  <c r="H383" i="2"/>
  <c r="G383" i="2"/>
  <c r="P382" i="2"/>
  <c r="O382" i="2"/>
  <c r="N382" i="2"/>
  <c r="M382" i="2"/>
  <c r="L382" i="2"/>
  <c r="K382" i="2"/>
  <c r="J382" i="2"/>
  <c r="I382" i="2"/>
  <c r="H382" i="2"/>
  <c r="G382" i="2"/>
  <c r="P381" i="2"/>
  <c r="O381" i="2"/>
  <c r="N381" i="2"/>
  <c r="M381" i="2"/>
  <c r="L381" i="2"/>
  <c r="K381" i="2"/>
  <c r="J381" i="2"/>
  <c r="I381" i="2"/>
  <c r="H381" i="2"/>
  <c r="G381" i="2"/>
  <c r="P380" i="2"/>
  <c r="O380" i="2"/>
  <c r="N380" i="2"/>
  <c r="M380" i="2"/>
  <c r="L380" i="2"/>
  <c r="K380" i="2"/>
  <c r="J380" i="2"/>
  <c r="I380" i="2"/>
  <c r="H380" i="2"/>
  <c r="G380" i="2"/>
  <c r="P379" i="2"/>
  <c r="O379" i="2"/>
  <c r="N379" i="2"/>
  <c r="M379" i="2"/>
  <c r="L379" i="2"/>
  <c r="K379" i="2"/>
  <c r="J379" i="2"/>
  <c r="I379" i="2"/>
  <c r="H379" i="2"/>
  <c r="G379" i="2"/>
  <c r="P378" i="2"/>
  <c r="O378" i="2"/>
  <c r="N378" i="2"/>
  <c r="M378" i="2"/>
  <c r="L378" i="2"/>
  <c r="K378" i="2"/>
  <c r="J378" i="2"/>
  <c r="I378" i="2"/>
  <c r="H378" i="2"/>
  <c r="G378" i="2"/>
  <c r="P377" i="2"/>
  <c r="O377" i="2"/>
  <c r="N377" i="2"/>
  <c r="M377" i="2"/>
  <c r="L377" i="2"/>
  <c r="K377" i="2"/>
  <c r="J377" i="2"/>
  <c r="I377" i="2"/>
  <c r="H377" i="2"/>
  <c r="G377" i="2"/>
  <c r="P376" i="2"/>
  <c r="O376" i="2"/>
  <c r="N376" i="2"/>
  <c r="M376" i="2"/>
  <c r="L376" i="2"/>
  <c r="K376" i="2"/>
  <c r="J376" i="2"/>
  <c r="I376" i="2"/>
  <c r="H376" i="2"/>
  <c r="G376" i="2"/>
  <c r="P375" i="2"/>
  <c r="O375" i="2"/>
  <c r="N375" i="2"/>
  <c r="M375" i="2"/>
  <c r="L375" i="2"/>
  <c r="K375" i="2"/>
  <c r="J375" i="2"/>
  <c r="I375" i="2"/>
  <c r="H375" i="2"/>
  <c r="G375" i="2"/>
  <c r="P374" i="2"/>
  <c r="O374" i="2"/>
  <c r="N374" i="2"/>
  <c r="M374" i="2"/>
  <c r="L374" i="2"/>
  <c r="K374" i="2"/>
  <c r="J374" i="2"/>
  <c r="I374" i="2"/>
  <c r="H374" i="2"/>
  <c r="G374" i="2"/>
  <c r="P373" i="2"/>
  <c r="O373" i="2"/>
  <c r="N373" i="2"/>
  <c r="M373" i="2"/>
  <c r="L373" i="2"/>
  <c r="K373" i="2"/>
  <c r="J373" i="2"/>
  <c r="I373" i="2"/>
  <c r="H373" i="2"/>
  <c r="G373" i="2"/>
  <c r="P372" i="2"/>
  <c r="O372" i="2"/>
  <c r="N372" i="2"/>
  <c r="M372" i="2"/>
  <c r="L372" i="2"/>
  <c r="K372" i="2"/>
  <c r="J372" i="2"/>
  <c r="I372" i="2"/>
  <c r="H372" i="2"/>
  <c r="G372" i="2"/>
  <c r="P371" i="2"/>
  <c r="O371" i="2"/>
  <c r="N371" i="2"/>
  <c r="M371" i="2"/>
  <c r="L371" i="2"/>
  <c r="K371" i="2"/>
  <c r="J371" i="2"/>
  <c r="I371" i="2"/>
  <c r="H371" i="2"/>
  <c r="G371" i="2"/>
  <c r="P370" i="2"/>
  <c r="O370" i="2"/>
  <c r="N370" i="2"/>
  <c r="M370" i="2"/>
  <c r="L370" i="2"/>
  <c r="K370" i="2"/>
  <c r="J370" i="2"/>
  <c r="I370" i="2"/>
  <c r="H370" i="2"/>
  <c r="G370" i="2"/>
  <c r="P369" i="2"/>
  <c r="O369" i="2"/>
  <c r="N369" i="2"/>
  <c r="M369" i="2"/>
  <c r="L369" i="2"/>
  <c r="K369" i="2"/>
  <c r="J369" i="2"/>
  <c r="I369" i="2"/>
  <c r="H369" i="2"/>
  <c r="G369" i="2"/>
  <c r="P368" i="2"/>
  <c r="O368" i="2"/>
  <c r="N368" i="2"/>
  <c r="M368" i="2"/>
  <c r="L368" i="2"/>
  <c r="K368" i="2"/>
  <c r="J368" i="2"/>
  <c r="I368" i="2"/>
  <c r="H368" i="2"/>
  <c r="G368" i="2"/>
  <c r="P367" i="2"/>
  <c r="O367" i="2"/>
  <c r="N367" i="2"/>
  <c r="M367" i="2"/>
  <c r="L367" i="2"/>
  <c r="K367" i="2"/>
  <c r="J367" i="2"/>
  <c r="I367" i="2"/>
  <c r="H367" i="2"/>
  <c r="G367" i="2"/>
  <c r="P366" i="2"/>
  <c r="O366" i="2"/>
  <c r="N366" i="2"/>
  <c r="M366" i="2"/>
  <c r="L366" i="2"/>
  <c r="K366" i="2"/>
  <c r="J366" i="2"/>
  <c r="I366" i="2"/>
  <c r="H366" i="2"/>
  <c r="G366" i="2"/>
  <c r="P365" i="2"/>
  <c r="O365" i="2"/>
  <c r="N365" i="2"/>
  <c r="M365" i="2"/>
  <c r="L365" i="2"/>
  <c r="K365" i="2"/>
  <c r="J365" i="2"/>
  <c r="I365" i="2"/>
  <c r="H365" i="2"/>
  <c r="G365" i="2"/>
  <c r="P364" i="2"/>
  <c r="O364" i="2"/>
  <c r="N364" i="2"/>
  <c r="M364" i="2"/>
  <c r="L364" i="2"/>
  <c r="K364" i="2"/>
  <c r="J364" i="2"/>
  <c r="I364" i="2"/>
  <c r="H364" i="2"/>
  <c r="G364" i="2"/>
  <c r="P363" i="2"/>
  <c r="O363" i="2"/>
  <c r="N363" i="2"/>
  <c r="M363" i="2"/>
  <c r="L363" i="2"/>
  <c r="K363" i="2"/>
  <c r="J363" i="2"/>
  <c r="I363" i="2"/>
  <c r="H363" i="2"/>
  <c r="G363" i="2"/>
  <c r="P362" i="2"/>
  <c r="O362" i="2"/>
  <c r="N362" i="2"/>
  <c r="M362" i="2"/>
  <c r="L362" i="2"/>
  <c r="K362" i="2"/>
  <c r="J362" i="2"/>
  <c r="I362" i="2"/>
  <c r="H362" i="2"/>
  <c r="G362" i="2"/>
  <c r="P361" i="2"/>
  <c r="O361" i="2"/>
  <c r="N361" i="2"/>
  <c r="M361" i="2"/>
  <c r="L361" i="2"/>
  <c r="K361" i="2"/>
  <c r="J361" i="2"/>
  <c r="I361" i="2"/>
  <c r="H361" i="2"/>
  <c r="G361" i="2"/>
  <c r="P360" i="2"/>
  <c r="O360" i="2"/>
  <c r="N360" i="2"/>
  <c r="M360" i="2"/>
  <c r="L360" i="2"/>
  <c r="K360" i="2"/>
  <c r="J360" i="2"/>
  <c r="I360" i="2"/>
  <c r="H360" i="2"/>
  <c r="G360" i="2"/>
  <c r="P359" i="2"/>
  <c r="O359" i="2"/>
  <c r="N359" i="2"/>
  <c r="M359" i="2"/>
  <c r="L359" i="2"/>
  <c r="K359" i="2"/>
  <c r="J359" i="2"/>
  <c r="I359" i="2"/>
  <c r="H359" i="2"/>
  <c r="G359" i="2"/>
  <c r="P358" i="2"/>
  <c r="O358" i="2"/>
  <c r="N358" i="2"/>
  <c r="M358" i="2"/>
  <c r="L358" i="2"/>
  <c r="K358" i="2"/>
  <c r="J358" i="2"/>
  <c r="I358" i="2"/>
  <c r="H358" i="2"/>
  <c r="G358" i="2"/>
  <c r="P357" i="2"/>
  <c r="O357" i="2"/>
  <c r="N357" i="2"/>
  <c r="M357" i="2"/>
  <c r="L357" i="2"/>
  <c r="K357" i="2"/>
  <c r="J357" i="2"/>
  <c r="I357" i="2"/>
  <c r="H357" i="2"/>
  <c r="G357" i="2"/>
  <c r="P356" i="2"/>
  <c r="O356" i="2"/>
  <c r="N356" i="2"/>
  <c r="M356" i="2"/>
  <c r="L356" i="2"/>
  <c r="K356" i="2"/>
  <c r="J356" i="2"/>
  <c r="I356" i="2"/>
  <c r="H356" i="2"/>
  <c r="G356" i="2"/>
  <c r="P355" i="2"/>
  <c r="O355" i="2"/>
  <c r="N355" i="2"/>
  <c r="M355" i="2"/>
  <c r="L355" i="2"/>
  <c r="K355" i="2"/>
  <c r="J355" i="2"/>
  <c r="I355" i="2"/>
  <c r="H355" i="2"/>
  <c r="G355" i="2"/>
  <c r="P354" i="2"/>
  <c r="O354" i="2"/>
  <c r="N354" i="2"/>
  <c r="M354" i="2"/>
  <c r="L354" i="2"/>
  <c r="K354" i="2"/>
  <c r="J354" i="2"/>
  <c r="I354" i="2"/>
  <c r="H354" i="2"/>
  <c r="G354" i="2"/>
  <c r="P353" i="2"/>
  <c r="O353" i="2"/>
  <c r="N353" i="2"/>
  <c r="M353" i="2"/>
  <c r="L353" i="2"/>
  <c r="K353" i="2"/>
  <c r="J353" i="2"/>
  <c r="I353" i="2"/>
  <c r="H353" i="2"/>
  <c r="G353" i="2"/>
  <c r="P352" i="2"/>
  <c r="O352" i="2"/>
  <c r="N352" i="2"/>
  <c r="M352" i="2"/>
  <c r="L352" i="2"/>
  <c r="K352" i="2"/>
  <c r="J352" i="2"/>
  <c r="I352" i="2"/>
  <c r="H352" i="2"/>
  <c r="G352" i="2"/>
  <c r="P351" i="2"/>
  <c r="O351" i="2"/>
  <c r="N351" i="2"/>
  <c r="M351" i="2"/>
  <c r="L351" i="2"/>
  <c r="K351" i="2"/>
  <c r="J351" i="2"/>
  <c r="I351" i="2"/>
  <c r="H351" i="2"/>
  <c r="G351" i="2"/>
  <c r="P350" i="2"/>
  <c r="O350" i="2"/>
  <c r="N350" i="2"/>
  <c r="M350" i="2"/>
  <c r="L350" i="2"/>
  <c r="K350" i="2"/>
  <c r="J350" i="2"/>
  <c r="I350" i="2"/>
  <c r="H350" i="2"/>
  <c r="G350" i="2"/>
  <c r="P349" i="2"/>
  <c r="O349" i="2"/>
  <c r="N349" i="2"/>
  <c r="M349" i="2"/>
  <c r="L349" i="2"/>
  <c r="K349" i="2"/>
  <c r="J349" i="2"/>
  <c r="I349" i="2"/>
  <c r="H349" i="2"/>
  <c r="G349" i="2"/>
  <c r="P348" i="2"/>
  <c r="O348" i="2"/>
  <c r="N348" i="2"/>
  <c r="M348" i="2"/>
  <c r="L348" i="2"/>
  <c r="K348" i="2"/>
  <c r="J348" i="2"/>
  <c r="I348" i="2"/>
  <c r="H348" i="2"/>
  <c r="G348" i="2"/>
  <c r="P347" i="2"/>
  <c r="O347" i="2"/>
  <c r="N347" i="2"/>
  <c r="M347" i="2"/>
  <c r="L347" i="2"/>
  <c r="K347" i="2"/>
  <c r="J347" i="2"/>
  <c r="I347" i="2"/>
  <c r="H347" i="2"/>
  <c r="G347" i="2"/>
  <c r="P346" i="2"/>
  <c r="O346" i="2"/>
  <c r="N346" i="2"/>
  <c r="M346" i="2"/>
  <c r="L346" i="2"/>
  <c r="K346" i="2"/>
  <c r="J346" i="2"/>
  <c r="I346" i="2"/>
  <c r="H346" i="2"/>
  <c r="G346" i="2"/>
  <c r="P345" i="2"/>
  <c r="O345" i="2"/>
  <c r="N345" i="2"/>
  <c r="M345" i="2"/>
  <c r="L345" i="2"/>
  <c r="K345" i="2"/>
  <c r="J345" i="2"/>
  <c r="I345" i="2"/>
  <c r="H345" i="2"/>
  <c r="G345" i="2"/>
  <c r="P344" i="2"/>
  <c r="O344" i="2"/>
  <c r="N344" i="2"/>
  <c r="M344" i="2"/>
  <c r="L344" i="2"/>
  <c r="K344" i="2"/>
  <c r="J344" i="2"/>
  <c r="I344" i="2"/>
  <c r="H344" i="2"/>
  <c r="G344" i="2"/>
  <c r="P343" i="2"/>
  <c r="O343" i="2"/>
  <c r="N343" i="2"/>
  <c r="M343" i="2"/>
  <c r="L343" i="2"/>
  <c r="K343" i="2"/>
  <c r="J343" i="2"/>
  <c r="I343" i="2"/>
  <c r="H343" i="2"/>
  <c r="G343" i="2"/>
  <c r="P342" i="2"/>
  <c r="O342" i="2"/>
  <c r="N342" i="2"/>
  <c r="M342" i="2"/>
  <c r="L342" i="2"/>
  <c r="K342" i="2"/>
  <c r="J342" i="2"/>
  <c r="I342" i="2"/>
  <c r="H342" i="2"/>
  <c r="G342" i="2"/>
  <c r="P341" i="2"/>
  <c r="O341" i="2"/>
  <c r="N341" i="2"/>
  <c r="M341" i="2"/>
  <c r="L341" i="2"/>
  <c r="K341" i="2"/>
  <c r="J341" i="2"/>
  <c r="I341" i="2"/>
  <c r="H341" i="2"/>
  <c r="G341" i="2"/>
  <c r="P340" i="2"/>
  <c r="O340" i="2"/>
  <c r="N340" i="2"/>
  <c r="M340" i="2"/>
  <c r="L340" i="2"/>
  <c r="K340" i="2"/>
  <c r="J340" i="2"/>
  <c r="I340" i="2"/>
  <c r="H340" i="2"/>
  <c r="G340" i="2"/>
  <c r="P339" i="2"/>
  <c r="O339" i="2"/>
  <c r="N339" i="2"/>
  <c r="M339" i="2"/>
  <c r="L339" i="2"/>
  <c r="K339" i="2"/>
  <c r="J339" i="2"/>
  <c r="I339" i="2"/>
  <c r="H339" i="2"/>
  <c r="G339" i="2"/>
  <c r="P338" i="2"/>
  <c r="O338" i="2"/>
  <c r="N338" i="2"/>
  <c r="M338" i="2"/>
  <c r="L338" i="2"/>
  <c r="K338" i="2"/>
  <c r="J338" i="2"/>
  <c r="I338" i="2"/>
  <c r="H338" i="2"/>
  <c r="G338" i="2"/>
  <c r="P337" i="2"/>
  <c r="O337" i="2"/>
  <c r="N337" i="2"/>
  <c r="M337" i="2"/>
  <c r="L337" i="2"/>
  <c r="K337" i="2"/>
  <c r="J337" i="2"/>
  <c r="I337" i="2"/>
  <c r="H337" i="2"/>
  <c r="G337" i="2"/>
  <c r="P336" i="2"/>
  <c r="O336" i="2"/>
  <c r="N336" i="2"/>
  <c r="M336" i="2"/>
  <c r="L336" i="2"/>
  <c r="K336" i="2"/>
  <c r="J336" i="2"/>
  <c r="I336" i="2"/>
  <c r="H336" i="2"/>
  <c r="G336" i="2"/>
  <c r="P335" i="2"/>
  <c r="O335" i="2"/>
  <c r="N335" i="2"/>
  <c r="M335" i="2"/>
  <c r="L335" i="2"/>
  <c r="K335" i="2"/>
  <c r="J335" i="2"/>
  <c r="I335" i="2"/>
  <c r="H335" i="2"/>
  <c r="G335" i="2"/>
  <c r="P334" i="2"/>
  <c r="O334" i="2"/>
  <c r="N334" i="2"/>
  <c r="M334" i="2"/>
  <c r="L334" i="2"/>
  <c r="K334" i="2"/>
  <c r="J334" i="2"/>
  <c r="I334" i="2"/>
  <c r="H334" i="2"/>
  <c r="G334" i="2"/>
  <c r="P333" i="2"/>
  <c r="O333" i="2"/>
  <c r="N333" i="2"/>
  <c r="M333" i="2"/>
  <c r="L333" i="2"/>
  <c r="K333" i="2"/>
  <c r="J333" i="2"/>
  <c r="I333" i="2"/>
  <c r="H333" i="2"/>
  <c r="G333" i="2"/>
  <c r="P332" i="2"/>
  <c r="O332" i="2"/>
  <c r="N332" i="2"/>
  <c r="M332" i="2"/>
  <c r="L332" i="2"/>
  <c r="K332" i="2"/>
  <c r="J332" i="2"/>
  <c r="I332" i="2"/>
  <c r="H332" i="2"/>
  <c r="G332" i="2"/>
  <c r="P331" i="2"/>
  <c r="O331" i="2"/>
  <c r="N331" i="2"/>
  <c r="M331" i="2"/>
  <c r="L331" i="2"/>
  <c r="K331" i="2"/>
  <c r="J331" i="2"/>
  <c r="I331" i="2"/>
  <c r="H331" i="2"/>
  <c r="G331" i="2"/>
  <c r="P330" i="2"/>
  <c r="O330" i="2"/>
  <c r="N330" i="2"/>
  <c r="M330" i="2"/>
  <c r="L330" i="2"/>
  <c r="K330" i="2"/>
  <c r="J330" i="2"/>
  <c r="I330" i="2"/>
  <c r="H330" i="2"/>
  <c r="G330" i="2"/>
  <c r="P329" i="2"/>
  <c r="O329" i="2"/>
  <c r="N329" i="2"/>
  <c r="M329" i="2"/>
  <c r="L329" i="2"/>
  <c r="K329" i="2"/>
  <c r="J329" i="2"/>
  <c r="I329" i="2"/>
  <c r="H329" i="2"/>
  <c r="G329" i="2"/>
  <c r="P328" i="2"/>
  <c r="O328" i="2"/>
  <c r="N328" i="2"/>
  <c r="M328" i="2"/>
  <c r="L328" i="2"/>
  <c r="K328" i="2"/>
  <c r="J328" i="2"/>
  <c r="I328" i="2"/>
  <c r="H328" i="2"/>
  <c r="G328" i="2"/>
  <c r="P327" i="2"/>
  <c r="O327" i="2"/>
  <c r="N327" i="2"/>
  <c r="M327" i="2"/>
  <c r="L327" i="2"/>
  <c r="K327" i="2"/>
  <c r="J327" i="2"/>
  <c r="I327" i="2"/>
  <c r="H327" i="2"/>
  <c r="G327" i="2"/>
  <c r="P326" i="2"/>
  <c r="O326" i="2"/>
  <c r="N326" i="2"/>
  <c r="M326" i="2"/>
  <c r="L326" i="2"/>
  <c r="K326" i="2"/>
  <c r="J326" i="2"/>
  <c r="I326" i="2"/>
  <c r="H326" i="2"/>
  <c r="G326" i="2"/>
  <c r="P325" i="2"/>
  <c r="O325" i="2"/>
  <c r="N325" i="2"/>
  <c r="M325" i="2"/>
  <c r="L325" i="2"/>
  <c r="K325" i="2"/>
  <c r="J325" i="2"/>
  <c r="I325" i="2"/>
  <c r="H325" i="2"/>
  <c r="G325" i="2"/>
  <c r="P324" i="2"/>
  <c r="O324" i="2"/>
  <c r="N324" i="2"/>
  <c r="M324" i="2"/>
  <c r="L324" i="2"/>
  <c r="K324" i="2"/>
  <c r="J324" i="2"/>
  <c r="I324" i="2"/>
  <c r="H324" i="2"/>
  <c r="G324" i="2"/>
  <c r="P323" i="2"/>
  <c r="O323" i="2"/>
  <c r="N323" i="2"/>
  <c r="M323" i="2"/>
  <c r="L323" i="2"/>
  <c r="K323" i="2"/>
  <c r="J323" i="2"/>
  <c r="I323" i="2"/>
  <c r="H323" i="2"/>
  <c r="G323" i="2"/>
  <c r="P322" i="2"/>
  <c r="O322" i="2"/>
  <c r="N322" i="2"/>
  <c r="M322" i="2"/>
  <c r="L322" i="2"/>
  <c r="K322" i="2"/>
  <c r="J322" i="2"/>
  <c r="I322" i="2"/>
  <c r="H322" i="2"/>
  <c r="G322" i="2"/>
  <c r="P321" i="2"/>
  <c r="O321" i="2"/>
  <c r="N321" i="2"/>
  <c r="M321" i="2"/>
  <c r="L321" i="2"/>
  <c r="K321" i="2"/>
  <c r="J321" i="2"/>
  <c r="I321" i="2"/>
  <c r="H321" i="2"/>
  <c r="G321" i="2"/>
  <c r="P320" i="2"/>
  <c r="O320" i="2"/>
  <c r="N320" i="2"/>
  <c r="M320" i="2"/>
  <c r="L320" i="2"/>
  <c r="K320" i="2"/>
  <c r="J320" i="2"/>
  <c r="I320" i="2"/>
  <c r="H320" i="2"/>
  <c r="G320" i="2"/>
  <c r="P319" i="2"/>
  <c r="O319" i="2"/>
  <c r="N319" i="2"/>
  <c r="M319" i="2"/>
  <c r="L319" i="2"/>
  <c r="K319" i="2"/>
  <c r="J319" i="2"/>
  <c r="I319" i="2"/>
  <c r="H319" i="2"/>
  <c r="G319" i="2"/>
  <c r="P318" i="2"/>
  <c r="O318" i="2"/>
  <c r="N318" i="2"/>
  <c r="M318" i="2"/>
  <c r="L318" i="2"/>
  <c r="K318" i="2"/>
  <c r="J318" i="2"/>
  <c r="I318" i="2"/>
  <c r="H318" i="2"/>
  <c r="G318" i="2"/>
  <c r="P317" i="2"/>
  <c r="O317" i="2"/>
  <c r="N317" i="2"/>
  <c r="M317" i="2"/>
  <c r="L317" i="2"/>
  <c r="K317" i="2"/>
  <c r="J317" i="2"/>
  <c r="I317" i="2"/>
  <c r="H317" i="2"/>
  <c r="G317" i="2"/>
  <c r="P316" i="2"/>
  <c r="O316" i="2"/>
  <c r="N316" i="2"/>
  <c r="M316" i="2"/>
  <c r="L316" i="2"/>
  <c r="K316" i="2"/>
  <c r="J316" i="2"/>
  <c r="I316" i="2"/>
  <c r="H316" i="2"/>
  <c r="G316" i="2"/>
  <c r="P315" i="2"/>
  <c r="O315" i="2"/>
  <c r="N315" i="2"/>
  <c r="M315" i="2"/>
  <c r="L315" i="2"/>
  <c r="K315" i="2"/>
  <c r="J315" i="2"/>
  <c r="I315" i="2"/>
  <c r="H315" i="2"/>
  <c r="G315" i="2"/>
  <c r="P314" i="2"/>
  <c r="O314" i="2"/>
  <c r="N314" i="2"/>
  <c r="M314" i="2"/>
  <c r="L314" i="2"/>
  <c r="K314" i="2"/>
  <c r="J314" i="2"/>
  <c r="I314" i="2"/>
  <c r="H314" i="2"/>
  <c r="G314" i="2"/>
  <c r="P313" i="2"/>
  <c r="O313" i="2"/>
  <c r="N313" i="2"/>
  <c r="M313" i="2"/>
  <c r="L313" i="2"/>
  <c r="K313" i="2"/>
  <c r="J313" i="2"/>
  <c r="I313" i="2"/>
  <c r="H313" i="2"/>
  <c r="G313" i="2"/>
  <c r="P312" i="2"/>
  <c r="O312" i="2"/>
  <c r="N312" i="2"/>
  <c r="M312" i="2"/>
  <c r="L312" i="2"/>
  <c r="K312" i="2"/>
  <c r="J312" i="2"/>
  <c r="I312" i="2"/>
  <c r="H312" i="2"/>
  <c r="G312" i="2"/>
  <c r="P311" i="2"/>
  <c r="O311" i="2"/>
  <c r="N311" i="2"/>
  <c r="M311" i="2"/>
  <c r="L311" i="2"/>
  <c r="K311" i="2"/>
  <c r="J311" i="2"/>
  <c r="I311" i="2"/>
  <c r="H311" i="2"/>
  <c r="G311" i="2"/>
  <c r="P310" i="2"/>
  <c r="O310" i="2"/>
  <c r="N310" i="2"/>
  <c r="M310" i="2"/>
  <c r="L310" i="2"/>
  <c r="K310" i="2"/>
  <c r="J310" i="2"/>
  <c r="I310" i="2"/>
  <c r="H310" i="2"/>
  <c r="G310" i="2"/>
  <c r="P309" i="2"/>
  <c r="O309" i="2"/>
  <c r="N309" i="2"/>
  <c r="M309" i="2"/>
  <c r="L309" i="2"/>
  <c r="K309" i="2"/>
  <c r="J309" i="2"/>
  <c r="I309" i="2"/>
  <c r="H309" i="2"/>
  <c r="G309" i="2"/>
  <c r="P308" i="2"/>
  <c r="O308" i="2"/>
  <c r="N308" i="2"/>
  <c r="M308" i="2"/>
  <c r="L308" i="2"/>
  <c r="K308" i="2"/>
  <c r="J308" i="2"/>
  <c r="I308" i="2"/>
  <c r="H308" i="2"/>
  <c r="G308" i="2"/>
  <c r="P307" i="2"/>
  <c r="O307" i="2"/>
  <c r="N307" i="2"/>
  <c r="M307" i="2"/>
  <c r="L307" i="2"/>
  <c r="K307" i="2"/>
  <c r="J307" i="2"/>
  <c r="I307" i="2"/>
  <c r="H307" i="2"/>
  <c r="G307" i="2"/>
  <c r="P306" i="2"/>
  <c r="O306" i="2"/>
  <c r="N306" i="2"/>
  <c r="M306" i="2"/>
  <c r="L306" i="2"/>
  <c r="K306" i="2"/>
  <c r="J306" i="2"/>
  <c r="I306" i="2"/>
  <c r="H306" i="2"/>
  <c r="G306" i="2"/>
  <c r="P305" i="2"/>
  <c r="O305" i="2"/>
  <c r="N305" i="2"/>
  <c r="M305" i="2"/>
  <c r="L305" i="2"/>
  <c r="K305" i="2"/>
  <c r="J305" i="2"/>
  <c r="I305" i="2"/>
  <c r="H305" i="2"/>
  <c r="G305" i="2"/>
  <c r="P304" i="2"/>
  <c r="O304" i="2"/>
  <c r="N304" i="2"/>
  <c r="M304" i="2"/>
  <c r="L304" i="2"/>
  <c r="K304" i="2"/>
  <c r="J304" i="2"/>
  <c r="I304" i="2"/>
  <c r="H304" i="2"/>
  <c r="G304" i="2"/>
  <c r="P303" i="2"/>
  <c r="O303" i="2"/>
  <c r="N303" i="2"/>
  <c r="M303" i="2"/>
  <c r="L303" i="2"/>
  <c r="K303" i="2"/>
  <c r="J303" i="2"/>
  <c r="I303" i="2"/>
  <c r="H303" i="2"/>
  <c r="G303" i="2"/>
  <c r="P302" i="2"/>
  <c r="O302" i="2"/>
  <c r="N302" i="2"/>
  <c r="M302" i="2"/>
  <c r="L302" i="2"/>
  <c r="K302" i="2"/>
  <c r="J302" i="2"/>
  <c r="I302" i="2"/>
  <c r="H302" i="2"/>
  <c r="G302" i="2"/>
  <c r="P301" i="2"/>
  <c r="O301" i="2"/>
  <c r="N301" i="2"/>
  <c r="M301" i="2"/>
  <c r="L301" i="2"/>
  <c r="K301" i="2"/>
  <c r="J301" i="2"/>
  <c r="I301" i="2"/>
  <c r="H301" i="2"/>
  <c r="G301" i="2"/>
  <c r="P300" i="2"/>
  <c r="O300" i="2"/>
  <c r="N300" i="2"/>
  <c r="M300" i="2"/>
  <c r="L300" i="2"/>
  <c r="K300" i="2"/>
  <c r="J300" i="2"/>
  <c r="I300" i="2"/>
  <c r="H300" i="2"/>
  <c r="G300" i="2"/>
  <c r="P299" i="2"/>
  <c r="O299" i="2"/>
  <c r="N299" i="2"/>
  <c r="M299" i="2"/>
  <c r="L299" i="2"/>
  <c r="K299" i="2"/>
  <c r="J299" i="2"/>
  <c r="I299" i="2"/>
  <c r="H299" i="2"/>
  <c r="G299" i="2"/>
  <c r="P298" i="2"/>
  <c r="O298" i="2"/>
  <c r="N298" i="2"/>
  <c r="M298" i="2"/>
  <c r="L298" i="2"/>
  <c r="K298" i="2"/>
  <c r="J298" i="2"/>
  <c r="I298" i="2"/>
  <c r="H298" i="2"/>
  <c r="G298" i="2"/>
  <c r="P297" i="2"/>
  <c r="O297" i="2"/>
  <c r="N297" i="2"/>
  <c r="M297" i="2"/>
  <c r="L297" i="2"/>
  <c r="K297" i="2"/>
  <c r="J297" i="2"/>
  <c r="I297" i="2"/>
  <c r="H297" i="2"/>
  <c r="G297" i="2"/>
  <c r="P296" i="2"/>
  <c r="O296" i="2"/>
  <c r="N296" i="2"/>
  <c r="M296" i="2"/>
  <c r="L296" i="2"/>
  <c r="K296" i="2"/>
  <c r="J296" i="2"/>
  <c r="I296" i="2"/>
  <c r="H296" i="2"/>
  <c r="G296" i="2"/>
  <c r="P295" i="2"/>
  <c r="O295" i="2"/>
  <c r="N295" i="2"/>
  <c r="M295" i="2"/>
  <c r="L295" i="2"/>
  <c r="K295" i="2"/>
  <c r="J295" i="2"/>
  <c r="I295" i="2"/>
  <c r="H295" i="2"/>
  <c r="G295" i="2"/>
  <c r="P294" i="2"/>
  <c r="O294" i="2"/>
  <c r="N294" i="2"/>
  <c r="M294" i="2"/>
  <c r="L294" i="2"/>
  <c r="K294" i="2"/>
  <c r="J294" i="2"/>
  <c r="I294" i="2"/>
  <c r="H294" i="2"/>
  <c r="G294" i="2"/>
  <c r="P293" i="2"/>
  <c r="O293" i="2"/>
  <c r="N293" i="2"/>
  <c r="M293" i="2"/>
  <c r="L293" i="2"/>
  <c r="K293" i="2"/>
  <c r="J293" i="2"/>
  <c r="I293" i="2"/>
  <c r="H293" i="2"/>
  <c r="G293" i="2"/>
  <c r="P292" i="2"/>
  <c r="O292" i="2"/>
  <c r="N292" i="2"/>
  <c r="M292" i="2"/>
  <c r="L292" i="2"/>
  <c r="K292" i="2"/>
  <c r="J292" i="2"/>
  <c r="I292" i="2"/>
  <c r="H292" i="2"/>
  <c r="G292" i="2"/>
  <c r="P291" i="2"/>
  <c r="O291" i="2"/>
  <c r="N291" i="2"/>
  <c r="M291" i="2"/>
  <c r="L291" i="2"/>
  <c r="K291" i="2"/>
  <c r="J291" i="2"/>
  <c r="I291" i="2"/>
  <c r="H291" i="2"/>
  <c r="G291" i="2"/>
  <c r="P290" i="2"/>
  <c r="O290" i="2"/>
  <c r="N290" i="2"/>
  <c r="M290" i="2"/>
  <c r="L290" i="2"/>
  <c r="K290" i="2"/>
  <c r="J290" i="2"/>
  <c r="I290" i="2"/>
  <c r="H290" i="2"/>
  <c r="G290" i="2"/>
  <c r="P289" i="2"/>
  <c r="O289" i="2"/>
  <c r="N289" i="2"/>
  <c r="M289" i="2"/>
  <c r="L289" i="2"/>
  <c r="K289" i="2"/>
  <c r="J289" i="2"/>
  <c r="I289" i="2"/>
  <c r="H289" i="2"/>
  <c r="G289" i="2"/>
  <c r="P288" i="2"/>
  <c r="O288" i="2"/>
  <c r="N288" i="2"/>
  <c r="M288" i="2"/>
  <c r="L288" i="2"/>
  <c r="K288" i="2"/>
  <c r="J288" i="2"/>
  <c r="I288" i="2"/>
  <c r="H288" i="2"/>
  <c r="G288" i="2"/>
  <c r="P287" i="2"/>
  <c r="O287" i="2"/>
  <c r="N287" i="2"/>
  <c r="M287" i="2"/>
  <c r="L287" i="2"/>
  <c r="K287" i="2"/>
  <c r="J287" i="2"/>
  <c r="I287" i="2"/>
  <c r="H287" i="2"/>
  <c r="G287" i="2"/>
  <c r="P286" i="2"/>
  <c r="O286" i="2"/>
  <c r="N286" i="2"/>
  <c r="M286" i="2"/>
  <c r="L286" i="2"/>
  <c r="K286" i="2"/>
  <c r="J286" i="2"/>
  <c r="I286" i="2"/>
  <c r="H286" i="2"/>
  <c r="G286" i="2"/>
  <c r="P285" i="2"/>
  <c r="O285" i="2"/>
  <c r="N285" i="2"/>
  <c r="M285" i="2"/>
  <c r="L285" i="2"/>
  <c r="K285" i="2"/>
  <c r="J285" i="2"/>
  <c r="I285" i="2"/>
  <c r="H285" i="2"/>
  <c r="G285" i="2"/>
  <c r="P284" i="2"/>
  <c r="O284" i="2"/>
  <c r="N284" i="2"/>
  <c r="M284" i="2"/>
  <c r="L284" i="2"/>
  <c r="K284" i="2"/>
  <c r="J284" i="2"/>
  <c r="I284" i="2"/>
  <c r="H284" i="2"/>
  <c r="G284" i="2"/>
  <c r="P283" i="2"/>
  <c r="O283" i="2"/>
  <c r="N283" i="2"/>
  <c r="M283" i="2"/>
  <c r="L283" i="2"/>
  <c r="K283" i="2"/>
  <c r="J283" i="2"/>
  <c r="I283" i="2"/>
  <c r="H283" i="2"/>
  <c r="G283" i="2"/>
  <c r="P282" i="2"/>
  <c r="O282" i="2"/>
  <c r="N282" i="2"/>
  <c r="M282" i="2"/>
  <c r="L282" i="2"/>
  <c r="K282" i="2"/>
  <c r="J282" i="2"/>
  <c r="I282" i="2"/>
  <c r="H282" i="2"/>
  <c r="G282" i="2"/>
  <c r="P281" i="2"/>
  <c r="O281" i="2"/>
  <c r="N281" i="2"/>
  <c r="M281" i="2"/>
  <c r="L281" i="2"/>
  <c r="K281" i="2"/>
  <c r="J281" i="2"/>
  <c r="I281" i="2"/>
  <c r="H281" i="2"/>
  <c r="G281" i="2"/>
  <c r="P280" i="2"/>
  <c r="O280" i="2"/>
  <c r="N280" i="2"/>
  <c r="M280" i="2"/>
  <c r="L280" i="2"/>
  <c r="K280" i="2"/>
  <c r="J280" i="2"/>
  <c r="I280" i="2"/>
  <c r="H280" i="2"/>
  <c r="G280" i="2"/>
  <c r="P279" i="2"/>
  <c r="O279" i="2"/>
  <c r="N279" i="2"/>
  <c r="M279" i="2"/>
  <c r="L279" i="2"/>
  <c r="K279" i="2"/>
  <c r="J279" i="2"/>
  <c r="I279" i="2"/>
  <c r="H279" i="2"/>
  <c r="G279" i="2"/>
  <c r="P278" i="2"/>
  <c r="O278" i="2"/>
  <c r="N278" i="2"/>
  <c r="M278" i="2"/>
  <c r="L278" i="2"/>
  <c r="K278" i="2"/>
  <c r="J278" i="2"/>
  <c r="I278" i="2"/>
  <c r="H278" i="2"/>
  <c r="G278" i="2"/>
  <c r="P277" i="2"/>
  <c r="O277" i="2"/>
  <c r="N277" i="2"/>
  <c r="M277" i="2"/>
  <c r="L277" i="2"/>
  <c r="K277" i="2"/>
  <c r="J277" i="2"/>
  <c r="I277" i="2"/>
  <c r="H277" i="2"/>
  <c r="G277" i="2"/>
  <c r="P276" i="2"/>
  <c r="O276" i="2"/>
  <c r="N276" i="2"/>
  <c r="M276" i="2"/>
  <c r="L276" i="2"/>
  <c r="K276" i="2"/>
  <c r="J276" i="2"/>
  <c r="I276" i="2"/>
  <c r="H276" i="2"/>
  <c r="G276" i="2"/>
  <c r="P275" i="2"/>
  <c r="O275" i="2"/>
  <c r="N275" i="2"/>
  <c r="M275" i="2"/>
  <c r="L275" i="2"/>
  <c r="K275" i="2"/>
  <c r="J275" i="2"/>
  <c r="I275" i="2"/>
  <c r="H275" i="2"/>
  <c r="G275" i="2"/>
  <c r="P274" i="2"/>
  <c r="O274" i="2"/>
  <c r="N274" i="2"/>
  <c r="M274" i="2"/>
  <c r="L274" i="2"/>
  <c r="K274" i="2"/>
  <c r="J274" i="2"/>
  <c r="I274" i="2"/>
  <c r="H274" i="2"/>
  <c r="G274" i="2"/>
  <c r="P273" i="2"/>
  <c r="O273" i="2"/>
  <c r="N273" i="2"/>
  <c r="M273" i="2"/>
  <c r="L273" i="2"/>
  <c r="K273" i="2"/>
  <c r="J273" i="2"/>
  <c r="I273" i="2"/>
  <c r="H273" i="2"/>
  <c r="G273" i="2"/>
  <c r="P272" i="2"/>
  <c r="O272" i="2"/>
  <c r="N272" i="2"/>
  <c r="M272" i="2"/>
  <c r="L272" i="2"/>
  <c r="K272" i="2"/>
  <c r="J272" i="2"/>
  <c r="I272" i="2"/>
  <c r="H272" i="2"/>
  <c r="G272" i="2"/>
  <c r="P271" i="2"/>
  <c r="O271" i="2"/>
  <c r="N271" i="2"/>
  <c r="M271" i="2"/>
  <c r="L271" i="2"/>
  <c r="K271" i="2"/>
  <c r="J271" i="2"/>
  <c r="I271" i="2"/>
  <c r="H271" i="2"/>
  <c r="G271" i="2"/>
  <c r="P270" i="2"/>
  <c r="O270" i="2"/>
  <c r="N270" i="2"/>
  <c r="M270" i="2"/>
  <c r="L270" i="2"/>
  <c r="K270" i="2"/>
  <c r="J270" i="2"/>
  <c r="I270" i="2"/>
  <c r="H270" i="2"/>
  <c r="G270" i="2"/>
  <c r="P269" i="2"/>
  <c r="O269" i="2"/>
  <c r="N269" i="2"/>
  <c r="M269" i="2"/>
  <c r="L269" i="2"/>
  <c r="K269" i="2"/>
  <c r="J269" i="2"/>
  <c r="I269" i="2"/>
  <c r="H269" i="2"/>
  <c r="G269" i="2"/>
  <c r="P268" i="2"/>
  <c r="O268" i="2"/>
  <c r="N268" i="2"/>
  <c r="M268" i="2"/>
  <c r="L268" i="2"/>
  <c r="K268" i="2"/>
  <c r="J268" i="2"/>
  <c r="I268" i="2"/>
  <c r="H268" i="2"/>
  <c r="G268" i="2"/>
  <c r="P267" i="2"/>
  <c r="O267" i="2"/>
  <c r="N267" i="2"/>
  <c r="M267" i="2"/>
  <c r="L267" i="2"/>
  <c r="K267" i="2"/>
  <c r="J267" i="2"/>
  <c r="I267" i="2"/>
  <c r="H267" i="2"/>
  <c r="G267" i="2"/>
  <c r="P266" i="2"/>
  <c r="O266" i="2"/>
  <c r="N266" i="2"/>
  <c r="M266" i="2"/>
  <c r="L266" i="2"/>
  <c r="K266" i="2"/>
  <c r="J266" i="2"/>
  <c r="I266" i="2"/>
  <c r="H266" i="2"/>
  <c r="G266" i="2"/>
  <c r="P265" i="2"/>
  <c r="O265" i="2"/>
  <c r="N265" i="2"/>
  <c r="M265" i="2"/>
  <c r="L265" i="2"/>
  <c r="K265" i="2"/>
  <c r="J265" i="2"/>
  <c r="I265" i="2"/>
  <c r="H265" i="2"/>
  <c r="G265" i="2"/>
  <c r="P264" i="2"/>
  <c r="O264" i="2"/>
  <c r="N264" i="2"/>
  <c r="M264" i="2"/>
  <c r="L264" i="2"/>
  <c r="K264" i="2"/>
  <c r="J264" i="2"/>
  <c r="I264" i="2"/>
  <c r="H264" i="2"/>
  <c r="G264" i="2"/>
  <c r="P263" i="2"/>
  <c r="O263" i="2"/>
  <c r="N263" i="2"/>
  <c r="M263" i="2"/>
  <c r="L263" i="2"/>
  <c r="K263" i="2"/>
  <c r="J263" i="2"/>
  <c r="I263" i="2"/>
  <c r="H263" i="2"/>
  <c r="G263" i="2"/>
  <c r="P262" i="2"/>
  <c r="O262" i="2"/>
  <c r="N262" i="2"/>
  <c r="M262" i="2"/>
  <c r="L262" i="2"/>
  <c r="K262" i="2"/>
  <c r="J262" i="2"/>
  <c r="I262" i="2"/>
  <c r="H262" i="2"/>
  <c r="G262" i="2"/>
  <c r="P261" i="2"/>
  <c r="O261" i="2"/>
  <c r="N261" i="2"/>
  <c r="M261" i="2"/>
  <c r="L261" i="2"/>
  <c r="K261" i="2"/>
  <c r="J261" i="2"/>
  <c r="I261" i="2"/>
  <c r="H261" i="2"/>
  <c r="G261" i="2"/>
  <c r="P260" i="2"/>
  <c r="O260" i="2"/>
  <c r="N260" i="2"/>
  <c r="M260" i="2"/>
  <c r="L260" i="2"/>
  <c r="K260" i="2"/>
  <c r="J260" i="2"/>
  <c r="I260" i="2"/>
  <c r="H260" i="2"/>
  <c r="G260" i="2"/>
  <c r="P259" i="2"/>
  <c r="O259" i="2"/>
  <c r="N259" i="2"/>
  <c r="M259" i="2"/>
  <c r="L259" i="2"/>
  <c r="K259" i="2"/>
  <c r="J259" i="2"/>
  <c r="I259" i="2"/>
  <c r="H259" i="2"/>
  <c r="G259" i="2"/>
  <c r="P258" i="2"/>
  <c r="O258" i="2"/>
  <c r="N258" i="2"/>
  <c r="M258" i="2"/>
  <c r="L258" i="2"/>
  <c r="K258" i="2"/>
  <c r="J258" i="2"/>
  <c r="I258" i="2"/>
  <c r="H258" i="2"/>
  <c r="G258" i="2"/>
  <c r="P257" i="2"/>
  <c r="O257" i="2"/>
  <c r="N257" i="2"/>
  <c r="M257" i="2"/>
  <c r="L257" i="2"/>
  <c r="K257" i="2"/>
  <c r="J257" i="2"/>
  <c r="I257" i="2"/>
  <c r="H257" i="2"/>
  <c r="G257" i="2"/>
  <c r="P256" i="2"/>
  <c r="O256" i="2"/>
  <c r="N256" i="2"/>
  <c r="M256" i="2"/>
  <c r="L256" i="2"/>
  <c r="K256" i="2"/>
  <c r="J256" i="2"/>
  <c r="I256" i="2"/>
  <c r="H256" i="2"/>
  <c r="G256" i="2"/>
  <c r="P255" i="2"/>
  <c r="O255" i="2"/>
  <c r="N255" i="2"/>
  <c r="M255" i="2"/>
  <c r="L255" i="2"/>
  <c r="K255" i="2"/>
  <c r="J255" i="2"/>
  <c r="I255" i="2"/>
  <c r="H255" i="2"/>
  <c r="G255" i="2"/>
  <c r="P254" i="2"/>
  <c r="O254" i="2"/>
  <c r="N254" i="2"/>
  <c r="M254" i="2"/>
  <c r="L254" i="2"/>
  <c r="K254" i="2"/>
  <c r="J254" i="2"/>
  <c r="I254" i="2"/>
  <c r="H254" i="2"/>
  <c r="G254" i="2"/>
  <c r="P253" i="2"/>
  <c r="O253" i="2"/>
  <c r="N253" i="2"/>
  <c r="M253" i="2"/>
  <c r="L253" i="2"/>
  <c r="K253" i="2"/>
  <c r="J253" i="2"/>
  <c r="I253" i="2"/>
  <c r="H253" i="2"/>
  <c r="G253" i="2"/>
  <c r="P252" i="2"/>
  <c r="O252" i="2"/>
  <c r="N252" i="2"/>
  <c r="M252" i="2"/>
  <c r="L252" i="2"/>
  <c r="K252" i="2"/>
  <c r="J252" i="2"/>
  <c r="I252" i="2"/>
  <c r="H252" i="2"/>
  <c r="G252" i="2"/>
  <c r="P251" i="2"/>
  <c r="O251" i="2"/>
  <c r="N251" i="2"/>
  <c r="M251" i="2"/>
  <c r="L251" i="2"/>
  <c r="K251" i="2"/>
  <c r="J251" i="2"/>
  <c r="I251" i="2"/>
  <c r="H251" i="2"/>
  <c r="G251" i="2"/>
  <c r="P250" i="2"/>
  <c r="O250" i="2"/>
  <c r="N250" i="2"/>
  <c r="M250" i="2"/>
  <c r="L250" i="2"/>
  <c r="K250" i="2"/>
  <c r="J250" i="2"/>
  <c r="I250" i="2"/>
  <c r="H250" i="2"/>
  <c r="G250" i="2"/>
  <c r="P249" i="2"/>
  <c r="O249" i="2"/>
  <c r="N249" i="2"/>
  <c r="M249" i="2"/>
  <c r="L249" i="2"/>
  <c r="K249" i="2"/>
  <c r="J249" i="2"/>
  <c r="I249" i="2"/>
  <c r="H249" i="2"/>
  <c r="G249" i="2"/>
  <c r="P248" i="2"/>
  <c r="O248" i="2"/>
  <c r="N248" i="2"/>
  <c r="M248" i="2"/>
  <c r="L248" i="2"/>
  <c r="K248" i="2"/>
  <c r="J248" i="2"/>
  <c r="I248" i="2"/>
  <c r="H248" i="2"/>
  <c r="G248" i="2"/>
  <c r="P247" i="2"/>
  <c r="O247" i="2"/>
  <c r="N247" i="2"/>
  <c r="M247" i="2"/>
  <c r="L247" i="2"/>
  <c r="K247" i="2"/>
  <c r="J247" i="2"/>
  <c r="I247" i="2"/>
  <c r="H247" i="2"/>
  <c r="G247" i="2"/>
  <c r="P246" i="2"/>
  <c r="O246" i="2"/>
  <c r="N246" i="2"/>
  <c r="M246" i="2"/>
  <c r="L246" i="2"/>
  <c r="K246" i="2"/>
  <c r="J246" i="2"/>
  <c r="I246" i="2"/>
  <c r="H246" i="2"/>
  <c r="G246" i="2"/>
  <c r="P245" i="2"/>
  <c r="O245" i="2"/>
  <c r="N245" i="2"/>
  <c r="M245" i="2"/>
  <c r="L245" i="2"/>
  <c r="K245" i="2"/>
  <c r="J245" i="2"/>
  <c r="I245" i="2"/>
  <c r="H245" i="2"/>
  <c r="G245" i="2"/>
  <c r="P244" i="2"/>
  <c r="O244" i="2"/>
  <c r="N244" i="2"/>
  <c r="M244" i="2"/>
  <c r="L244" i="2"/>
  <c r="K244" i="2"/>
  <c r="J244" i="2"/>
  <c r="I244" i="2"/>
  <c r="H244" i="2"/>
  <c r="G244" i="2"/>
  <c r="P243" i="2"/>
  <c r="O243" i="2"/>
  <c r="N243" i="2"/>
  <c r="M243" i="2"/>
  <c r="L243" i="2"/>
  <c r="K243" i="2"/>
  <c r="J243" i="2"/>
  <c r="I243" i="2"/>
  <c r="H243" i="2"/>
  <c r="G243" i="2"/>
  <c r="P242" i="2"/>
  <c r="O242" i="2"/>
  <c r="N242" i="2"/>
  <c r="M242" i="2"/>
  <c r="L242" i="2"/>
  <c r="K242" i="2"/>
  <c r="J242" i="2"/>
  <c r="I242" i="2"/>
  <c r="H242" i="2"/>
  <c r="G242" i="2"/>
  <c r="P241" i="2"/>
  <c r="O241" i="2"/>
  <c r="N241" i="2"/>
  <c r="M241" i="2"/>
  <c r="L241" i="2"/>
  <c r="K241" i="2"/>
  <c r="J241" i="2"/>
  <c r="I241" i="2"/>
  <c r="H241" i="2"/>
  <c r="G241" i="2"/>
  <c r="P240" i="2"/>
  <c r="O240" i="2"/>
  <c r="N240" i="2"/>
  <c r="M240" i="2"/>
  <c r="L240" i="2"/>
  <c r="K240" i="2"/>
  <c r="J240" i="2"/>
  <c r="I240" i="2"/>
  <c r="H240" i="2"/>
  <c r="G240" i="2"/>
  <c r="P239" i="2"/>
  <c r="O239" i="2"/>
  <c r="N239" i="2"/>
  <c r="M239" i="2"/>
  <c r="L239" i="2"/>
  <c r="K239" i="2"/>
  <c r="J239" i="2"/>
  <c r="I239" i="2"/>
  <c r="H239" i="2"/>
  <c r="G239" i="2"/>
  <c r="P238" i="2"/>
  <c r="O238" i="2"/>
  <c r="N238" i="2"/>
  <c r="M238" i="2"/>
  <c r="L238" i="2"/>
  <c r="K238" i="2"/>
  <c r="J238" i="2"/>
  <c r="I238" i="2"/>
  <c r="H238" i="2"/>
  <c r="G238" i="2"/>
  <c r="P237" i="2"/>
  <c r="O237" i="2"/>
  <c r="N237" i="2"/>
  <c r="M237" i="2"/>
  <c r="L237" i="2"/>
  <c r="K237" i="2"/>
  <c r="J237" i="2"/>
  <c r="I237" i="2"/>
  <c r="H237" i="2"/>
  <c r="G237" i="2"/>
  <c r="P236" i="2"/>
  <c r="O236" i="2"/>
  <c r="N236" i="2"/>
  <c r="M236" i="2"/>
  <c r="L236" i="2"/>
  <c r="K236" i="2"/>
  <c r="J236" i="2"/>
  <c r="I236" i="2"/>
  <c r="H236" i="2"/>
  <c r="G236" i="2"/>
  <c r="P235" i="2"/>
  <c r="O235" i="2"/>
  <c r="N235" i="2"/>
  <c r="M235" i="2"/>
  <c r="L235" i="2"/>
  <c r="K235" i="2"/>
  <c r="J235" i="2"/>
  <c r="I235" i="2"/>
  <c r="H235" i="2"/>
  <c r="G235" i="2"/>
  <c r="P234" i="2"/>
  <c r="O234" i="2"/>
  <c r="N234" i="2"/>
  <c r="M234" i="2"/>
  <c r="L234" i="2"/>
  <c r="K234" i="2"/>
  <c r="J234" i="2"/>
  <c r="I234" i="2"/>
  <c r="H234" i="2"/>
  <c r="G234" i="2"/>
  <c r="P233" i="2"/>
  <c r="O233" i="2"/>
  <c r="N233" i="2"/>
  <c r="M233" i="2"/>
  <c r="L233" i="2"/>
  <c r="K233" i="2"/>
  <c r="J233" i="2"/>
  <c r="I233" i="2"/>
  <c r="H233" i="2"/>
  <c r="G233" i="2"/>
  <c r="P232" i="2"/>
  <c r="O232" i="2"/>
  <c r="N232" i="2"/>
  <c r="M232" i="2"/>
  <c r="L232" i="2"/>
  <c r="K232" i="2"/>
  <c r="J232" i="2"/>
  <c r="I232" i="2"/>
  <c r="H232" i="2"/>
  <c r="G232" i="2"/>
  <c r="P231" i="2"/>
  <c r="O231" i="2"/>
  <c r="N231" i="2"/>
  <c r="M231" i="2"/>
  <c r="L231" i="2"/>
  <c r="K231" i="2"/>
  <c r="J231" i="2"/>
  <c r="I231" i="2"/>
  <c r="H231" i="2"/>
  <c r="G231" i="2"/>
  <c r="P230" i="2"/>
  <c r="O230" i="2"/>
  <c r="N230" i="2"/>
  <c r="M230" i="2"/>
  <c r="L230" i="2"/>
  <c r="K230" i="2"/>
  <c r="J230" i="2"/>
  <c r="I230" i="2"/>
  <c r="H230" i="2"/>
  <c r="G230" i="2"/>
  <c r="P229" i="2"/>
  <c r="O229" i="2"/>
  <c r="N229" i="2"/>
  <c r="M229" i="2"/>
  <c r="L229" i="2"/>
  <c r="K229" i="2"/>
  <c r="J229" i="2"/>
  <c r="I229" i="2"/>
  <c r="H229" i="2"/>
  <c r="G229" i="2"/>
  <c r="P228" i="2"/>
  <c r="O228" i="2"/>
  <c r="N228" i="2"/>
  <c r="M228" i="2"/>
  <c r="L228" i="2"/>
  <c r="K228" i="2"/>
  <c r="J228" i="2"/>
  <c r="I228" i="2"/>
  <c r="H228" i="2"/>
  <c r="G228" i="2"/>
  <c r="P227" i="2"/>
  <c r="O227" i="2"/>
  <c r="N227" i="2"/>
  <c r="M227" i="2"/>
  <c r="L227" i="2"/>
  <c r="K227" i="2"/>
  <c r="J227" i="2"/>
  <c r="I227" i="2"/>
  <c r="H227" i="2"/>
  <c r="G227" i="2"/>
  <c r="P226" i="2"/>
  <c r="O226" i="2"/>
  <c r="N226" i="2"/>
  <c r="M226" i="2"/>
  <c r="L226" i="2"/>
  <c r="K226" i="2"/>
  <c r="J226" i="2"/>
  <c r="I226" i="2"/>
  <c r="H226" i="2"/>
  <c r="G226" i="2"/>
  <c r="P225" i="2"/>
  <c r="O225" i="2"/>
  <c r="N225" i="2"/>
  <c r="M225" i="2"/>
  <c r="L225" i="2"/>
  <c r="K225" i="2"/>
  <c r="J225" i="2"/>
  <c r="I225" i="2"/>
  <c r="H225" i="2"/>
  <c r="G225" i="2"/>
  <c r="P224" i="2"/>
  <c r="O224" i="2"/>
  <c r="N224" i="2"/>
  <c r="M224" i="2"/>
  <c r="L224" i="2"/>
  <c r="K224" i="2"/>
  <c r="J224" i="2"/>
  <c r="I224" i="2"/>
  <c r="H224" i="2"/>
  <c r="G224" i="2"/>
  <c r="P223" i="2"/>
  <c r="O223" i="2"/>
  <c r="N223" i="2"/>
  <c r="M223" i="2"/>
  <c r="L223" i="2"/>
  <c r="K223" i="2"/>
  <c r="J223" i="2"/>
  <c r="I223" i="2"/>
  <c r="H223" i="2"/>
  <c r="G223" i="2"/>
  <c r="P222" i="2"/>
  <c r="O222" i="2"/>
  <c r="N222" i="2"/>
  <c r="M222" i="2"/>
  <c r="L222" i="2"/>
  <c r="K222" i="2"/>
  <c r="J222" i="2"/>
  <c r="I222" i="2"/>
  <c r="H222" i="2"/>
  <c r="G222" i="2"/>
  <c r="P221" i="2"/>
  <c r="O221" i="2"/>
  <c r="N221" i="2"/>
  <c r="M221" i="2"/>
  <c r="L221" i="2"/>
  <c r="K221" i="2"/>
  <c r="J221" i="2"/>
  <c r="I221" i="2"/>
  <c r="H221" i="2"/>
  <c r="G221" i="2"/>
  <c r="P220" i="2"/>
  <c r="O220" i="2"/>
  <c r="N220" i="2"/>
  <c r="M220" i="2"/>
  <c r="L220" i="2"/>
  <c r="K220" i="2"/>
  <c r="J220" i="2"/>
  <c r="I220" i="2"/>
  <c r="H220" i="2"/>
  <c r="G220" i="2"/>
  <c r="P219" i="2"/>
  <c r="O219" i="2"/>
  <c r="N219" i="2"/>
  <c r="M219" i="2"/>
  <c r="L219" i="2"/>
  <c r="K219" i="2"/>
  <c r="J219" i="2"/>
  <c r="I219" i="2"/>
  <c r="H219" i="2"/>
  <c r="G219" i="2"/>
  <c r="P218" i="2"/>
  <c r="O218" i="2"/>
  <c r="N218" i="2"/>
  <c r="M218" i="2"/>
  <c r="L218" i="2"/>
  <c r="K218" i="2"/>
  <c r="J218" i="2"/>
  <c r="I218" i="2"/>
  <c r="H218" i="2"/>
  <c r="G218" i="2"/>
  <c r="P217" i="2"/>
  <c r="O217" i="2"/>
  <c r="N217" i="2"/>
  <c r="M217" i="2"/>
  <c r="L217" i="2"/>
  <c r="K217" i="2"/>
  <c r="J217" i="2"/>
  <c r="I217" i="2"/>
  <c r="H217" i="2"/>
  <c r="G217" i="2"/>
  <c r="P216" i="2"/>
  <c r="O216" i="2"/>
  <c r="N216" i="2"/>
  <c r="M216" i="2"/>
  <c r="L216" i="2"/>
  <c r="K216" i="2"/>
  <c r="J216" i="2"/>
  <c r="I216" i="2"/>
  <c r="H216" i="2"/>
  <c r="G216" i="2"/>
  <c r="P215" i="2"/>
  <c r="O215" i="2"/>
  <c r="N215" i="2"/>
  <c r="M215" i="2"/>
  <c r="L215" i="2"/>
  <c r="K215" i="2"/>
  <c r="J215" i="2"/>
  <c r="I215" i="2"/>
  <c r="H215" i="2"/>
  <c r="G215" i="2"/>
  <c r="P214" i="2"/>
  <c r="O214" i="2"/>
  <c r="N214" i="2"/>
  <c r="M214" i="2"/>
  <c r="L214" i="2"/>
  <c r="K214" i="2"/>
  <c r="J214" i="2"/>
  <c r="I214" i="2"/>
  <c r="H214" i="2"/>
  <c r="G214" i="2"/>
  <c r="P213" i="2"/>
  <c r="O213" i="2"/>
  <c r="N213" i="2"/>
  <c r="M213" i="2"/>
  <c r="L213" i="2"/>
  <c r="K213" i="2"/>
  <c r="J213" i="2"/>
  <c r="I213" i="2"/>
  <c r="H213" i="2"/>
  <c r="G213" i="2"/>
  <c r="P212" i="2"/>
  <c r="O212" i="2"/>
  <c r="N212" i="2"/>
  <c r="M212" i="2"/>
  <c r="L212" i="2"/>
  <c r="K212" i="2"/>
  <c r="J212" i="2"/>
  <c r="I212" i="2"/>
  <c r="H212" i="2"/>
  <c r="G212" i="2"/>
  <c r="P211" i="2"/>
  <c r="O211" i="2"/>
  <c r="N211" i="2"/>
  <c r="M211" i="2"/>
  <c r="L211" i="2"/>
  <c r="K211" i="2"/>
  <c r="J211" i="2"/>
  <c r="I211" i="2"/>
  <c r="H211" i="2"/>
  <c r="G211" i="2"/>
  <c r="P210" i="2"/>
  <c r="O210" i="2"/>
  <c r="N210" i="2"/>
  <c r="M210" i="2"/>
  <c r="L210" i="2"/>
  <c r="K210" i="2"/>
  <c r="J210" i="2"/>
  <c r="I210" i="2"/>
  <c r="H210" i="2"/>
  <c r="G210" i="2"/>
  <c r="P209" i="2"/>
  <c r="O209" i="2"/>
  <c r="N209" i="2"/>
  <c r="M209" i="2"/>
  <c r="L209" i="2"/>
  <c r="K209" i="2"/>
  <c r="J209" i="2"/>
  <c r="I209" i="2"/>
  <c r="H209" i="2"/>
  <c r="G209" i="2"/>
  <c r="P208" i="2"/>
  <c r="O208" i="2"/>
  <c r="N208" i="2"/>
  <c r="M208" i="2"/>
  <c r="L208" i="2"/>
  <c r="K208" i="2"/>
  <c r="J208" i="2"/>
  <c r="I208" i="2"/>
  <c r="H208" i="2"/>
  <c r="G208" i="2"/>
  <c r="P207" i="2"/>
  <c r="O207" i="2"/>
  <c r="N207" i="2"/>
  <c r="M207" i="2"/>
  <c r="L207" i="2"/>
  <c r="K207" i="2"/>
  <c r="J207" i="2"/>
  <c r="I207" i="2"/>
  <c r="H207" i="2"/>
  <c r="G207" i="2"/>
  <c r="P206" i="2"/>
  <c r="O206" i="2"/>
  <c r="N206" i="2"/>
  <c r="M206" i="2"/>
  <c r="L206" i="2"/>
  <c r="K206" i="2"/>
  <c r="J206" i="2"/>
  <c r="I206" i="2"/>
  <c r="H206" i="2"/>
  <c r="G206" i="2"/>
  <c r="P205" i="2"/>
  <c r="O205" i="2"/>
  <c r="N205" i="2"/>
  <c r="M205" i="2"/>
  <c r="L205" i="2"/>
  <c r="K205" i="2"/>
  <c r="J205" i="2"/>
  <c r="I205" i="2"/>
  <c r="H205" i="2"/>
  <c r="G205" i="2"/>
  <c r="P204" i="2"/>
  <c r="O204" i="2"/>
  <c r="N204" i="2"/>
  <c r="M204" i="2"/>
  <c r="L204" i="2"/>
  <c r="K204" i="2"/>
  <c r="J204" i="2"/>
  <c r="I204" i="2"/>
  <c r="H204" i="2"/>
  <c r="G204" i="2"/>
  <c r="P203" i="2"/>
  <c r="O203" i="2"/>
  <c r="N203" i="2"/>
  <c r="M203" i="2"/>
  <c r="L203" i="2"/>
  <c r="K203" i="2"/>
  <c r="J203" i="2"/>
  <c r="I203" i="2"/>
  <c r="H203" i="2"/>
  <c r="G203" i="2"/>
  <c r="P202" i="2"/>
  <c r="O202" i="2"/>
  <c r="N202" i="2"/>
  <c r="M202" i="2"/>
  <c r="L202" i="2"/>
  <c r="K202" i="2"/>
  <c r="J202" i="2"/>
  <c r="I202" i="2"/>
  <c r="H202" i="2"/>
  <c r="G202" i="2"/>
  <c r="P201" i="2"/>
  <c r="O201" i="2"/>
  <c r="N201" i="2"/>
  <c r="M201" i="2"/>
  <c r="L201" i="2"/>
  <c r="K201" i="2"/>
  <c r="J201" i="2"/>
  <c r="I201" i="2"/>
  <c r="H201" i="2"/>
  <c r="G201" i="2"/>
  <c r="P200" i="2"/>
  <c r="O200" i="2"/>
  <c r="N200" i="2"/>
  <c r="M200" i="2"/>
  <c r="L200" i="2"/>
  <c r="K200" i="2"/>
  <c r="J200" i="2"/>
  <c r="I200" i="2"/>
  <c r="H200" i="2"/>
  <c r="G200" i="2"/>
  <c r="P199" i="2"/>
  <c r="O199" i="2"/>
  <c r="N199" i="2"/>
  <c r="M199" i="2"/>
  <c r="L199" i="2"/>
  <c r="K199" i="2"/>
  <c r="J199" i="2"/>
  <c r="I199" i="2"/>
  <c r="H199" i="2"/>
  <c r="G199" i="2"/>
  <c r="P198" i="2"/>
  <c r="O198" i="2"/>
  <c r="N198" i="2"/>
  <c r="M198" i="2"/>
  <c r="L198" i="2"/>
  <c r="K198" i="2"/>
  <c r="J198" i="2"/>
  <c r="I198" i="2"/>
  <c r="H198" i="2"/>
  <c r="G198" i="2"/>
  <c r="P197" i="2"/>
  <c r="O197" i="2"/>
  <c r="N197" i="2"/>
  <c r="M197" i="2"/>
  <c r="L197" i="2"/>
  <c r="K197" i="2"/>
  <c r="J197" i="2"/>
  <c r="I197" i="2"/>
  <c r="H197" i="2"/>
  <c r="G197" i="2"/>
  <c r="P196" i="2"/>
  <c r="O196" i="2"/>
  <c r="N196" i="2"/>
  <c r="M196" i="2"/>
  <c r="L196" i="2"/>
  <c r="K196" i="2"/>
  <c r="J196" i="2"/>
  <c r="I196" i="2"/>
  <c r="H196" i="2"/>
  <c r="G196" i="2"/>
  <c r="P195" i="2"/>
  <c r="O195" i="2"/>
  <c r="N195" i="2"/>
  <c r="M195" i="2"/>
  <c r="L195" i="2"/>
  <c r="K195" i="2"/>
  <c r="J195" i="2"/>
  <c r="I195" i="2"/>
  <c r="H195" i="2"/>
  <c r="G195" i="2"/>
  <c r="P194" i="2"/>
  <c r="O194" i="2"/>
  <c r="N194" i="2"/>
  <c r="M194" i="2"/>
  <c r="L194" i="2"/>
  <c r="K194" i="2"/>
  <c r="J194" i="2"/>
  <c r="I194" i="2"/>
  <c r="H194" i="2"/>
  <c r="G194" i="2"/>
  <c r="P193" i="2"/>
  <c r="O193" i="2"/>
  <c r="N193" i="2"/>
  <c r="M193" i="2"/>
  <c r="L193" i="2"/>
  <c r="K193" i="2"/>
  <c r="J193" i="2"/>
  <c r="I193" i="2"/>
  <c r="H193" i="2"/>
  <c r="G193" i="2"/>
  <c r="P192" i="2"/>
  <c r="O192" i="2"/>
  <c r="N192" i="2"/>
  <c r="M192" i="2"/>
  <c r="L192" i="2"/>
  <c r="K192" i="2"/>
  <c r="J192" i="2"/>
  <c r="I192" i="2"/>
  <c r="H192" i="2"/>
  <c r="G192" i="2"/>
  <c r="P191" i="2"/>
  <c r="O191" i="2"/>
  <c r="N191" i="2"/>
  <c r="M191" i="2"/>
  <c r="L191" i="2"/>
  <c r="K191" i="2"/>
  <c r="J191" i="2"/>
  <c r="I191" i="2"/>
  <c r="H191" i="2"/>
  <c r="G191" i="2"/>
  <c r="P190" i="2"/>
  <c r="O190" i="2"/>
  <c r="N190" i="2"/>
  <c r="M190" i="2"/>
  <c r="L190" i="2"/>
  <c r="K190" i="2"/>
  <c r="J190" i="2"/>
  <c r="I190" i="2"/>
  <c r="H190" i="2"/>
  <c r="G190" i="2"/>
  <c r="P189" i="2"/>
  <c r="O189" i="2"/>
  <c r="N189" i="2"/>
  <c r="M189" i="2"/>
  <c r="L189" i="2"/>
  <c r="K189" i="2"/>
  <c r="J189" i="2"/>
  <c r="I189" i="2"/>
  <c r="H189" i="2"/>
  <c r="G189" i="2"/>
  <c r="P188" i="2"/>
  <c r="O188" i="2"/>
  <c r="N188" i="2"/>
  <c r="M188" i="2"/>
  <c r="L188" i="2"/>
  <c r="K188" i="2"/>
  <c r="J188" i="2"/>
  <c r="I188" i="2"/>
  <c r="H188" i="2"/>
  <c r="G188" i="2"/>
  <c r="P187" i="2"/>
  <c r="O187" i="2"/>
  <c r="N187" i="2"/>
  <c r="M187" i="2"/>
  <c r="L187" i="2"/>
  <c r="K187" i="2"/>
  <c r="J187" i="2"/>
  <c r="I187" i="2"/>
  <c r="H187" i="2"/>
  <c r="G187" i="2"/>
  <c r="P186" i="2"/>
  <c r="O186" i="2"/>
  <c r="N186" i="2"/>
  <c r="M186" i="2"/>
  <c r="L186" i="2"/>
  <c r="K186" i="2"/>
  <c r="J186" i="2"/>
  <c r="I186" i="2"/>
  <c r="H186" i="2"/>
  <c r="G186" i="2"/>
  <c r="P185" i="2"/>
  <c r="O185" i="2"/>
  <c r="N185" i="2"/>
  <c r="M185" i="2"/>
  <c r="L185" i="2"/>
  <c r="K185" i="2"/>
  <c r="J185" i="2"/>
  <c r="I185" i="2"/>
  <c r="H185" i="2"/>
  <c r="G185" i="2"/>
  <c r="P184" i="2"/>
  <c r="O184" i="2"/>
  <c r="N184" i="2"/>
  <c r="M184" i="2"/>
  <c r="L184" i="2"/>
  <c r="K184" i="2"/>
  <c r="J184" i="2"/>
  <c r="I184" i="2"/>
  <c r="H184" i="2"/>
  <c r="G184" i="2"/>
  <c r="P183" i="2"/>
  <c r="O183" i="2"/>
  <c r="N183" i="2"/>
  <c r="M183" i="2"/>
  <c r="L183" i="2"/>
  <c r="K183" i="2"/>
  <c r="J183" i="2"/>
  <c r="I183" i="2"/>
  <c r="H183" i="2"/>
  <c r="G183" i="2"/>
  <c r="P182" i="2"/>
  <c r="O182" i="2"/>
  <c r="N182" i="2"/>
  <c r="M182" i="2"/>
  <c r="L182" i="2"/>
  <c r="K182" i="2"/>
  <c r="J182" i="2"/>
  <c r="I182" i="2"/>
  <c r="H182" i="2"/>
  <c r="G182" i="2"/>
  <c r="P181" i="2"/>
  <c r="O181" i="2"/>
  <c r="N181" i="2"/>
  <c r="M181" i="2"/>
  <c r="L181" i="2"/>
  <c r="K181" i="2"/>
  <c r="J181" i="2"/>
  <c r="I181" i="2"/>
  <c r="H181" i="2"/>
  <c r="G181" i="2"/>
  <c r="P180" i="2"/>
  <c r="O180" i="2"/>
  <c r="N180" i="2"/>
  <c r="M180" i="2"/>
  <c r="L180" i="2"/>
  <c r="K180" i="2"/>
  <c r="J180" i="2"/>
  <c r="I180" i="2"/>
  <c r="H180" i="2"/>
  <c r="G180" i="2"/>
  <c r="P179" i="2"/>
  <c r="O179" i="2"/>
  <c r="N179" i="2"/>
  <c r="M179" i="2"/>
  <c r="L179" i="2"/>
  <c r="K179" i="2"/>
  <c r="J179" i="2"/>
  <c r="I179" i="2"/>
  <c r="H179" i="2"/>
  <c r="G179" i="2"/>
  <c r="P178" i="2"/>
  <c r="O178" i="2"/>
  <c r="N178" i="2"/>
  <c r="M178" i="2"/>
  <c r="L178" i="2"/>
  <c r="K178" i="2"/>
  <c r="J178" i="2"/>
  <c r="I178" i="2"/>
  <c r="H178" i="2"/>
  <c r="G178" i="2"/>
  <c r="P177" i="2"/>
  <c r="O177" i="2"/>
  <c r="N177" i="2"/>
  <c r="M177" i="2"/>
  <c r="L177" i="2"/>
  <c r="K177" i="2"/>
  <c r="J177" i="2"/>
  <c r="I177" i="2"/>
  <c r="H177" i="2"/>
  <c r="G177" i="2"/>
  <c r="P176" i="2"/>
  <c r="O176" i="2"/>
  <c r="N176" i="2"/>
  <c r="M176" i="2"/>
  <c r="L176" i="2"/>
  <c r="K176" i="2"/>
  <c r="J176" i="2"/>
  <c r="I176" i="2"/>
  <c r="H176" i="2"/>
  <c r="G176" i="2"/>
  <c r="P175" i="2"/>
  <c r="O175" i="2"/>
  <c r="N175" i="2"/>
  <c r="M175" i="2"/>
  <c r="L175" i="2"/>
  <c r="K175" i="2"/>
  <c r="J175" i="2"/>
  <c r="I175" i="2"/>
  <c r="H175" i="2"/>
  <c r="G175" i="2"/>
  <c r="P174" i="2"/>
  <c r="O174" i="2"/>
  <c r="N174" i="2"/>
  <c r="M174" i="2"/>
  <c r="L174" i="2"/>
  <c r="K174" i="2"/>
  <c r="J174" i="2"/>
  <c r="I174" i="2"/>
  <c r="H174" i="2"/>
  <c r="G174" i="2"/>
  <c r="P173" i="2"/>
  <c r="O173" i="2"/>
  <c r="N173" i="2"/>
  <c r="M173" i="2"/>
  <c r="L173" i="2"/>
  <c r="K173" i="2"/>
  <c r="J173" i="2"/>
  <c r="I173" i="2"/>
  <c r="H173" i="2"/>
  <c r="G173" i="2"/>
  <c r="P172" i="2"/>
  <c r="O172" i="2"/>
  <c r="N172" i="2"/>
  <c r="M172" i="2"/>
  <c r="L172" i="2"/>
  <c r="K172" i="2"/>
  <c r="J172" i="2"/>
  <c r="I172" i="2"/>
  <c r="H172" i="2"/>
  <c r="G172" i="2"/>
  <c r="P171" i="2"/>
  <c r="O171" i="2"/>
  <c r="N171" i="2"/>
  <c r="M171" i="2"/>
  <c r="L171" i="2"/>
  <c r="K171" i="2"/>
  <c r="J171" i="2"/>
  <c r="I171" i="2"/>
  <c r="H171" i="2"/>
  <c r="G171" i="2"/>
  <c r="P170" i="2"/>
  <c r="O170" i="2"/>
  <c r="N170" i="2"/>
  <c r="M170" i="2"/>
  <c r="L170" i="2"/>
  <c r="K170" i="2"/>
  <c r="J170" i="2"/>
  <c r="I170" i="2"/>
  <c r="H170" i="2"/>
  <c r="G170" i="2"/>
  <c r="P169" i="2"/>
  <c r="O169" i="2"/>
  <c r="N169" i="2"/>
  <c r="M169" i="2"/>
  <c r="L169" i="2"/>
  <c r="K169" i="2"/>
  <c r="J169" i="2"/>
  <c r="I169" i="2"/>
  <c r="H169" i="2"/>
  <c r="G169" i="2"/>
  <c r="P168" i="2"/>
  <c r="O168" i="2"/>
  <c r="N168" i="2"/>
  <c r="M168" i="2"/>
  <c r="L168" i="2"/>
  <c r="K168" i="2"/>
  <c r="J168" i="2"/>
  <c r="I168" i="2"/>
  <c r="H168" i="2"/>
  <c r="G168" i="2"/>
  <c r="P167" i="2"/>
  <c r="O167" i="2"/>
  <c r="N167" i="2"/>
  <c r="M167" i="2"/>
  <c r="L167" i="2"/>
  <c r="K167" i="2"/>
  <c r="J167" i="2"/>
  <c r="I167" i="2"/>
  <c r="H167" i="2"/>
  <c r="G167" i="2"/>
  <c r="P166" i="2"/>
  <c r="O166" i="2"/>
  <c r="N166" i="2"/>
  <c r="M166" i="2"/>
  <c r="L166" i="2"/>
  <c r="K166" i="2"/>
  <c r="J166" i="2"/>
  <c r="I166" i="2"/>
  <c r="H166" i="2"/>
  <c r="G166" i="2"/>
  <c r="P165" i="2"/>
  <c r="O165" i="2"/>
  <c r="N165" i="2"/>
  <c r="M165" i="2"/>
  <c r="L165" i="2"/>
  <c r="K165" i="2"/>
  <c r="J165" i="2"/>
  <c r="I165" i="2"/>
  <c r="H165" i="2"/>
  <c r="G165" i="2"/>
  <c r="P164" i="2"/>
  <c r="O164" i="2"/>
  <c r="N164" i="2"/>
  <c r="M164" i="2"/>
  <c r="L164" i="2"/>
  <c r="K164" i="2"/>
  <c r="J164" i="2"/>
  <c r="I164" i="2"/>
  <c r="H164" i="2"/>
  <c r="G164" i="2"/>
  <c r="P163" i="2"/>
  <c r="O163" i="2"/>
  <c r="N163" i="2"/>
  <c r="M163" i="2"/>
  <c r="L163" i="2"/>
  <c r="K163" i="2"/>
  <c r="J163" i="2"/>
  <c r="I163" i="2"/>
  <c r="H163" i="2"/>
  <c r="G163" i="2"/>
  <c r="P162" i="2"/>
  <c r="O162" i="2"/>
  <c r="N162" i="2"/>
  <c r="M162" i="2"/>
  <c r="L162" i="2"/>
  <c r="K162" i="2"/>
  <c r="J162" i="2"/>
  <c r="I162" i="2"/>
  <c r="H162" i="2"/>
  <c r="G162" i="2"/>
  <c r="P161" i="2"/>
  <c r="O161" i="2"/>
  <c r="N161" i="2"/>
  <c r="M161" i="2"/>
  <c r="L161" i="2"/>
  <c r="K161" i="2"/>
  <c r="J161" i="2"/>
  <c r="I161" i="2"/>
  <c r="H161" i="2"/>
  <c r="G161" i="2"/>
  <c r="P160" i="2"/>
  <c r="O160" i="2"/>
  <c r="N160" i="2"/>
  <c r="M160" i="2"/>
  <c r="L160" i="2"/>
  <c r="K160" i="2"/>
  <c r="J160" i="2"/>
  <c r="I160" i="2"/>
  <c r="H160" i="2"/>
  <c r="G160" i="2"/>
  <c r="P159" i="2"/>
  <c r="O159" i="2"/>
  <c r="N159" i="2"/>
  <c r="M159" i="2"/>
  <c r="L159" i="2"/>
  <c r="K159" i="2"/>
  <c r="J159" i="2"/>
  <c r="I159" i="2"/>
  <c r="H159" i="2"/>
  <c r="G159" i="2"/>
  <c r="P158" i="2"/>
  <c r="O158" i="2"/>
  <c r="N158" i="2"/>
  <c r="M158" i="2"/>
  <c r="L158" i="2"/>
  <c r="K158" i="2"/>
  <c r="J158" i="2"/>
  <c r="I158" i="2"/>
  <c r="H158" i="2"/>
  <c r="G158" i="2"/>
  <c r="P157" i="2"/>
  <c r="O157" i="2"/>
  <c r="N157" i="2"/>
  <c r="M157" i="2"/>
  <c r="L157" i="2"/>
  <c r="K157" i="2"/>
  <c r="J157" i="2"/>
  <c r="I157" i="2"/>
  <c r="H157" i="2"/>
  <c r="G157" i="2"/>
  <c r="P156" i="2"/>
  <c r="O156" i="2"/>
  <c r="N156" i="2"/>
  <c r="M156" i="2"/>
  <c r="L156" i="2"/>
  <c r="K156" i="2"/>
  <c r="J156" i="2"/>
  <c r="I156" i="2"/>
  <c r="H156" i="2"/>
  <c r="G156" i="2"/>
  <c r="P155" i="2"/>
  <c r="O155" i="2"/>
  <c r="N155" i="2"/>
  <c r="M155" i="2"/>
  <c r="L155" i="2"/>
  <c r="K155" i="2"/>
  <c r="J155" i="2"/>
  <c r="I155" i="2"/>
  <c r="H155" i="2"/>
  <c r="G155" i="2"/>
  <c r="P154" i="2"/>
  <c r="O154" i="2"/>
  <c r="N154" i="2"/>
  <c r="M154" i="2"/>
  <c r="L154" i="2"/>
  <c r="K154" i="2"/>
  <c r="J154" i="2"/>
  <c r="I154" i="2"/>
  <c r="H154" i="2"/>
  <c r="G154" i="2"/>
  <c r="P153" i="2"/>
  <c r="O153" i="2"/>
  <c r="N153" i="2"/>
  <c r="M153" i="2"/>
  <c r="L153" i="2"/>
  <c r="K153" i="2"/>
  <c r="J153" i="2"/>
  <c r="I153" i="2"/>
  <c r="H153" i="2"/>
  <c r="G153" i="2"/>
  <c r="P152" i="2"/>
  <c r="O152" i="2"/>
  <c r="N152" i="2"/>
  <c r="M152" i="2"/>
  <c r="L152" i="2"/>
  <c r="K152" i="2"/>
  <c r="J152" i="2"/>
  <c r="I152" i="2"/>
  <c r="H152" i="2"/>
  <c r="G152" i="2"/>
  <c r="P151" i="2"/>
  <c r="O151" i="2"/>
  <c r="N151" i="2"/>
  <c r="M151" i="2"/>
  <c r="L151" i="2"/>
  <c r="K151" i="2"/>
  <c r="J151" i="2"/>
  <c r="I151" i="2"/>
  <c r="H151" i="2"/>
  <c r="G151" i="2"/>
  <c r="P150" i="2"/>
  <c r="O150" i="2"/>
  <c r="N150" i="2"/>
  <c r="M150" i="2"/>
  <c r="L150" i="2"/>
  <c r="K150" i="2"/>
  <c r="J150" i="2"/>
  <c r="I150" i="2"/>
  <c r="H150" i="2"/>
  <c r="G150" i="2"/>
  <c r="P149" i="2"/>
  <c r="O149" i="2"/>
  <c r="N149" i="2"/>
  <c r="M149" i="2"/>
  <c r="L149" i="2"/>
  <c r="K149" i="2"/>
  <c r="J149" i="2"/>
  <c r="I149" i="2"/>
  <c r="H149" i="2"/>
  <c r="G149" i="2"/>
  <c r="P148" i="2"/>
  <c r="O148" i="2"/>
  <c r="N148" i="2"/>
  <c r="M148" i="2"/>
  <c r="L148" i="2"/>
  <c r="K148" i="2"/>
  <c r="J148" i="2"/>
  <c r="I148" i="2"/>
  <c r="H148" i="2"/>
  <c r="G148" i="2"/>
  <c r="P147" i="2"/>
  <c r="O147" i="2"/>
  <c r="N147" i="2"/>
  <c r="M147" i="2"/>
  <c r="L147" i="2"/>
  <c r="K147" i="2"/>
  <c r="J147" i="2"/>
  <c r="I147" i="2"/>
  <c r="H147" i="2"/>
  <c r="G147" i="2"/>
  <c r="P146" i="2"/>
  <c r="O146" i="2"/>
  <c r="N146" i="2"/>
  <c r="M146" i="2"/>
  <c r="L146" i="2"/>
  <c r="K146" i="2"/>
  <c r="J146" i="2"/>
  <c r="I146" i="2"/>
  <c r="H146" i="2"/>
  <c r="G146" i="2"/>
  <c r="P145" i="2"/>
  <c r="O145" i="2"/>
  <c r="N145" i="2"/>
  <c r="M145" i="2"/>
  <c r="L145" i="2"/>
  <c r="K145" i="2"/>
  <c r="J145" i="2"/>
  <c r="I145" i="2"/>
  <c r="H145" i="2"/>
  <c r="G145" i="2"/>
  <c r="P144" i="2"/>
  <c r="O144" i="2"/>
  <c r="N144" i="2"/>
  <c r="M144" i="2"/>
  <c r="L144" i="2"/>
  <c r="K144" i="2"/>
  <c r="J144" i="2"/>
  <c r="I144" i="2"/>
  <c r="H144" i="2"/>
  <c r="G144" i="2"/>
  <c r="P143" i="2"/>
  <c r="O143" i="2"/>
  <c r="N143" i="2"/>
  <c r="M143" i="2"/>
  <c r="L143" i="2"/>
  <c r="K143" i="2"/>
  <c r="J143" i="2"/>
  <c r="I143" i="2"/>
  <c r="H143" i="2"/>
  <c r="G143" i="2"/>
  <c r="P142" i="2"/>
  <c r="O142" i="2"/>
  <c r="N142" i="2"/>
  <c r="M142" i="2"/>
  <c r="L142" i="2"/>
  <c r="K142" i="2"/>
  <c r="J142" i="2"/>
  <c r="I142" i="2"/>
  <c r="H142" i="2"/>
  <c r="G142" i="2"/>
  <c r="P141" i="2"/>
  <c r="O141" i="2"/>
  <c r="N141" i="2"/>
  <c r="M141" i="2"/>
  <c r="L141" i="2"/>
  <c r="K141" i="2"/>
  <c r="J141" i="2"/>
  <c r="I141" i="2"/>
  <c r="H141" i="2"/>
  <c r="G141" i="2"/>
  <c r="P140" i="2"/>
  <c r="O140" i="2"/>
  <c r="N140" i="2"/>
  <c r="M140" i="2"/>
  <c r="L140" i="2"/>
  <c r="K140" i="2"/>
  <c r="J140" i="2"/>
  <c r="I140" i="2"/>
  <c r="H140" i="2"/>
  <c r="G140" i="2"/>
  <c r="P139" i="2"/>
  <c r="O139" i="2"/>
  <c r="N139" i="2"/>
  <c r="M139" i="2"/>
  <c r="L139" i="2"/>
  <c r="K139" i="2"/>
  <c r="J139" i="2"/>
  <c r="I139" i="2"/>
  <c r="H139" i="2"/>
  <c r="G139" i="2"/>
  <c r="P138" i="2"/>
  <c r="O138" i="2"/>
  <c r="N138" i="2"/>
  <c r="M138" i="2"/>
  <c r="L138" i="2"/>
  <c r="K138" i="2"/>
  <c r="J138" i="2"/>
  <c r="I138" i="2"/>
  <c r="H138" i="2"/>
  <c r="G138" i="2"/>
  <c r="P137" i="2"/>
  <c r="O137" i="2"/>
  <c r="N137" i="2"/>
  <c r="M137" i="2"/>
  <c r="L137" i="2"/>
  <c r="K137" i="2"/>
  <c r="J137" i="2"/>
  <c r="I137" i="2"/>
  <c r="H137" i="2"/>
  <c r="G137" i="2"/>
  <c r="P136" i="2"/>
  <c r="O136" i="2"/>
  <c r="N136" i="2"/>
  <c r="M136" i="2"/>
  <c r="L136" i="2"/>
  <c r="K136" i="2"/>
  <c r="J136" i="2"/>
  <c r="I136" i="2"/>
  <c r="H136" i="2"/>
  <c r="G136" i="2"/>
  <c r="P135" i="2"/>
  <c r="O135" i="2"/>
  <c r="N135" i="2"/>
  <c r="M135" i="2"/>
  <c r="L135" i="2"/>
  <c r="K135" i="2"/>
  <c r="J135" i="2"/>
  <c r="I135" i="2"/>
  <c r="H135" i="2"/>
  <c r="G135" i="2"/>
  <c r="P134" i="2"/>
  <c r="O134" i="2"/>
  <c r="N134" i="2"/>
  <c r="M134" i="2"/>
  <c r="L134" i="2"/>
  <c r="K134" i="2"/>
  <c r="J134" i="2"/>
  <c r="I134" i="2"/>
  <c r="H134" i="2"/>
  <c r="G134" i="2"/>
  <c r="P133" i="2"/>
  <c r="O133" i="2"/>
  <c r="N133" i="2"/>
  <c r="M133" i="2"/>
  <c r="L133" i="2"/>
  <c r="K133" i="2"/>
  <c r="J133" i="2"/>
  <c r="I133" i="2"/>
  <c r="H133" i="2"/>
  <c r="G133" i="2"/>
  <c r="P132" i="2"/>
  <c r="O132" i="2"/>
  <c r="N132" i="2"/>
  <c r="M132" i="2"/>
  <c r="L132" i="2"/>
  <c r="K132" i="2"/>
  <c r="J132" i="2"/>
  <c r="I132" i="2"/>
  <c r="H132" i="2"/>
  <c r="G132" i="2"/>
  <c r="P131" i="2"/>
  <c r="O131" i="2"/>
  <c r="N131" i="2"/>
  <c r="M131" i="2"/>
  <c r="L131" i="2"/>
  <c r="K131" i="2"/>
  <c r="J131" i="2"/>
  <c r="I131" i="2"/>
  <c r="H131" i="2"/>
  <c r="G131" i="2"/>
  <c r="P130" i="2"/>
  <c r="O130" i="2"/>
  <c r="N130" i="2"/>
  <c r="M130" i="2"/>
  <c r="L130" i="2"/>
  <c r="K130" i="2"/>
  <c r="J130" i="2"/>
  <c r="I130" i="2"/>
  <c r="H130" i="2"/>
  <c r="G130" i="2"/>
  <c r="P129" i="2"/>
  <c r="O129" i="2"/>
  <c r="N129" i="2"/>
  <c r="M129" i="2"/>
  <c r="L129" i="2"/>
  <c r="K129" i="2"/>
  <c r="J129" i="2"/>
  <c r="I129" i="2"/>
  <c r="H129" i="2"/>
  <c r="G129" i="2"/>
  <c r="P128" i="2"/>
  <c r="O128" i="2"/>
  <c r="N128" i="2"/>
  <c r="M128" i="2"/>
  <c r="L128" i="2"/>
  <c r="K128" i="2"/>
  <c r="J128" i="2"/>
  <c r="I128" i="2"/>
  <c r="H128" i="2"/>
  <c r="G128" i="2"/>
  <c r="P127" i="2"/>
  <c r="O127" i="2"/>
  <c r="N127" i="2"/>
  <c r="M127" i="2"/>
  <c r="L127" i="2"/>
  <c r="K127" i="2"/>
  <c r="J127" i="2"/>
  <c r="I127" i="2"/>
  <c r="H127" i="2"/>
  <c r="G127" i="2"/>
  <c r="P126" i="2"/>
  <c r="O126" i="2"/>
  <c r="N126" i="2"/>
  <c r="M126" i="2"/>
  <c r="L126" i="2"/>
  <c r="K126" i="2"/>
  <c r="J126" i="2"/>
  <c r="I126" i="2"/>
  <c r="H126" i="2"/>
  <c r="G126" i="2"/>
  <c r="P125" i="2"/>
  <c r="O125" i="2"/>
  <c r="N125" i="2"/>
  <c r="M125" i="2"/>
  <c r="L125" i="2"/>
  <c r="K125" i="2"/>
  <c r="J125" i="2"/>
  <c r="I125" i="2"/>
  <c r="H125" i="2"/>
  <c r="G125" i="2"/>
  <c r="P124" i="2"/>
  <c r="O124" i="2"/>
  <c r="N124" i="2"/>
  <c r="M124" i="2"/>
  <c r="L124" i="2"/>
  <c r="K124" i="2"/>
  <c r="J124" i="2"/>
  <c r="I124" i="2"/>
  <c r="H124" i="2"/>
  <c r="G124" i="2"/>
  <c r="P123" i="2"/>
  <c r="O123" i="2"/>
  <c r="N123" i="2"/>
  <c r="M123" i="2"/>
  <c r="L123" i="2"/>
  <c r="K123" i="2"/>
  <c r="J123" i="2"/>
  <c r="I123" i="2"/>
  <c r="H123" i="2"/>
  <c r="G123" i="2"/>
  <c r="P122" i="2"/>
  <c r="O122" i="2"/>
  <c r="N122" i="2"/>
  <c r="M122" i="2"/>
  <c r="L122" i="2"/>
  <c r="K122" i="2"/>
  <c r="J122" i="2"/>
  <c r="I122" i="2"/>
  <c r="H122" i="2"/>
  <c r="G122" i="2"/>
  <c r="P121" i="2"/>
  <c r="O121" i="2"/>
  <c r="N121" i="2"/>
  <c r="M121" i="2"/>
  <c r="L121" i="2"/>
  <c r="K121" i="2"/>
  <c r="J121" i="2"/>
  <c r="I121" i="2"/>
  <c r="H121" i="2"/>
  <c r="G121" i="2"/>
  <c r="P120" i="2"/>
  <c r="O120" i="2"/>
  <c r="N120" i="2"/>
  <c r="M120" i="2"/>
  <c r="L120" i="2"/>
  <c r="K120" i="2"/>
  <c r="J120" i="2"/>
  <c r="I120" i="2"/>
  <c r="H120" i="2"/>
  <c r="G120" i="2"/>
  <c r="P119" i="2"/>
  <c r="O119" i="2"/>
  <c r="N119" i="2"/>
  <c r="M119" i="2"/>
  <c r="L119" i="2"/>
  <c r="K119" i="2"/>
  <c r="J119" i="2"/>
  <c r="I119" i="2"/>
  <c r="H119" i="2"/>
  <c r="G119" i="2"/>
  <c r="P118" i="2"/>
  <c r="O118" i="2"/>
  <c r="N118" i="2"/>
  <c r="M118" i="2"/>
  <c r="L118" i="2"/>
  <c r="K118" i="2"/>
  <c r="J118" i="2"/>
  <c r="I118" i="2"/>
  <c r="H118" i="2"/>
  <c r="G118" i="2"/>
  <c r="P117" i="2"/>
  <c r="O117" i="2"/>
  <c r="N117" i="2"/>
  <c r="M117" i="2"/>
  <c r="L117" i="2"/>
  <c r="K117" i="2"/>
  <c r="J117" i="2"/>
  <c r="I117" i="2"/>
  <c r="H117" i="2"/>
  <c r="G117" i="2"/>
  <c r="P116" i="2"/>
  <c r="O116" i="2"/>
  <c r="N116" i="2"/>
  <c r="M116" i="2"/>
  <c r="L116" i="2"/>
  <c r="K116" i="2"/>
  <c r="J116" i="2"/>
  <c r="I116" i="2"/>
  <c r="H116" i="2"/>
  <c r="G116" i="2"/>
  <c r="P115" i="2"/>
  <c r="O115" i="2"/>
  <c r="N115" i="2"/>
  <c r="M115" i="2"/>
  <c r="L115" i="2"/>
  <c r="K115" i="2"/>
  <c r="J115" i="2"/>
  <c r="I115" i="2"/>
  <c r="H115" i="2"/>
  <c r="G115" i="2"/>
  <c r="P114" i="2"/>
  <c r="O114" i="2"/>
  <c r="N114" i="2"/>
  <c r="M114" i="2"/>
  <c r="L114" i="2"/>
  <c r="K114" i="2"/>
  <c r="J114" i="2"/>
  <c r="I114" i="2"/>
  <c r="H114" i="2"/>
  <c r="G114" i="2"/>
  <c r="P113" i="2"/>
  <c r="O113" i="2"/>
  <c r="N113" i="2"/>
  <c r="M113" i="2"/>
  <c r="L113" i="2"/>
  <c r="K113" i="2"/>
  <c r="J113" i="2"/>
  <c r="I113" i="2"/>
  <c r="H113" i="2"/>
  <c r="G113" i="2"/>
  <c r="P112" i="2"/>
  <c r="O112" i="2"/>
  <c r="N112" i="2"/>
  <c r="M112" i="2"/>
  <c r="L112" i="2"/>
  <c r="K112" i="2"/>
  <c r="J112" i="2"/>
  <c r="I112" i="2"/>
  <c r="H112" i="2"/>
  <c r="G112" i="2"/>
  <c r="P111" i="2"/>
  <c r="O111" i="2"/>
  <c r="N111" i="2"/>
  <c r="M111" i="2"/>
  <c r="L111" i="2"/>
  <c r="K111" i="2"/>
  <c r="J111" i="2"/>
  <c r="I111" i="2"/>
  <c r="H111" i="2"/>
  <c r="G111" i="2"/>
  <c r="P110" i="2"/>
  <c r="O110" i="2"/>
  <c r="N110" i="2"/>
  <c r="M110" i="2"/>
  <c r="L110" i="2"/>
  <c r="K110" i="2"/>
  <c r="J110" i="2"/>
  <c r="I110" i="2"/>
  <c r="H110" i="2"/>
  <c r="G110" i="2"/>
  <c r="P109" i="2"/>
  <c r="O109" i="2"/>
  <c r="N109" i="2"/>
  <c r="M109" i="2"/>
  <c r="L109" i="2"/>
  <c r="K109" i="2"/>
  <c r="J109" i="2"/>
  <c r="I109" i="2"/>
  <c r="H109" i="2"/>
  <c r="G109" i="2"/>
  <c r="P108" i="2"/>
  <c r="O108" i="2"/>
  <c r="N108" i="2"/>
  <c r="M108" i="2"/>
  <c r="L108" i="2"/>
  <c r="K108" i="2"/>
  <c r="J108" i="2"/>
  <c r="I108" i="2"/>
  <c r="H108" i="2"/>
  <c r="G108" i="2"/>
  <c r="P107" i="2"/>
  <c r="O107" i="2"/>
  <c r="N107" i="2"/>
  <c r="M107" i="2"/>
  <c r="L107" i="2"/>
  <c r="K107" i="2"/>
  <c r="J107" i="2"/>
  <c r="I107" i="2"/>
  <c r="H107" i="2"/>
  <c r="G107" i="2"/>
  <c r="P106" i="2"/>
  <c r="O106" i="2"/>
  <c r="N106" i="2"/>
  <c r="M106" i="2"/>
  <c r="L106" i="2"/>
  <c r="K106" i="2"/>
  <c r="J106" i="2"/>
  <c r="I106" i="2"/>
  <c r="H106" i="2"/>
  <c r="G106" i="2"/>
  <c r="P105" i="2"/>
  <c r="O105" i="2"/>
  <c r="N105" i="2"/>
  <c r="M105" i="2"/>
  <c r="L105" i="2"/>
  <c r="K105" i="2"/>
  <c r="J105" i="2"/>
  <c r="I105" i="2"/>
  <c r="H105" i="2"/>
  <c r="G105" i="2"/>
  <c r="P104" i="2"/>
  <c r="O104" i="2"/>
  <c r="N104" i="2"/>
  <c r="M104" i="2"/>
  <c r="L104" i="2"/>
  <c r="K104" i="2"/>
  <c r="J104" i="2"/>
  <c r="I104" i="2"/>
  <c r="H104" i="2"/>
  <c r="G104" i="2"/>
  <c r="P103" i="2"/>
  <c r="O103" i="2"/>
  <c r="N103" i="2"/>
  <c r="M103" i="2"/>
  <c r="L103" i="2"/>
  <c r="K103" i="2"/>
  <c r="J103" i="2"/>
  <c r="I103" i="2"/>
  <c r="H103" i="2"/>
  <c r="G103" i="2"/>
  <c r="P102" i="2"/>
  <c r="O102" i="2"/>
  <c r="N102" i="2"/>
  <c r="M102" i="2"/>
  <c r="L102" i="2"/>
  <c r="K102" i="2"/>
  <c r="J102" i="2"/>
  <c r="I102" i="2"/>
  <c r="H102" i="2"/>
  <c r="G102" i="2"/>
  <c r="P101" i="2"/>
  <c r="O101" i="2"/>
  <c r="N101" i="2"/>
  <c r="M101" i="2"/>
  <c r="L101" i="2"/>
  <c r="K101" i="2"/>
  <c r="J101" i="2"/>
  <c r="I101" i="2"/>
  <c r="H101" i="2"/>
  <c r="G101" i="2"/>
  <c r="P100" i="2"/>
  <c r="O100" i="2"/>
  <c r="N100" i="2"/>
  <c r="M100" i="2"/>
  <c r="L100" i="2"/>
  <c r="K100" i="2"/>
  <c r="J100" i="2"/>
  <c r="I100" i="2"/>
  <c r="H100" i="2"/>
  <c r="G100" i="2"/>
  <c r="P99" i="2"/>
  <c r="O99" i="2"/>
  <c r="N99" i="2"/>
  <c r="M99" i="2"/>
  <c r="L99" i="2"/>
  <c r="K99" i="2"/>
  <c r="J99" i="2"/>
  <c r="I99" i="2"/>
  <c r="H99" i="2"/>
  <c r="G99" i="2"/>
  <c r="P98" i="2"/>
  <c r="O98" i="2"/>
  <c r="N98" i="2"/>
  <c r="M98" i="2"/>
  <c r="L98" i="2"/>
  <c r="K98" i="2"/>
  <c r="J98" i="2"/>
  <c r="I98" i="2"/>
  <c r="H98" i="2"/>
  <c r="G98" i="2"/>
  <c r="P97" i="2"/>
  <c r="O97" i="2"/>
  <c r="N97" i="2"/>
  <c r="M97" i="2"/>
  <c r="L97" i="2"/>
  <c r="K97" i="2"/>
  <c r="J97" i="2"/>
  <c r="I97" i="2"/>
  <c r="H97" i="2"/>
  <c r="G97" i="2"/>
  <c r="P96" i="2"/>
  <c r="O96" i="2"/>
  <c r="N96" i="2"/>
  <c r="M96" i="2"/>
  <c r="L96" i="2"/>
  <c r="K96" i="2"/>
  <c r="J96" i="2"/>
  <c r="I96" i="2"/>
  <c r="H96" i="2"/>
  <c r="G96" i="2"/>
  <c r="P95" i="2"/>
  <c r="O95" i="2"/>
  <c r="N95" i="2"/>
  <c r="M95" i="2"/>
  <c r="L95" i="2"/>
  <c r="K95" i="2"/>
  <c r="J95" i="2"/>
  <c r="I95" i="2"/>
  <c r="H95" i="2"/>
  <c r="G95" i="2"/>
  <c r="P94" i="2"/>
  <c r="O94" i="2"/>
  <c r="N94" i="2"/>
  <c r="M94" i="2"/>
  <c r="L94" i="2"/>
  <c r="K94" i="2"/>
  <c r="J94" i="2"/>
  <c r="I94" i="2"/>
  <c r="H94" i="2"/>
  <c r="G94" i="2"/>
  <c r="P93" i="2"/>
  <c r="O93" i="2"/>
  <c r="N93" i="2"/>
  <c r="M93" i="2"/>
  <c r="L93" i="2"/>
  <c r="K93" i="2"/>
  <c r="J93" i="2"/>
  <c r="I93" i="2"/>
  <c r="H93" i="2"/>
  <c r="G93" i="2"/>
  <c r="P92" i="2"/>
  <c r="O92" i="2"/>
  <c r="N92" i="2"/>
  <c r="M92" i="2"/>
  <c r="L92" i="2"/>
  <c r="K92" i="2"/>
  <c r="J92" i="2"/>
  <c r="I92" i="2"/>
  <c r="H92" i="2"/>
  <c r="G92" i="2"/>
  <c r="P91" i="2"/>
  <c r="O91" i="2"/>
  <c r="N91" i="2"/>
  <c r="M91" i="2"/>
  <c r="L91" i="2"/>
  <c r="K91" i="2"/>
  <c r="J91" i="2"/>
  <c r="I91" i="2"/>
  <c r="H91" i="2"/>
  <c r="G91" i="2"/>
  <c r="P90" i="2"/>
  <c r="O90" i="2"/>
  <c r="N90" i="2"/>
  <c r="M90" i="2"/>
  <c r="L90" i="2"/>
  <c r="K90" i="2"/>
  <c r="J90" i="2"/>
  <c r="I90" i="2"/>
  <c r="H90" i="2"/>
  <c r="G90" i="2"/>
  <c r="P89" i="2"/>
  <c r="O89" i="2"/>
  <c r="N89" i="2"/>
  <c r="M89" i="2"/>
  <c r="L89" i="2"/>
  <c r="K89" i="2"/>
  <c r="J89" i="2"/>
  <c r="I89" i="2"/>
  <c r="H89" i="2"/>
  <c r="G89" i="2"/>
  <c r="P88" i="2"/>
  <c r="O88" i="2"/>
  <c r="N88" i="2"/>
  <c r="M88" i="2"/>
  <c r="L88" i="2"/>
  <c r="K88" i="2"/>
  <c r="J88" i="2"/>
  <c r="I88" i="2"/>
  <c r="H88" i="2"/>
  <c r="G88" i="2"/>
  <c r="P87" i="2"/>
  <c r="O87" i="2"/>
  <c r="N87" i="2"/>
  <c r="M87" i="2"/>
  <c r="L87" i="2"/>
  <c r="K87" i="2"/>
  <c r="J87" i="2"/>
  <c r="I87" i="2"/>
  <c r="H87" i="2"/>
  <c r="G87" i="2"/>
  <c r="P86" i="2"/>
  <c r="O86" i="2"/>
  <c r="N86" i="2"/>
  <c r="M86" i="2"/>
  <c r="L86" i="2"/>
  <c r="K86" i="2"/>
  <c r="J86" i="2"/>
  <c r="I86" i="2"/>
  <c r="H86" i="2"/>
  <c r="G86" i="2"/>
  <c r="P85" i="2"/>
  <c r="O85" i="2"/>
  <c r="N85" i="2"/>
  <c r="M85" i="2"/>
  <c r="L85" i="2"/>
  <c r="K85" i="2"/>
  <c r="J85" i="2"/>
  <c r="I85" i="2"/>
  <c r="H85" i="2"/>
  <c r="G85" i="2"/>
  <c r="P84" i="2"/>
  <c r="O84" i="2"/>
  <c r="N84" i="2"/>
  <c r="M84" i="2"/>
  <c r="L84" i="2"/>
  <c r="K84" i="2"/>
  <c r="J84" i="2"/>
  <c r="I84" i="2"/>
  <c r="H84" i="2"/>
  <c r="G84" i="2"/>
  <c r="P83" i="2"/>
  <c r="O83" i="2"/>
  <c r="N83" i="2"/>
  <c r="M83" i="2"/>
  <c r="L83" i="2"/>
  <c r="K83" i="2"/>
  <c r="J83" i="2"/>
  <c r="I83" i="2"/>
  <c r="H83" i="2"/>
  <c r="G83" i="2"/>
  <c r="P82" i="2"/>
  <c r="O82" i="2"/>
  <c r="N82" i="2"/>
  <c r="M82" i="2"/>
  <c r="L82" i="2"/>
  <c r="K82" i="2"/>
  <c r="J82" i="2"/>
  <c r="I82" i="2"/>
  <c r="H82" i="2"/>
  <c r="G82" i="2"/>
  <c r="P81" i="2"/>
  <c r="O81" i="2"/>
  <c r="N81" i="2"/>
  <c r="M81" i="2"/>
  <c r="L81" i="2"/>
  <c r="K81" i="2"/>
  <c r="J81" i="2"/>
  <c r="I81" i="2"/>
  <c r="H81" i="2"/>
  <c r="G81" i="2"/>
  <c r="P80" i="2"/>
  <c r="O80" i="2"/>
  <c r="N80" i="2"/>
  <c r="M80" i="2"/>
  <c r="L80" i="2"/>
  <c r="K80" i="2"/>
  <c r="J80" i="2"/>
  <c r="I80" i="2"/>
  <c r="H80" i="2"/>
  <c r="G80" i="2"/>
  <c r="P79" i="2"/>
  <c r="O79" i="2"/>
  <c r="N79" i="2"/>
  <c r="M79" i="2"/>
  <c r="L79" i="2"/>
  <c r="K79" i="2"/>
  <c r="J79" i="2"/>
  <c r="I79" i="2"/>
  <c r="H79" i="2"/>
  <c r="G79" i="2"/>
  <c r="P78" i="2"/>
  <c r="O78" i="2"/>
  <c r="N78" i="2"/>
  <c r="M78" i="2"/>
  <c r="L78" i="2"/>
  <c r="K78" i="2"/>
  <c r="J78" i="2"/>
  <c r="I78" i="2"/>
  <c r="H78" i="2"/>
  <c r="G78" i="2"/>
  <c r="P77" i="2"/>
  <c r="O77" i="2"/>
  <c r="N77" i="2"/>
  <c r="M77" i="2"/>
  <c r="L77" i="2"/>
  <c r="K77" i="2"/>
  <c r="J77" i="2"/>
  <c r="I77" i="2"/>
  <c r="H77" i="2"/>
  <c r="G77" i="2"/>
  <c r="P76" i="2"/>
  <c r="O76" i="2"/>
  <c r="N76" i="2"/>
  <c r="M76" i="2"/>
  <c r="L76" i="2"/>
  <c r="K76" i="2"/>
  <c r="J76" i="2"/>
  <c r="I76" i="2"/>
  <c r="H76" i="2"/>
  <c r="G76" i="2"/>
  <c r="P75" i="2"/>
  <c r="O75" i="2"/>
  <c r="N75" i="2"/>
  <c r="M75" i="2"/>
  <c r="L75" i="2"/>
  <c r="K75" i="2"/>
  <c r="J75" i="2"/>
  <c r="I75" i="2"/>
  <c r="H75" i="2"/>
  <c r="G75" i="2"/>
  <c r="P74" i="2"/>
  <c r="O74" i="2"/>
  <c r="N74" i="2"/>
  <c r="M74" i="2"/>
  <c r="L74" i="2"/>
  <c r="K74" i="2"/>
  <c r="J74" i="2"/>
  <c r="I74" i="2"/>
  <c r="H74" i="2"/>
  <c r="G74" i="2"/>
  <c r="P73" i="2"/>
  <c r="O73" i="2"/>
  <c r="N73" i="2"/>
  <c r="M73" i="2"/>
  <c r="L73" i="2"/>
  <c r="K73" i="2"/>
  <c r="J73" i="2"/>
  <c r="I73" i="2"/>
  <c r="H73" i="2"/>
  <c r="G73" i="2"/>
  <c r="P72" i="2"/>
  <c r="O72" i="2"/>
  <c r="N72" i="2"/>
  <c r="M72" i="2"/>
  <c r="L72" i="2"/>
  <c r="K72" i="2"/>
  <c r="J72" i="2"/>
  <c r="I72" i="2"/>
  <c r="H72" i="2"/>
  <c r="G72" i="2"/>
  <c r="P71" i="2"/>
  <c r="O71" i="2"/>
  <c r="N71" i="2"/>
  <c r="M71" i="2"/>
  <c r="L71" i="2"/>
  <c r="K71" i="2"/>
  <c r="J71" i="2"/>
  <c r="I71" i="2"/>
  <c r="H71" i="2"/>
  <c r="G71" i="2"/>
  <c r="P70" i="2"/>
  <c r="O70" i="2"/>
  <c r="N70" i="2"/>
  <c r="M70" i="2"/>
  <c r="L70" i="2"/>
  <c r="K70" i="2"/>
  <c r="J70" i="2"/>
  <c r="I70" i="2"/>
  <c r="H70" i="2"/>
  <c r="G70" i="2"/>
  <c r="P69" i="2"/>
  <c r="O69" i="2"/>
  <c r="N69" i="2"/>
  <c r="M69" i="2"/>
  <c r="L69" i="2"/>
  <c r="K69" i="2"/>
  <c r="J69" i="2"/>
  <c r="I69" i="2"/>
  <c r="H69" i="2"/>
  <c r="G69" i="2"/>
  <c r="P68" i="2"/>
  <c r="O68" i="2"/>
  <c r="N68" i="2"/>
  <c r="M68" i="2"/>
  <c r="L68" i="2"/>
  <c r="K68" i="2"/>
  <c r="J68" i="2"/>
  <c r="I68" i="2"/>
  <c r="H68" i="2"/>
  <c r="G68" i="2"/>
  <c r="P67" i="2"/>
  <c r="O67" i="2"/>
  <c r="N67" i="2"/>
  <c r="M67" i="2"/>
  <c r="L67" i="2"/>
  <c r="K67" i="2"/>
  <c r="J67" i="2"/>
  <c r="I67" i="2"/>
  <c r="H67" i="2"/>
  <c r="G67" i="2"/>
  <c r="P66" i="2"/>
  <c r="O66" i="2"/>
  <c r="N66" i="2"/>
  <c r="M66" i="2"/>
  <c r="L66" i="2"/>
  <c r="K66" i="2"/>
  <c r="J66" i="2"/>
  <c r="I66" i="2"/>
  <c r="H66" i="2"/>
  <c r="G66" i="2"/>
  <c r="P65" i="2"/>
  <c r="O65" i="2"/>
  <c r="N65" i="2"/>
  <c r="M65" i="2"/>
  <c r="L65" i="2"/>
  <c r="K65" i="2"/>
  <c r="J65" i="2"/>
  <c r="I65" i="2"/>
  <c r="H65" i="2"/>
  <c r="G65" i="2"/>
  <c r="P64" i="2"/>
  <c r="O64" i="2"/>
  <c r="N64" i="2"/>
  <c r="M64" i="2"/>
  <c r="L64" i="2"/>
  <c r="K64" i="2"/>
  <c r="J64" i="2"/>
  <c r="I64" i="2"/>
  <c r="H64" i="2"/>
  <c r="G64" i="2"/>
  <c r="P63" i="2"/>
  <c r="O63" i="2"/>
  <c r="N63" i="2"/>
  <c r="M63" i="2"/>
  <c r="L63" i="2"/>
  <c r="K63" i="2"/>
  <c r="J63" i="2"/>
  <c r="I63" i="2"/>
  <c r="H63" i="2"/>
  <c r="G63" i="2"/>
  <c r="P62" i="2"/>
  <c r="O62" i="2"/>
  <c r="N62" i="2"/>
  <c r="M62" i="2"/>
  <c r="L62" i="2"/>
  <c r="K62" i="2"/>
  <c r="J62" i="2"/>
  <c r="I62" i="2"/>
  <c r="H62" i="2"/>
  <c r="G62" i="2"/>
  <c r="P61" i="2"/>
  <c r="O61" i="2"/>
  <c r="N61" i="2"/>
  <c r="M61" i="2"/>
  <c r="L61" i="2"/>
  <c r="K61" i="2"/>
  <c r="J61" i="2"/>
  <c r="I61" i="2"/>
  <c r="H61" i="2"/>
  <c r="G61" i="2"/>
  <c r="P60" i="2"/>
  <c r="O60" i="2"/>
  <c r="N60" i="2"/>
  <c r="M60" i="2"/>
  <c r="L60" i="2"/>
  <c r="K60" i="2"/>
  <c r="J60" i="2"/>
  <c r="I60" i="2"/>
  <c r="H60" i="2"/>
  <c r="G60" i="2"/>
  <c r="P59" i="2"/>
  <c r="O59" i="2"/>
  <c r="N59" i="2"/>
  <c r="M59" i="2"/>
  <c r="L59" i="2"/>
  <c r="K59" i="2"/>
  <c r="J59" i="2"/>
  <c r="I59" i="2"/>
  <c r="H59" i="2"/>
  <c r="G59" i="2"/>
  <c r="P58" i="2"/>
  <c r="O58" i="2"/>
  <c r="N58" i="2"/>
  <c r="M58" i="2"/>
  <c r="L58" i="2"/>
  <c r="K58" i="2"/>
  <c r="J58" i="2"/>
  <c r="I58" i="2"/>
  <c r="H58" i="2"/>
  <c r="G58" i="2"/>
  <c r="P57" i="2"/>
  <c r="O57" i="2"/>
  <c r="N57" i="2"/>
  <c r="M57" i="2"/>
  <c r="L57" i="2"/>
  <c r="K57" i="2"/>
  <c r="J57" i="2"/>
  <c r="I57" i="2"/>
  <c r="H57" i="2"/>
  <c r="G57" i="2"/>
  <c r="P56" i="2"/>
  <c r="O56" i="2"/>
  <c r="N56" i="2"/>
  <c r="M56" i="2"/>
  <c r="L56" i="2"/>
  <c r="K56" i="2"/>
  <c r="J56" i="2"/>
  <c r="I56" i="2"/>
  <c r="H56" i="2"/>
  <c r="G56" i="2"/>
  <c r="P55" i="2"/>
  <c r="O55" i="2"/>
  <c r="N55" i="2"/>
  <c r="M55" i="2"/>
  <c r="L55" i="2"/>
  <c r="K55" i="2"/>
  <c r="J55" i="2"/>
  <c r="I55" i="2"/>
  <c r="H55" i="2"/>
  <c r="G55" i="2"/>
  <c r="P54" i="2"/>
  <c r="O54" i="2"/>
  <c r="N54" i="2"/>
  <c r="M54" i="2"/>
  <c r="L54" i="2"/>
  <c r="K54" i="2"/>
  <c r="J54" i="2"/>
  <c r="I54" i="2"/>
  <c r="H54" i="2"/>
  <c r="G54" i="2"/>
  <c r="P53" i="2"/>
  <c r="O53" i="2"/>
  <c r="N53" i="2"/>
  <c r="M53" i="2"/>
  <c r="L53" i="2"/>
  <c r="K53" i="2"/>
  <c r="J53" i="2"/>
  <c r="I53" i="2"/>
  <c r="H53" i="2"/>
  <c r="G53" i="2"/>
  <c r="P52" i="2"/>
  <c r="O52" i="2"/>
  <c r="N52" i="2"/>
  <c r="M52" i="2"/>
  <c r="L52" i="2"/>
  <c r="K52" i="2"/>
  <c r="J52" i="2"/>
  <c r="I52" i="2"/>
  <c r="H52" i="2"/>
  <c r="G52" i="2"/>
  <c r="P51" i="2"/>
  <c r="O51" i="2"/>
  <c r="N51" i="2"/>
  <c r="M51" i="2"/>
  <c r="L51" i="2"/>
  <c r="K51" i="2"/>
  <c r="J51" i="2"/>
  <c r="I51" i="2"/>
  <c r="H51" i="2"/>
  <c r="G51" i="2"/>
  <c r="P50" i="2"/>
  <c r="O50" i="2"/>
  <c r="N50" i="2"/>
  <c r="M50" i="2"/>
  <c r="L50" i="2"/>
  <c r="K50" i="2"/>
  <c r="J50" i="2"/>
  <c r="I50" i="2"/>
  <c r="H50" i="2"/>
  <c r="G50" i="2"/>
  <c r="P49" i="2"/>
  <c r="O49" i="2"/>
  <c r="N49" i="2"/>
  <c r="M49" i="2"/>
  <c r="L49" i="2"/>
  <c r="K49" i="2"/>
  <c r="J49" i="2"/>
  <c r="I49" i="2"/>
  <c r="H49" i="2"/>
  <c r="G49" i="2"/>
  <c r="P48" i="2"/>
  <c r="O48" i="2"/>
  <c r="N48" i="2"/>
  <c r="M48" i="2"/>
  <c r="L48" i="2"/>
  <c r="K48" i="2"/>
  <c r="J48" i="2"/>
  <c r="I48" i="2"/>
  <c r="H48" i="2"/>
  <c r="G48" i="2"/>
  <c r="P47" i="2"/>
  <c r="O47" i="2"/>
  <c r="N47" i="2"/>
  <c r="M47" i="2"/>
  <c r="L47" i="2"/>
  <c r="K47" i="2"/>
  <c r="J47" i="2"/>
  <c r="I47" i="2"/>
  <c r="H47" i="2"/>
  <c r="G47" i="2"/>
  <c r="P46" i="2"/>
  <c r="O46" i="2"/>
  <c r="N46" i="2"/>
  <c r="M46" i="2"/>
  <c r="L46" i="2"/>
  <c r="K46" i="2"/>
  <c r="J46" i="2"/>
  <c r="I46" i="2"/>
  <c r="H46" i="2"/>
  <c r="G46" i="2"/>
  <c r="P45" i="2"/>
  <c r="O45" i="2"/>
  <c r="N45" i="2"/>
  <c r="M45" i="2"/>
  <c r="L45" i="2"/>
  <c r="K45" i="2"/>
  <c r="J45" i="2"/>
  <c r="I45" i="2"/>
  <c r="H45" i="2"/>
  <c r="G45" i="2"/>
  <c r="P44" i="2"/>
  <c r="O44" i="2"/>
  <c r="N44" i="2"/>
  <c r="M44" i="2"/>
  <c r="L44" i="2"/>
  <c r="K44" i="2"/>
  <c r="J44" i="2"/>
  <c r="I44" i="2"/>
  <c r="H44" i="2"/>
  <c r="G44" i="2"/>
  <c r="P43" i="2"/>
  <c r="O43" i="2"/>
  <c r="N43" i="2"/>
  <c r="M43" i="2"/>
  <c r="L43" i="2"/>
  <c r="K43" i="2"/>
  <c r="J43" i="2"/>
  <c r="I43" i="2"/>
  <c r="H43" i="2"/>
  <c r="G43" i="2"/>
  <c r="P42" i="2"/>
  <c r="O42" i="2"/>
  <c r="N42" i="2"/>
  <c r="M42" i="2"/>
  <c r="L42" i="2"/>
  <c r="K42" i="2"/>
  <c r="J42" i="2"/>
  <c r="I42" i="2"/>
  <c r="H42" i="2"/>
  <c r="G42" i="2"/>
  <c r="P41" i="2"/>
  <c r="O41" i="2"/>
  <c r="N41" i="2"/>
  <c r="M41" i="2"/>
  <c r="L41" i="2"/>
  <c r="K41" i="2"/>
  <c r="J41" i="2"/>
  <c r="I41" i="2"/>
  <c r="H41" i="2"/>
  <c r="G41" i="2"/>
  <c r="P40" i="2"/>
  <c r="O40" i="2"/>
  <c r="N40" i="2"/>
  <c r="M40" i="2"/>
  <c r="L40" i="2"/>
  <c r="K40" i="2"/>
  <c r="J40" i="2"/>
  <c r="I40" i="2"/>
  <c r="H40" i="2"/>
  <c r="G40" i="2"/>
  <c r="P39" i="2"/>
  <c r="O39" i="2"/>
  <c r="N39" i="2"/>
  <c r="M39" i="2"/>
  <c r="L39" i="2"/>
  <c r="K39" i="2"/>
  <c r="J39" i="2"/>
  <c r="I39" i="2"/>
  <c r="H39" i="2"/>
  <c r="G39" i="2"/>
  <c r="P38" i="2"/>
  <c r="O38" i="2"/>
  <c r="N38" i="2"/>
  <c r="M38" i="2"/>
  <c r="L38" i="2"/>
  <c r="K38" i="2"/>
  <c r="J38" i="2"/>
  <c r="I38" i="2"/>
  <c r="H38" i="2"/>
  <c r="G38" i="2"/>
  <c r="P37" i="2"/>
  <c r="O37" i="2"/>
  <c r="N37" i="2"/>
  <c r="M37" i="2"/>
  <c r="L37" i="2"/>
  <c r="K37" i="2"/>
  <c r="J37" i="2"/>
  <c r="I37" i="2"/>
  <c r="H37" i="2"/>
  <c r="G37" i="2"/>
  <c r="P36" i="2"/>
  <c r="O36" i="2"/>
  <c r="N36" i="2"/>
  <c r="M36" i="2"/>
  <c r="L36" i="2"/>
  <c r="K36" i="2"/>
  <c r="J36" i="2"/>
  <c r="I36" i="2"/>
  <c r="H36" i="2"/>
  <c r="G36" i="2"/>
  <c r="P35" i="2"/>
  <c r="O35" i="2"/>
  <c r="N35" i="2"/>
  <c r="M35" i="2"/>
  <c r="L35" i="2"/>
  <c r="K35" i="2"/>
  <c r="J35" i="2"/>
  <c r="I35" i="2"/>
  <c r="H35" i="2"/>
  <c r="G35" i="2"/>
  <c r="P34" i="2"/>
  <c r="O34" i="2"/>
  <c r="N34" i="2"/>
  <c r="M34" i="2"/>
  <c r="L34" i="2"/>
  <c r="K34" i="2"/>
  <c r="J34" i="2"/>
  <c r="I34" i="2"/>
  <c r="H34" i="2"/>
  <c r="G34" i="2"/>
  <c r="P33" i="2"/>
  <c r="O33" i="2"/>
  <c r="N33" i="2"/>
  <c r="M33" i="2"/>
  <c r="L33" i="2"/>
  <c r="K33" i="2"/>
  <c r="J33" i="2"/>
  <c r="I33" i="2"/>
  <c r="H33" i="2"/>
  <c r="G33" i="2"/>
  <c r="P32" i="2"/>
  <c r="O32" i="2"/>
  <c r="N32" i="2"/>
  <c r="M32" i="2"/>
  <c r="L32" i="2"/>
  <c r="K32" i="2"/>
  <c r="J32" i="2"/>
  <c r="I32" i="2"/>
  <c r="H32" i="2"/>
  <c r="G32" i="2"/>
  <c r="P31" i="2"/>
  <c r="O31" i="2"/>
  <c r="N31" i="2"/>
  <c r="M31" i="2"/>
  <c r="L31" i="2"/>
  <c r="K31" i="2"/>
  <c r="J31" i="2"/>
  <c r="I31" i="2"/>
  <c r="H31" i="2"/>
  <c r="G31" i="2"/>
  <c r="P30" i="2"/>
  <c r="O30" i="2"/>
  <c r="N30" i="2"/>
  <c r="M30" i="2"/>
  <c r="L30" i="2"/>
  <c r="K30" i="2"/>
  <c r="J30" i="2"/>
  <c r="I30" i="2"/>
  <c r="H30" i="2"/>
  <c r="G30" i="2"/>
  <c r="P29" i="2"/>
  <c r="O29" i="2"/>
  <c r="N29" i="2"/>
  <c r="M29" i="2"/>
  <c r="L29" i="2"/>
  <c r="K29" i="2"/>
  <c r="J29" i="2"/>
  <c r="I29" i="2"/>
  <c r="H29" i="2"/>
  <c r="G29" i="2"/>
  <c r="P28" i="2"/>
  <c r="O28" i="2"/>
  <c r="N28" i="2"/>
  <c r="M28" i="2"/>
  <c r="L28" i="2"/>
  <c r="K28" i="2"/>
  <c r="J28" i="2"/>
  <c r="I28" i="2"/>
  <c r="H28" i="2"/>
  <c r="G28" i="2"/>
  <c r="P27" i="2"/>
  <c r="O27" i="2"/>
  <c r="N27" i="2"/>
  <c r="M27" i="2"/>
  <c r="L27" i="2"/>
  <c r="K27" i="2"/>
  <c r="J27" i="2"/>
  <c r="I27" i="2"/>
  <c r="H27" i="2"/>
  <c r="G27" i="2"/>
  <c r="P26" i="2"/>
  <c r="O26" i="2"/>
  <c r="N26" i="2"/>
  <c r="M26" i="2"/>
  <c r="L26" i="2"/>
  <c r="K26" i="2"/>
  <c r="J26" i="2"/>
  <c r="I26" i="2"/>
  <c r="H26" i="2"/>
  <c r="G26" i="2"/>
  <c r="P25" i="2"/>
  <c r="O25" i="2"/>
  <c r="N25" i="2"/>
  <c r="M25" i="2"/>
  <c r="L25" i="2"/>
  <c r="K25" i="2"/>
  <c r="J25" i="2"/>
  <c r="I25" i="2"/>
  <c r="H25" i="2"/>
  <c r="G25" i="2"/>
  <c r="P24" i="2"/>
  <c r="O24" i="2"/>
  <c r="N24" i="2"/>
  <c r="M24" i="2"/>
  <c r="L24" i="2"/>
  <c r="K24" i="2"/>
  <c r="J24" i="2"/>
  <c r="I24" i="2"/>
  <c r="H24" i="2"/>
  <c r="G24" i="2"/>
  <c r="P23" i="2"/>
  <c r="O23" i="2"/>
  <c r="N23" i="2"/>
  <c r="M23" i="2"/>
  <c r="L23" i="2"/>
  <c r="K23" i="2"/>
  <c r="J23" i="2"/>
  <c r="I23" i="2"/>
  <c r="H23" i="2"/>
  <c r="G23" i="2"/>
  <c r="P22" i="2"/>
  <c r="O22" i="2"/>
  <c r="N22" i="2"/>
  <c r="M22" i="2"/>
  <c r="L22" i="2"/>
  <c r="K22" i="2"/>
  <c r="J22" i="2"/>
  <c r="I22" i="2"/>
  <c r="H22" i="2"/>
  <c r="G22" i="2"/>
  <c r="P21" i="2"/>
  <c r="O21" i="2"/>
  <c r="N21" i="2"/>
  <c r="M21" i="2"/>
  <c r="L21" i="2"/>
  <c r="K21" i="2"/>
  <c r="J21" i="2"/>
  <c r="I21" i="2"/>
  <c r="H21" i="2"/>
  <c r="G21" i="2"/>
  <c r="P20" i="2"/>
  <c r="O20" i="2"/>
  <c r="N20" i="2"/>
  <c r="M20" i="2"/>
  <c r="L20" i="2"/>
  <c r="K20" i="2"/>
  <c r="J20" i="2"/>
  <c r="I20" i="2"/>
  <c r="H20" i="2"/>
  <c r="G20" i="2"/>
  <c r="P19" i="2"/>
  <c r="O19" i="2"/>
  <c r="N19" i="2"/>
  <c r="M19" i="2"/>
  <c r="L19" i="2"/>
  <c r="K19" i="2"/>
  <c r="J19" i="2"/>
  <c r="I19" i="2"/>
  <c r="H19" i="2"/>
  <c r="G19" i="2"/>
  <c r="P18" i="2"/>
  <c r="O18" i="2"/>
  <c r="N18" i="2"/>
  <c r="M18" i="2"/>
  <c r="L18" i="2"/>
  <c r="K18" i="2"/>
  <c r="J18" i="2"/>
  <c r="I18" i="2"/>
  <c r="H18" i="2"/>
  <c r="G18" i="2"/>
  <c r="P17" i="2"/>
  <c r="O17" i="2"/>
  <c r="N17" i="2"/>
  <c r="M17" i="2"/>
  <c r="L17" i="2"/>
  <c r="K17" i="2"/>
  <c r="J17" i="2"/>
  <c r="I17" i="2"/>
  <c r="H17" i="2"/>
  <c r="G17" i="2"/>
  <c r="P16" i="2"/>
  <c r="O16" i="2"/>
  <c r="N16" i="2"/>
  <c r="M16" i="2"/>
  <c r="L16" i="2"/>
  <c r="K16" i="2"/>
  <c r="J16" i="2"/>
  <c r="I16" i="2"/>
  <c r="H16" i="2"/>
  <c r="G16" i="2"/>
  <c r="P15" i="2"/>
  <c r="O15" i="2"/>
  <c r="N15" i="2"/>
  <c r="M15" i="2"/>
  <c r="L15" i="2"/>
  <c r="K15" i="2"/>
  <c r="J15" i="2"/>
  <c r="I15" i="2"/>
  <c r="H15" i="2"/>
  <c r="G15" i="2"/>
  <c r="P14" i="2"/>
  <c r="O14" i="2"/>
  <c r="N14" i="2"/>
  <c r="M14" i="2"/>
  <c r="L14" i="2"/>
  <c r="K14" i="2"/>
  <c r="J14" i="2"/>
  <c r="I14" i="2"/>
  <c r="H14" i="2"/>
  <c r="G14" i="2"/>
  <c r="P13" i="2"/>
  <c r="O13" i="2"/>
  <c r="N13" i="2"/>
  <c r="M13" i="2"/>
  <c r="L13" i="2"/>
  <c r="K13" i="2"/>
  <c r="J13" i="2"/>
  <c r="I13" i="2"/>
  <c r="H13" i="2"/>
  <c r="G13" i="2"/>
  <c r="P12" i="2"/>
  <c r="O12" i="2"/>
  <c r="N12" i="2"/>
  <c r="M12" i="2"/>
  <c r="L12" i="2"/>
  <c r="K12" i="2"/>
  <c r="J12" i="2"/>
  <c r="I12" i="2"/>
  <c r="H12" i="2"/>
  <c r="G12" i="2"/>
  <c r="P11" i="2"/>
  <c r="O11" i="2"/>
  <c r="N11" i="2"/>
  <c r="M11" i="2"/>
  <c r="L11" i="2"/>
  <c r="K11" i="2"/>
  <c r="J11" i="2"/>
  <c r="I11" i="2"/>
  <c r="H11" i="2"/>
  <c r="G11" i="2"/>
  <c r="P10" i="2"/>
  <c r="O10" i="2"/>
  <c r="N10" i="2"/>
  <c r="M10" i="2"/>
  <c r="L10" i="2"/>
  <c r="K10" i="2"/>
  <c r="J10" i="2"/>
  <c r="I10" i="2"/>
  <c r="H10" i="2"/>
  <c r="G10" i="2"/>
  <c r="P9" i="2"/>
  <c r="O9" i="2"/>
  <c r="N9" i="2"/>
  <c r="M9" i="2"/>
  <c r="L9" i="2"/>
  <c r="K9" i="2"/>
  <c r="J9" i="2"/>
  <c r="I9" i="2"/>
  <c r="H9" i="2"/>
  <c r="G9" i="2"/>
  <c r="P8" i="2"/>
  <c r="O8" i="2"/>
  <c r="N8" i="2"/>
  <c r="M8" i="2"/>
  <c r="L8" i="2"/>
  <c r="K8" i="2"/>
  <c r="J8" i="2"/>
  <c r="I8" i="2"/>
  <c r="H8" i="2"/>
  <c r="G8" i="2"/>
  <c r="P7" i="2"/>
  <c r="O7" i="2"/>
  <c r="N7" i="2"/>
  <c r="M7" i="2"/>
  <c r="L7" i="2"/>
  <c r="K7" i="2"/>
  <c r="J7" i="2"/>
  <c r="I7" i="2"/>
  <c r="H7" i="2"/>
  <c r="G7" i="2"/>
  <c r="P6" i="2"/>
  <c r="O6" i="2"/>
  <c r="N6" i="2"/>
  <c r="M6" i="2"/>
  <c r="L6" i="2"/>
  <c r="K6" i="2"/>
  <c r="J6" i="2"/>
  <c r="I6" i="2"/>
  <c r="H6" i="2"/>
  <c r="G6" i="2"/>
  <c r="P5" i="2"/>
  <c r="O5" i="2"/>
  <c r="N5" i="2"/>
  <c r="M5" i="2"/>
  <c r="L5" i="2"/>
  <c r="K5" i="2"/>
  <c r="J5" i="2"/>
  <c r="I5" i="2"/>
  <c r="H5" i="2"/>
  <c r="G5" i="2"/>
  <c r="P4" i="2"/>
  <c r="O4" i="2"/>
  <c r="N4" i="2"/>
  <c r="M4" i="2"/>
  <c r="L4" i="2"/>
  <c r="K4" i="2"/>
  <c r="J4" i="2"/>
  <c r="I4" i="2"/>
  <c r="H4" i="2"/>
  <c r="G4" i="2"/>
  <c r="P3" i="2"/>
  <c r="O3" i="2"/>
  <c r="N3" i="2"/>
  <c r="M3" i="2"/>
  <c r="L3" i="2"/>
  <c r="K3" i="2"/>
  <c r="J3" i="2"/>
  <c r="I3" i="2"/>
  <c r="H3" i="2"/>
  <c r="G3" i="2"/>
  <c r="P2" i="2"/>
  <c r="O2" i="2"/>
  <c r="N2" i="2"/>
  <c r="M2" i="2"/>
  <c r="L2" i="2"/>
  <c r="K2" i="2"/>
  <c r="J2" i="2"/>
  <c r="I2" i="2"/>
  <c r="H2" i="2"/>
  <c r="G2" i="2"/>
  <c r="V47" i="4"/>
  <c r="U47" i="4"/>
  <c r="T47" i="4"/>
  <c r="V46" i="4"/>
  <c r="U46" i="4"/>
  <c r="T46" i="4"/>
  <c r="V45" i="4"/>
  <c r="U45" i="4"/>
  <c r="T45" i="4"/>
  <c r="V44" i="4"/>
  <c r="U44" i="4"/>
  <c r="T44" i="4"/>
  <c r="V43" i="4"/>
  <c r="U43" i="4"/>
  <c r="T43" i="4"/>
  <c r="V42" i="4"/>
  <c r="U42" i="4"/>
  <c r="T42" i="4"/>
  <c r="V41" i="4"/>
  <c r="U41" i="4"/>
  <c r="T41" i="4"/>
  <c r="V40" i="4"/>
  <c r="U40" i="4"/>
  <c r="T40" i="4"/>
  <c r="V39" i="4"/>
  <c r="U39" i="4"/>
  <c r="T39" i="4"/>
  <c r="V38" i="4"/>
  <c r="U38" i="4"/>
  <c r="T38" i="4"/>
  <c r="V37" i="4"/>
  <c r="U37" i="4"/>
  <c r="T37" i="4"/>
  <c r="V36" i="4"/>
  <c r="U36" i="4"/>
  <c r="T36" i="4"/>
  <c r="V35" i="4"/>
  <c r="U35" i="4"/>
  <c r="T35" i="4"/>
  <c r="V34" i="4"/>
  <c r="U34" i="4"/>
  <c r="T34" i="4"/>
  <c r="V33" i="4"/>
  <c r="U33" i="4"/>
  <c r="T33" i="4"/>
  <c r="V32" i="4"/>
  <c r="U32" i="4"/>
  <c r="T32" i="4"/>
  <c r="V31" i="4"/>
  <c r="U31" i="4"/>
  <c r="T31" i="4"/>
  <c r="V30" i="4"/>
  <c r="U30" i="4"/>
  <c r="T30" i="4"/>
  <c r="V29" i="4"/>
  <c r="U29" i="4"/>
  <c r="T29" i="4"/>
  <c r="V28" i="4"/>
  <c r="U28" i="4"/>
  <c r="T28" i="4"/>
  <c r="V27" i="4"/>
  <c r="U27" i="4"/>
  <c r="T27" i="4"/>
  <c r="V26" i="4"/>
  <c r="U26" i="4"/>
  <c r="T26" i="4"/>
  <c r="V25" i="4"/>
  <c r="U25" i="4"/>
  <c r="T25" i="4"/>
  <c r="V24" i="4"/>
  <c r="U24" i="4"/>
  <c r="T24" i="4"/>
  <c r="V23" i="4"/>
  <c r="U23" i="4"/>
  <c r="T23" i="4"/>
  <c r="V22" i="4"/>
  <c r="U22" i="4"/>
  <c r="T22" i="4"/>
  <c r="V21" i="4"/>
  <c r="U21" i="4"/>
  <c r="T21" i="4"/>
  <c r="V20" i="4"/>
  <c r="U20" i="4"/>
  <c r="T20" i="4"/>
  <c r="V19" i="4"/>
  <c r="U19" i="4"/>
  <c r="T19" i="4"/>
  <c r="V18" i="4"/>
  <c r="U18" i="4"/>
  <c r="T18" i="4"/>
  <c r="V17" i="4"/>
  <c r="U17" i="4"/>
  <c r="T17" i="4"/>
  <c r="V16" i="4"/>
  <c r="U16" i="4"/>
  <c r="T16" i="4"/>
  <c r="V15" i="4"/>
  <c r="U15" i="4"/>
  <c r="T15" i="4"/>
  <c r="M15" i="4"/>
  <c r="N15" i="4" s="1"/>
  <c r="L15" i="4"/>
  <c r="V14" i="4"/>
  <c r="U14" i="4"/>
  <c r="T14" i="4"/>
  <c r="M14" i="4"/>
  <c r="N14" i="4" s="1"/>
  <c r="L14" i="4"/>
  <c r="Y13" i="4"/>
  <c r="X13" i="4"/>
  <c r="V13" i="4"/>
  <c r="U13" i="4"/>
  <c r="T13" i="4"/>
  <c r="M13" i="4"/>
  <c r="N13" i="4" s="1"/>
  <c r="L13" i="4"/>
  <c r="Y12" i="4"/>
  <c r="X12" i="4"/>
  <c r="V12" i="4"/>
  <c r="U12" i="4"/>
  <c r="T12" i="4"/>
  <c r="M12" i="4"/>
  <c r="N12" i="4" s="1"/>
  <c r="L12" i="4"/>
  <c r="Y11" i="4"/>
  <c r="X11" i="4"/>
  <c r="V11" i="4"/>
  <c r="U11" i="4"/>
  <c r="T11" i="4"/>
  <c r="M11" i="4"/>
  <c r="N11" i="4" s="1"/>
  <c r="L11" i="4"/>
  <c r="Y10" i="4"/>
  <c r="X10" i="4"/>
  <c r="V10" i="4"/>
  <c r="U10" i="4"/>
  <c r="T10" i="4"/>
  <c r="M10" i="4"/>
  <c r="N10" i="4" s="1"/>
  <c r="L10" i="4"/>
  <c r="Y9" i="4"/>
  <c r="X9" i="4"/>
  <c r="V9" i="4"/>
  <c r="U9" i="4"/>
  <c r="T9" i="4"/>
  <c r="M9" i="4"/>
  <c r="N9" i="4" s="1"/>
  <c r="L9" i="4"/>
  <c r="AF8" i="4"/>
  <c r="AE8" i="4"/>
  <c r="Y8" i="4"/>
  <c r="X8" i="4"/>
  <c r="V8" i="4"/>
  <c r="U8" i="4"/>
  <c r="T8" i="4"/>
  <c r="M8" i="4"/>
  <c r="N8" i="4" s="1"/>
  <c r="L8" i="4"/>
  <c r="AF7" i="4"/>
  <c r="AE7" i="4"/>
  <c r="Y7" i="4"/>
  <c r="X7" i="4"/>
  <c r="V7" i="4"/>
  <c r="U7" i="4"/>
  <c r="T7" i="4"/>
  <c r="M7" i="4"/>
  <c r="N7" i="4" s="1"/>
  <c r="L7" i="4"/>
  <c r="AF6" i="4"/>
  <c r="AE6" i="4"/>
  <c r="Y6" i="4"/>
  <c r="X6" i="4"/>
  <c r="V6" i="4"/>
  <c r="U6" i="4"/>
  <c r="T6" i="4"/>
  <c r="M6" i="4"/>
  <c r="N6" i="4" s="1"/>
  <c r="L6" i="4"/>
  <c r="AF5" i="4"/>
  <c r="AE5" i="4"/>
  <c r="Y5" i="4"/>
  <c r="X5" i="4"/>
  <c r="V5" i="4"/>
  <c r="U5" i="4"/>
  <c r="T5" i="4"/>
  <c r="M5" i="4"/>
  <c r="N5" i="4" s="1"/>
  <c r="L5" i="4"/>
  <c r="AF4" i="4"/>
  <c r="AE4" i="4"/>
  <c r="Y4" i="4"/>
  <c r="X4" i="4"/>
  <c r="V4" i="4"/>
  <c r="U4" i="4"/>
  <c r="T4" i="4"/>
  <c r="M4" i="4"/>
  <c r="N4" i="4" s="1"/>
  <c r="L4" i="4"/>
  <c r="E6" i="4"/>
  <c r="E7" i="4"/>
  <c r="S6" i="4" l="1"/>
  <c r="S16" i="4"/>
  <c r="AD7" i="4"/>
  <c r="S20" i="4"/>
  <c r="S8" i="4"/>
  <c r="S15" i="4"/>
  <c r="S23" i="4"/>
  <c r="S35" i="4"/>
  <c r="S5" i="4"/>
  <c r="S18" i="4"/>
  <c r="S22" i="4"/>
  <c r="S26" i="4"/>
  <c r="S30" i="4"/>
  <c r="S34" i="4"/>
  <c r="S38" i="4"/>
  <c r="S42" i="4"/>
  <c r="S46" i="4"/>
  <c r="S24" i="4"/>
  <c r="S28" i="4"/>
  <c r="S32" i="4"/>
  <c r="S36" i="4"/>
  <c r="S40" i="4"/>
  <c r="S44" i="4"/>
  <c r="S19" i="4"/>
  <c r="S27" i="4"/>
  <c r="S31" i="4"/>
  <c r="S39" i="4"/>
  <c r="S43" i="4"/>
  <c r="S47" i="4"/>
  <c r="AD5" i="4"/>
  <c r="S14" i="4"/>
  <c r="AD6" i="4"/>
  <c r="S9" i="4"/>
  <c r="S12" i="4"/>
  <c r="S13" i="4"/>
  <c r="S17" i="4"/>
  <c r="S21" i="4"/>
  <c r="S25" i="4"/>
  <c r="S29" i="4"/>
  <c r="S33" i="4"/>
  <c r="S37" i="4"/>
  <c r="S41" i="4"/>
  <c r="S45" i="4"/>
  <c r="AD4" i="4"/>
  <c r="S7" i="4"/>
  <c r="AD8" i="4"/>
  <c r="S11" i="4"/>
  <c r="S4" i="4"/>
  <c r="S10" i="4"/>
  <c r="E8" i="4"/>
  <c r="V1" i="4" l="1"/>
  <c r="U1" i="4"/>
  <c r="T1" i="4"/>
</calcChain>
</file>

<file path=xl/sharedStrings.xml><?xml version="1.0" encoding="utf-8"?>
<sst xmlns="http://schemas.openxmlformats.org/spreadsheetml/2006/main" count="1884" uniqueCount="142">
  <si>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</si>
  <si>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</si>
  <si>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</si>
  <si>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</si>
  <si>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</si>
  <si>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</si>
  <si>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</si>
  <si>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</si>
  <si>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</si>
  <si>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</si>
  <si>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</si>
  <si>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</si>
  <si>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</si>
  <si>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</si>
  <si>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</si>
  <si>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</si>
  <si>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</si>
  <si>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</si>
  <si>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</si>
  <si>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</si>
  <si>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</si>
  <si>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</si>
  <si>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</si>
  <si>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</si>
  <si>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</si>
  <si>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</si>
  <si>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</si>
  <si>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</si>
  <si>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</si>
  <si>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</si>
  <si>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</si>
  <si>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</si>
  <si>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</si>
  <si>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</si>
  <si>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</si>
  <si>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</si>
  <si>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</si>
  <si>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</si>
  <si>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</si>
  <si>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</si>
  <si>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</si>
  <si>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</si>
  <si>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</si>
  <si>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</si>
  <si>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</si>
  <si>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</si>
  <si>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</si>
  <si>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</si>
  <si>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</si>
  <si>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</si>
  <si>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</si>
  <si>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</si>
  <si>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</si>
  <si>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</si>
  <si>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</si>
  <si>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</si>
  <si>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</si>
  <si>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</si>
  <si>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</si>
  <si>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</si>
  <si>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</si>
  <si>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</si>
  <si>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</si>
  <si>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</si>
  <si>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</si>
  <si>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</si>
  <si>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</si>
  <si>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</si>
  <si>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</si>
  <si>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</si>
  <si>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</si>
  <si>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</si>
  <si>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</si>
  <si>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</si>
  <si>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</si>
  <si>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</si>
  <si>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</si>
  <si>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</si>
  <si>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</si>
  <si>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</si>
  <si>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</si>
  <si>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</si>
  <si>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</si>
  <si>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</si>
  <si>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</si>
  <si>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</si>
  <si>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</si>
  <si>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</si>
  <si>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</si>
  <si>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</si>
  <si>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</si>
  <si>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</si>
  <si>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</si>
  <si>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</si>
  <si>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</si>
  <si>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</si>
  <si>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</si>
  <si>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</si>
  <si>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</si>
  <si>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</si>
  <si>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</si>
  <si>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</si>
  <si>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</si>
  <si>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</si>
  <si>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</si>
  <si>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</si>
  <si>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</si>
  <si>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</si>
  <si>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</si>
  <si>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</si>
  <si>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</si>
  <si>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</si>
  <si>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</si>
  <si>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</si>
  <si>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</si>
  <si>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</si>
  <si>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</si>
  <si>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</si>
  <si>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</si>
  <si>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</si>
  <si>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</si>
  <si>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</si>
  <si>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</si>
  <si>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</si>
  <si>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</si>
  <si>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</si>
  <si>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</si>
  <si>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</si>
  <si>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</si>
  <si>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</si>
  <si>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</si>
  <si>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</si>
  <si>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</si>
  <si>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</si>
  <si>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</si>
  <si>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</si>
  <si>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</si>
  <si>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 xml:space="preserve">Profit % </t>
  </si>
  <si>
    <t>Month</t>
  </si>
  <si>
    <t>Sales</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</si>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</sst>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409]#,##0"/>
    <numFmt numFmtId="167" formatCode="_-[$$-409]* #,##0.00_ ;_-[$$-409]* \-#,##0.00\ ;_-[$$-409]* &quot;-&quot;??_ ;_-@_ "/>
    <numFmt numFmtId="168" formatCode="[$$-409]#,##0_ ;\-[$$-409]#,##0\ "/>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tint="-0.1499984740745262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tint="-0.14999847407452621"/>
        <bgColor indexed="64"/>
      </patternFill>
    </fill>
  </fills>
  <borders count="11">
    <border>
      <left/>
      <right/>
      <top/>
      <bottom/>
      <diagonal/>
    </border>
    <border>
      <left/>
      <right/>
      <top/>
      <bottom style="medium">
        <color rgb="FF7030A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2" fontId="0" fillId="0" borderId="0" xfId="0" applyNumberFormat="1"/>
    <xf numFmtId="1" fontId="0" fillId="0" borderId="0" xfId="0" applyNumberFormat="1"/>
    <xf numFmtId="167" fontId="0" fillId="0" borderId="0" xfId="0" applyNumberFormat="1"/>
    <xf numFmtId="168" fontId="0" fillId="0" borderId="0" xfId="0" applyNumberFormat="1"/>
    <xf numFmtId="0" fontId="3" fillId="6" borderId="0" xfId="0" applyFont="1" applyFill="1"/>
    <xf numFmtId="0" fontId="0" fillId="0" borderId="0" xfId="0" applyNumberFormat="1"/>
  </cellXfs>
  <cellStyles count="2">
    <cellStyle name="Normal" xfId="0" builtinId="0"/>
    <cellStyle name="Percent" xfId="1" builtinId="5"/>
  </cellStyles>
  <dxfs count="6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font>
        <b/>
        <i val="0"/>
      </font>
      <border diagonalUp="0" diagonalDown="0">
        <left/>
        <right/>
        <top/>
        <bottom/>
        <vertical/>
        <horizontal/>
      </border>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 formatCode="0"/>
    </dxf>
    <dxf>
      <numFmt numFmtId="2" formatCode="0.00"/>
    </dxf>
    <dxf>
      <numFmt numFmtId="1" formatCode="0"/>
    </dxf>
    <dxf>
      <numFmt numFmtId="2" formatCode="0.0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65"/>
      <tableStyleElement type="headerRow" dxfId="64"/>
    </tableStyle>
    <tableStyle name="Slicer Style 1" pivot="0" table="0" count="1" xr9:uid="{3BDE4E1F-93A4-46C8-93C2-AA190BB40AD2}">
      <tableStyleElement type="wholeTable" dxfId="20"/>
    </tableStyle>
  </tableStyles>
  <colors>
    <mruColors>
      <color rgb="FFFF0D0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Analysis.xlsx]Analysis!day wise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9826390416281"/>
          <c:y val="0.1064006928612047"/>
          <c:w val="0.80182817929881667"/>
          <c:h val="0.77258003876922887"/>
        </c:manualLayout>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05C6-44FC-B0D5-DA90B38F7B75}"/>
            </c:ext>
          </c:extLst>
        </c:ser>
        <c:dLbls>
          <c:showLegendKey val="0"/>
          <c:showVal val="0"/>
          <c:showCatName val="0"/>
          <c:showSerName val="0"/>
          <c:showPercent val="0"/>
          <c:showBubbleSize val="0"/>
        </c:dLbls>
        <c:axId val="541755168"/>
        <c:axId val="541753008"/>
      </c:areaChart>
      <c:catAx>
        <c:axId val="54175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753008"/>
        <c:crosses val="autoZero"/>
        <c:auto val="1"/>
        <c:lblAlgn val="ctr"/>
        <c:lblOffset val="100"/>
        <c:noMultiLvlLbl val="0"/>
      </c:catAx>
      <c:valAx>
        <c:axId val="54175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75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Analysis.xlsx]Analysis!day wise</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40000"/>
                  <a:lumOff val="60000"/>
                </a:schemeClr>
              </a:gs>
              <a:gs pos="100000">
                <a:schemeClr val="accent4">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1858407079646E-2"/>
          <c:y val="1.7053873420461624E-2"/>
          <c:w val="0.95320353982300887"/>
          <c:h val="0.85769948859485345"/>
        </c:manualLayout>
      </c:layout>
      <c:areaChart>
        <c:grouping val="standard"/>
        <c:varyColors val="0"/>
        <c:ser>
          <c:idx val="0"/>
          <c:order val="0"/>
          <c:tx>
            <c:strRef>
              <c:f>Analysis!$B$3</c:f>
              <c:strCache>
                <c:ptCount val="1"/>
                <c:pt idx="0">
                  <c:v>Total</c:v>
                </c:pt>
              </c:strCache>
            </c:strRef>
          </c:tx>
          <c:spPr>
            <a:gradFill>
              <a:gsLst>
                <a:gs pos="0">
                  <a:schemeClr val="accent6">
                    <a:lumMod val="40000"/>
                    <a:lumOff val="60000"/>
                  </a:schemeClr>
                </a:gs>
                <a:gs pos="100000">
                  <a:schemeClr val="accent4">
                    <a:lumMod val="60000"/>
                    <a:lumOff val="40000"/>
                  </a:schemeClr>
                </a:gs>
              </a:gsLst>
              <a:lin ang="5400000" scaled="1"/>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16E2-4587-9AE2-7F915A20AA5D}"/>
            </c:ext>
          </c:extLst>
        </c:ser>
        <c:dLbls>
          <c:showLegendKey val="0"/>
          <c:showVal val="1"/>
          <c:showCatName val="0"/>
          <c:showSerName val="0"/>
          <c:showPercent val="0"/>
          <c:showBubbleSize val="0"/>
        </c:dLbls>
        <c:axId val="541755168"/>
        <c:axId val="541753008"/>
      </c:areaChart>
      <c:catAx>
        <c:axId val="54175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541753008"/>
        <c:crosses val="autoZero"/>
        <c:auto val="1"/>
        <c:lblAlgn val="ctr"/>
        <c:lblOffset val="100"/>
        <c:noMultiLvlLbl val="0"/>
      </c:catAx>
      <c:valAx>
        <c:axId val="541753008"/>
        <c:scaling>
          <c:orientation val="minMax"/>
        </c:scaling>
        <c:delete val="1"/>
        <c:axPos val="l"/>
        <c:numFmt formatCode="General" sourceLinked="1"/>
        <c:majorTickMark val="none"/>
        <c:minorTickMark val="none"/>
        <c:tickLblPos val="nextTo"/>
        <c:crossAx val="54175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8544276792987"/>
          <c:y val="9.1116194911172468E-2"/>
          <c:w val="0.81788448857685891"/>
          <c:h val="0.79226559820771336"/>
        </c:manualLayout>
      </c:layout>
      <c:barChart>
        <c:barDir val="col"/>
        <c:grouping val="clustered"/>
        <c:varyColors val="0"/>
        <c:ser>
          <c:idx val="0"/>
          <c:order val="0"/>
          <c:tx>
            <c:strRef>
              <c:f>Analysis!$L$3</c:f>
              <c:strCache>
                <c:ptCount val="1"/>
                <c:pt idx="0">
                  <c:v>Sales</c:v>
                </c:pt>
              </c:strCache>
            </c:strRef>
          </c:tx>
          <c:spPr>
            <a:solidFill>
              <a:schemeClr val="accent1"/>
            </a:solidFill>
            <a:ln>
              <a:noFill/>
            </a:ln>
            <a:effectLst/>
          </c:spPr>
          <c:invertIfNegative val="0"/>
          <c:dLbls>
            <c:dLbl>
              <c:idx val="0"/>
              <c:tx>
                <c:rich>
                  <a:bodyPr/>
                  <a:lstStyle/>
                  <a:p>
                    <a:fld id="{6E8F5740-4F30-4066-B269-3ECBCC49A8F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892-4A77-A22B-A1DCFC9B5A5A}"/>
                </c:ext>
              </c:extLst>
            </c:dLbl>
            <c:dLbl>
              <c:idx val="1"/>
              <c:tx>
                <c:rich>
                  <a:bodyPr/>
                  <a:lstStyle/>
                  <a:p>
                    <a:fld id="{FA73B1FE-C64C-425E-8D4E-ED728AA48BD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892-4A77-A22B-A1DCFC9B5A5A}"/>
                </c:ext>
              </c:extLst>
            </c:dLbl>
            <c:dLbl>
              <c:idx val="2"/>
              <c:tx>
                <c:rich>
                  <a:bodyPr/>
                  <a:lstStyle/>
                  <a:p>
                    <a:fld id="{E1E3640E-161B-44CC-A0C4-03D1A753CBC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892-4A77-A22B-A1DCFC9B5A5A}"/>
                </c:ext>
              </c:extLst>
            </c:dLbl>
            <c:dLbl>
              <c:idx val="3"/>
              <c:tx>
                <c:rich>
                  <a:bodyPr/>
                  <a:lstStyle/>
                  <a:p>
                    <a:fld id="{6EFCD357-00EC-4AB1-ADC3-3974F07BD00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892-4A77-A22B-A1DCFC9B5A5A}"/>
                </c:ext>
              </c:extLst>
            </c:dLbl>
            <c:dLbl>
              <c:idx val="4"/>
              <c:tx>
                <c:rich>
                  <a:bodyPr/>
                  <a:lstStyle/>
                  <a:p>
                    <a:fld id="{1F34A27A-7497-4729-8800-42D96F35BE3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892-4A77-A22B-A1DCFC9B5A5A}"/>
                </c:ext>
              </c:extLst>
            </c:dLbl>
            <c:dLbl>
              <c:idx val="5"/>
              <c:tx>
                <c:rich>
                  <a:bodyPr/>
                  <a:lstStyle/>
                  <a:p>
                    <a:fld id="{984E1B24-7964-4E03-8D12-92EC86AD626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892-4A77-A22B-A1DCFC9B5A5A}"/>
                </c:ext>
              </c:extLst>
            </c:dLbl>
            <c:dLbl>
              <c:idx val="6"/>
              <c:tx>
                <c:rich>
                  <a:bodyPr/>
                  <a:lstStyle/>
                  <a:p>
                    <a:fld id="{B246450A-27AC-407C-A996-AC53A52FCA1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892-4A77-A22B-A1DCFC9B5A5A}"/>
                </c:ext>
              </c:extLst>
            </c:dLbl>
            <c:dLbl>
              <c:idx val="7"/>
              <c:tx>
                <c:rich>
                  <a:bodyPr/>
                  <a:lstStyle/>
                  <a:p>
                    <a:fld id="{52994BD7-49C9-4DBA-83AD-AA815558044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892-4A77-A22B-A1DCFC9B5A5A}"/>
                </c:ext>
              </c:extLst>
            </c:dLbl>
            <c:dLbl>
              <c:idx val="8"/>
              <c:tx>
                <c:rich>
                  <a:bodyPr/>
                  <a:lstStyle/>
                  <a:p>
                    <a:fld id="{023514D4-87AE-43E9-8941-A7A7AADBDF4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892-4A77-A22B-A1DCFC9B5A5A}"/>
                </c:ext>
              </c:extLst>
            </c:dLbl>
            <c:dLbl>
              <c:idx val="9"/>
              <c:tx>
                <c:rich>
                  <a:bodyPr/>
                  <a:lstStyle/>
                  <a:p>
                    <a:fld id="{D9EE88A4-77AC-401A-94AC-606E5113D40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892-4A77-A22B-A1DCFC9B5A5A}"/>
                </c:ext>
              </c:extLst>
            </c:dLbl>
            <c:dLbl>
              <c:idx val="10"/>
              <c:tx>
                <c:rich>
                  <a:bodyPr/>
                  <a:lstStyle/>
                  <a:p>
                    <a:fld id="{1CDC9A03-4A25-4BAE-8DEF-C22CD09394C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892-4A77-A22B-A1DCFC9B5A5A}"/>
                </c:ext>
              </c:extLst>
            </c:dLbl>
            <c:dLbl>
              <c:idx val="11"/>
              <c:tx>
                <c:rich>
                  <a:bodyPr/>
                  <a:lstStyle/>
                  <a:p>
                    <a:fld id="{22489DCF-FCAC-4531-B426-6D152AEFB74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892-4A77-A22B-A1DCFC9B5A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6892-4A77-A22B-A1DCFC9B5A5A}"/>
            </c:ext>
          </c:extLst>
        </c:ser>
        <c:ser>
          <c:idx val="1"/>
          <c:order val="1"/>
          <c:tx>
            <c:strRef>
              <c:f>Analysis!$M$3</c:f>
              <c:strCache>
                <c:ptCount val="1"/>
                <c:pt idx="0">
                  <c:v>Profit</c:v>
                </c:pt>
              </c:strCache>
            </c:strRef>
          </c:tx>
          <c:spPr>
            <a:solidFill>
              <a:schemeClr val="accent2"/>
            </a:solidFill>
            <a:ln>
              <a:noFill/>
            </a:ln>
            <a:effectLst/>
          </c:spPr>
          <c:invertIfNegative val="0"/>
          <c:dLbls>
            <c:delete val="1"/>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6892-4A77-A22B-A1DCFC9B5A5A}"/>
            </c:ext>
          </c:extLst>
        </c:ser>
        <c:dLbls>
          <c:dLblPos val="outEnd"/>
          <c:showLegendKey val="0"/>
          <c:showVal val="1"/>
          <c:showCatName val="0"/>
          <c:showSerName val="0"/>
          <c:showPercent val="0"/>
          <c:showBubbleSize val="0"/>
        </c:dLbls>
        <c:gapWidth val="100"/>
        <c:overlap val="-27"/>
        <c:axId val="545042360"/>
        <c:axId val="545048840"/>
      </c:barChart>
      <c:catAx>
        <c:axId val="54504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8840"/>
        <c:crosses val="autoZero"/>
        <c:auto val="1"/>
        <c:lblAlgn val="ctr"/>
        <c:lblOffset val="100"/>
        <c:noMultiLvlLbl val="0"/>
      </c:catAx>
      <c:valAx>
        <c:axId val="54504884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Analysis!$X$4:$X$13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Analysis!$Y$4:$Y$13</c:f>
              <c:numCache>
                <c:formatCode>[$$-409]#,##0_ ;\-[$$-409]#,##0\ </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5E6-4AE3-8B32-F211F0B8F47E}"/>
            </c:ext>
          </c:extLst>
        </c:ser>
        <c:dLbls>
          <c:showLegendKey val="0"/>
          <c:showVal val="0"/>
          <c:showCatName val="0"/>
          <c:showSerName val="0"/>
          <c:showPercent val="0"/>
          <c:showBubbleSize val="0"/>
        </c:dLbls>
        <c:gapWidth val="50"/>
        <c:axId val="423834192"/>
        <c:axId val="423835992"/>
      </c:barChart>
      <c:catAx>
        <c:axId val="42383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35992"/>
        <c:crosses val="autoZero"/>
        <c:auto val="1"/>
        <c:lblAlgn val="ctr"/>
        <c:lblOffset val="100"/>
        <c:noMultiLvlLbl val="0"/>
      </c:catAx>
      <c:valAx>
        <c:axId val="423835992"/>
        <c:scaling>
          <c:orientation val="minMax"/>
        </c:scaling>
        <c:delete val="1"/>
        <c:axPos val="b"/>
        <c:numFmt formatCode="[$$-409]#,##0_ ;\-[$$-409]#,##0\ " sourceLinked="1"/>
        <c:majorTickMark val="none"/>
        <c:minorTickMark val="none"/>
        <c:tickLblPos val="nextTo"/>
        <c:crossAx val="4238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Analysis.xlsx]Analysis!Sale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3-49DE-8A45-E89F9F82B5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3-49DE-8A45-E89F9F82B5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63-49DE-8A45-E89F9F82B5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Analysis!$AH$4:$AH$6</c:f>
              <c:strCache>
                <c:ptCount val="3"/>
                <c:pt idx="0">
                  <c:v>Direct Sales</c:v>
                </c:pt>
                <c:pt idx="1">
                  <c:v>Online</c:v>
                </c:pt>
                <c:pt idx="2">
                  <c:v>Wholesaler</c:v>
                </c:pt>
              </c:strCache>
            </c:strRef>
          </c:cat>
          <c:val>
            <c:numRef>
              <c:f>Analysis!$AI$4:$AI$6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5943-4E62-8950-D1F9075442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Analysis.xlsx]Analysis!payment 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Analysis!$AL$3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A8-4EF1-AC15-B4B1821BD8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A8-4EF1-AC15-B4B1821BD8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Analysis!$AK$4:$AK$5</c:f>
              <c:strCache>
                <c:ptCount val="2"/>
                <c:pt idx="0">
                  <c:v>Cash</c:v>
                </c:pt>
                <c:pt idx="1">
                  <c:v>Online</c:v>
                </c:pt>
              </c:strCache>
            </c:strRef>
          </c:cat>
          <c:val>
            <c:numRef>
              <c:f>Analysis!$AL$4:$AL$5</c:f>
              <c:numCache>
                <c:formatCode>General</c:formatCode>
                <c:ptCount val="2"/>
                <c:pt idx="0">
                  <c:v>199516.90000000008</c:v>
                </c:pt>
                <c:pt idx="1">
                  <c:v>201895.01999999993</c:v>
                </c:pt>
              </c:numCache>
            </c:numRef>
          </c:val>
          <c:extLst>
            <c:ext xmlns:c16="http://schemas.microsoft.com/office/drawing/2014/chart" uri="{C3380CC4-5D6E-409C-BE32-E72D297353CC}">
              <c16:uniqueId val="{00000000-28DE-48FF-8BF4-1D83F646AF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8064145355728E-2"/>
          <c:y val="3.8140835410649047E-2"/>
          <c:w val="0.92539416619898829"/>
          <c:h val="0.83916696342605412"/>
        </c:manualLayout>
      </c:layout>
      <c:barChart>
        <c:barDir val="col"/>
        <c:grouping val="clustered"/>
        <c:varyColors val="0"/>
        <c:ser>
          <c:idx val="0"/>
          <c:order val="0"/>
          <c:tx>
            <c:strRef>
              <c:f>Analysis!$L$3</c:f>
              <c:strCache>
                <c:ptCount val="1"/>
                <c:pt idx="0">
                  <c:v>Sales</c:v>
                </c:pt>
              </c:strCache>
            </c:strRef>
          </c:tx>
          <c:spPr>
            <a:gradFill>
              <a:gsLst>
                <a:gs pos="0">
                  <a:schemeClr val="accent4">
                    <a:lumMod val="40000"/>
                    <a:lumOff val="60000"/>
                  </a:schemeClr>
                </a:gs>
                <a:gs pos="100000">
                  <a:schemeClr val="accent5">
                    <a:lumMod val="75000"/>
                    <a:lumOff val="25000"/>
                  </a:schemeClr>
                </a:gs>
              </a:gsLst>
              <a:lin ang="5400000" scaled="1"/>
            </a:gradFill>
            <a:ln>
              <a:noFill/>
            </a:ln>
            <a:effectLst/>
          </c:spPr>
          <c:invertIfNegative val="0"/>
          <c:dLbls>
            <c:dLbl>
              <c:idx val="0"/>
              <c:tx>
                <c:rich>
                  <a:bodyPr/>
                  <a:lstStyle/>
                  <a:p>
                    <a:fld id="{064370FC-8FD7-4C75-94DB-91507E96A1C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BA4-4825-AF16-3A4009CFBD44}"/>
                </c:ext>
              </c:extLst>
            </c:dLbl>
            <c:dLbl>
              <c:idx val="1"/>
              <c:tx>
                <c:rich>
                  <a:bodyPr/>
                  <a:lstStyle/>
                  <a:p>
                    <a:fld id="{0F53B458-6309-4F78-9A87-C07F631AA54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BA4-4825-AF16-3A4009CFBD44}"/>
                </c:ext>
              </c:extLst>
            </c:dLbl>
            <c:dLbl>
              <c:idx val="2"/>
              <c:tx>
                <c:rich>
                  <a:bodyPr/>
                  <a:lstStyle/>
                  <a:p>
                    <a:fld id="{613363DB-B433-420D-97D4-2EC450100A6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BA4-4825-AF16-3A4009CFBD44}"/>
                </c:ext>
              </c:extLst>
            </c:dLbl>
            <c:dLbl>
              <c:idx val="3"/>
              <c:tx>
                <c:rich>
                  <a:bodyPr/>
                  <a:lstStyle/>
                  <a:p>
                    <a:fld id="{A64799D6-295B-4AB3-8633-F774D6C98CD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BA4-4825-AF16-3A4009CFBD44}"/>
                </c:ext>
              </c:extLst>
            </c:dLbl>
            <c:dLbl>
              <c:idx val="4"/>
              <c:tx>
                <c:rich>
                  <a:bodyPr/>
                  <a:lstStyle/>
                  <a:p>
                    <a:fld id="{00BD649E-AC48-4A1B-9CEE-5EBBED7CBD6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BA4-4825-AF16-3A4009CFBD44}"/>
                </c:ext>
              </c:extLst>
            </c:dLbl>
            <c:dLbl>
              <c:idx val="5"/>
              <c:tx>
                <c:rich>
                  <a:bodyPr/>
                  <a:lstStyle/>
                  <a:p>
                    <a:fld id="{1C787E76-791F-4B63-8CBF-768F97D4DD2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BA4-4825-AF16-3A4009CFBD44}"/>
                </c:ext>
              </c:extLst>
            </c:dLbl>
            <c:dLbl>
              <c:idx val="6"/>
              <c:tx>
                <c:rich>
                  <a:bodyPr/>
                  <a:lstStyle/>
                  <a:p>
                    <a:fld id="{C994C106-F34C-4C83-BC92-30944A897D7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BA4-4825-AF16-3A4009CFBD44}"/>
                </c:ext>
              </c:extLst>
            </c:dLbl>
            <c:dLbl>
              <c:idx val="7"/>
              <c:tx>
                <c:rich>
                  <a:bodyPr/>
                  <a:lstStyle/>
                  <a:p>
                    <a:fld id="{509D7CF3-12AA-43AF-8F4B-5AF0DF833A9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BA4-4825-AF16-3A4009CFBD44}"/>
                </c:ext>
              </c:extLst>
            </c:dLbl>
            <c:dLbl>
              <c:idx val="8"/>
              <c:tx>
                <c:rich>
                  <a:bodyPr/>
                  <a:lstStyle/>
                  <a:p>
                    <a:fld id="{AC7EA648-0A42-4DBA-B436-08EA904399F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BA4-4825-AF16-3A4009CFBD44}"/>
                </c:ext>
              </c:extLst>
            </c:dLbl>
            <c:dLbl>
              <c:idx val="9"/>
              <c:tx>
                <c:rich>
                  <a:bodyPr/>
                  <a:lstStyle/>
                  <a:p>
                    <a:fld id="{CAC4ECE9-4C06-4A69-9C2A-F113F1E02E0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BA4-4825-AF16-3A4009CFBD44}"/>
                </c:ext>
              </c:extLst>
            </c:dLbl>
            <c:dLbl>
              <c:idx val="10"/>
              <c:tx>
                <c:rich>
                  <a:bodyPr/>
                  <a:lstStyle/>
                  <a:p>
                    <a:fld id="{9078E881-6DA5-46C0-A90A-22955398E1E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BA4-4825-AF16-3A4009CFBD44}"/>
                </c:ext>
              </c:extLst>
            </c:dLbl>
            <c:dLbl>
              <c:idx val="11"/>
              <c:tx>
                <c:rich>
                  <a:bodyPr/>
                  <a:lstStyle/>
                  <a:p>
                    <a:fld id="{575B41E6-CC1E-419C-95E1-3BADCF2D417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BA4-4825-AF16-3A4009CFBD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0BA4-4825-AF16-3A4009CFBD44}"/>
            </c:ext>
          </c:extLst>
        </c:ser>
        <c:ser>
          <c:idx val="1"/>
          <c:order val="1"/>
          <c:tx>
            <c:strRef>
              <c:f>Analysis!$M$3</c:f>
              <c:strCache>
                <c:ptCount val="1"/>
                <c:pt idx="0">
                  <c:v>Profit</c:v>
                </c:pt>
              </c:strCache>
            </c:strRef>
          </c:tx>
          <c:spPr>
            <a:gradFill>
              <a:gsLst>
                <a:gs pos="0">
                  <a:schemeClr val="accent3">
                    <a:lumMod val="60000"/>
                    <a:lumOff val="40000"/>
                  </a:schemeClr>
                </a:gs>
                <a:gs pos="100000">
                  <a:schemeClr val="accent3">
                    <a:lumMod val="75000"/>
                  </a:schemeClr>
                </a:gs>
              </a:gsLst>
              <a:lin ang="5400000" scaled="1"/>
            </a:gradFill>
            <a:ln>
              <a:gradFill>
                <a:gsLst>
                  <a:gs pos="0">
                    <a:schemeClr val="accent3">
                      <a:lumMod val="60000"/>
                      <a:lumOff val="40000"/>
                    </a:schemeClr>
                  </a:gs>
                  <a:gs pos="100000">
                    <a:schemeClr val="accent3">
                      <a:lumMod val="75000"/>
                    </a:schemeClr>
                  </a:gs>
                </a:gsLst>
                <a:lin ang="5400000" scaled="1"/>
              </a:gradFill>
            </a:ln>
            <a:effectLst/>
          </c:spPr>
          <c:invertIfNegative val="0"/>
          <c:dLbls>
            <c:delete val="1"/>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0BA4-4825-AF16-3A4009CFBD44}"/>
            </c:ext>
          </c:extLst>
        </c:ser>
        <c:dLbls>
          <c:dLblPos val="outEnd"/>
          <c:showLegendKey val="0"/>
          <c:showVal val="1"/>
          <c:showCatName val="0"/>
          <c:showSerName val="0"/>
          <c:showPercent val="0"/>
          <c:showBubbleSize val="0"/>
        </c:dLbls>
        <c:gapWidth val="50"/>
        <c:overlap val="-27"/>
        <c:axId val="545042360"/>
        <c:axId val="545048840"/>
      </c:barChart>
      <c:catAx>
        <c:axId val="54504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545048840"/>
        <c:crosses val="autoZero"/>
        <c:auto val="1"/>
        <c:lblAlgn val="ctr"/>
        <c:lblOffset val="100"/>
        <c:noMultiLvlLbl val="0"/>
      </c:catAx>
      <c:valAx>
        <c:axId val="545048840"/>
        <c:scaling>
          <c:orientation val="minMax"/>
        </c:scaling>
        <c:delete val="1"/>
        <c:axPos val="l"/>
        <c:numFmt formatCode="[$$-409]#,##0" sourceLinked="1"/>
        <c:majorTickMark val="none"/>
        <c:minorTickMark val="none"/>
        <c:tickLblPos val="nextTo"/>
        <c:crossAx val="54504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999564516318871"/>
          <c:y val="4.0164352096104299E-2"/>
          <c:w val="0.65000435483681129"/>
          <c:h val="0.91967129580779139"/>
        </c:manualLayout>
      </c:layout>
      <c:barChart>
        <c:barDir val="bar"/>
        <c:grouping val="clustered"/>
        <c:varyColors val="0"/>
        <c:ser>
          <c:idx val="0"/>
          <c:order val="0"/>
          <c:spPr>
            <a:gradFill>
              <a:gsLst>
                <a:gs pos="0">
                  <a:srgbClr val="FF0D0D"/>
                </a:gs>
                <a:gs pos="100000">
                  <a:schemeClr val="accent2">
                    <a:lumMod val="60000"/>
                    <a:lumOff val="40000"/>
                  </a:schemeClr>
                </a:gs>
              </a:gsLst>
              <a:lin ang="5400000" scaled="1"/>
            </a:gradFill>
            <a:ln>
              <a:noFill/>
            </a:ln>
            <a:effectLst/>
          </c:spPr>
          <c:invertIfNegative val="0"/>
          <c:dLbls>
            <c:dLbl>
              <c:idx val="0"/>
              <c:layout>
                <c:manualLayout>
                  <c:x val="-6.3462919153044186E-3"/>
                  <c:y val="-1.234552984960211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56-4CF0-9CC3-69C7EA254377}"/>
                </c:ext>
              </c:extLst>
            </c:dLbl>
            <c:dLbl>
              <c:idx val="1"/>
              <c:layout>
                <c:manualLayout>
                  <c:x val="-1.6195755799583347E-2"/>
                  <c:y val="2.6511823477916447E-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2758965667408"/>
                      <c:h val="0.1075420305193507"/>
                    </c:manualLayout>
                  </c15:layout>
                </c:ext>
                <c:ext xmlns:c16="http://schemas.microsoft.com/office/drawing/2014/chart" uri="{C3380CC4-5D6E-409C-BE32-E72D297353CC}">
                  <c16:uniqueId val="{00000008-4456-4CF0-9CC3-69C7EA254377}"/>
                </c:ext>
              </c:extLst>
            </c:dLbl>
            <c:dLbl>
              <c:idx val="2"/>
              <c:layout>
                <c:manualLayout>
                  <c:x val="1.452867718889289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56-4CF0-9CC3-69C7EA254377}"/>
                </c:ext>
              </c:extLst>
            </c:dLbl>
            <c:dLbl>
              <c:idx val="3"/>
              <c:layout>
                <c:manualLayout>
                  <c:x val="1.842025352212128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56-4CF0-9CC3-69C7EA254377}"/>
                </c:ext>
              </c:extLst>
            </c:dLbl>
            <c:dLbl>
              <c:idx val="4"/>
              <c:layout>
                <c:manualLayout>
                  <c:x val="-1.480220801996174E-2"/>
                  <c:y val="2.6511823477916447E-7"/>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3694431693796"/>
                      <c:h val="0.1075420305193507"/>
                    </c:manualLayout>
                  </c15:layout>
                </c:ext>
                <c:ext xmlns:c16="http://schemas.microsoft.com/office/drawing/2014/chart" uri="{C3380CC4-5D6E-409C-BE32-E72D297353CC}">
                  <c16:uniqueId val="{00000005-4456-4CF0-9CC3-69C7EA254377}"/>
                </c:ext>
              </c:extLst>
            </c:dLbl>
            <c:dLbl>
              <c:idx val="5"/>
              <c:layout>
                <c:manualLayout>
                  <c:x val="1.416004613773043E-2"/>
                  <c:y val="-6.7337380451559965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41129668208514"/>
                      <c:h val="8.070729303147324E-2"/>
                    </c:manualLayout>
                  </c15:layout>
                </c:ext>
                <c:ext xmlns:c16="http://schemas.microsoft.com/office/drawing/2014/chart" uri="{C3380CC4-5D6E-409C-BE32-E72D297353CC}">
                  <c16:uniqueId val="{00000004-4456-4CF0-9CC3-69C7EA254377}"/>
                </c:ext>
              </c:extLst>
            </c:dLbl>
            <c:dLbl>
              <c:idx val="6"/>
              <c:layout>
                <c:manualLayout>
                  <c:x val="1.5226863458211221E-2"/>
                  <c:y val="-6.172764924801058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56-4CF0-9CC3-69C7EA254377}"/>
                </c:ext>
              </c:extLst>
            </c:dLbl>
            <c:dLbl>
              <c:idx val="7"/>
              <c:layout>
                <c:manualLayout>
                  <c:x val="-2.1329755305250522E-2"/>
                  <c:y val="-2.356874595363297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34851641302687"/>
                      <c:h val="8.0606017865787596E-2"/>
                    </c:manualLayout>
                  </c15:layout>
                </c:ext>
                <c:ext xmlns:c16="http://schemas.microsoft.com/office/drawing/2014/chart" uri="{C3380CC4-5D6E-409C-BE32-E72D297353CC}">
                  <c16:uniqueId val="{00000002-4456-4CF0-9CC3-69C7EA254377}"/>
                </c:ext>
              </c:extLst>
            </c:dLbl>
            <c:dLbl>
              <c:idx val="9"/>
              <c:layout>
                <c:manualLayout>
                  <c:x val="-9.591751703682791E-2"/>
                  <c:y val="6.7337380451559983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34851641302687"/>
                      <c:h val="0.10080802735595992"/>
                    </c:manualLayout>
                  </c15:layout>
                </c:ext>
                <c:ext xmlns:c16="http://schemas.microsoft.com/office/drawing/2014/chart" uri="{C3380CC4-5D6E-409C-BE32-E72D297353CC}">
                  <c16:uniqueId val="{00000001-4456-4CF0-9CC3-69C7EA25437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Analysis!$X$4:$X$13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Analysis!$Y$4:$Y$13</c:f>
              <c:numCache>
                <c:formatCode>[$$-409]#,##0_ ;\-[$$-409]#,##0\ </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4456-4CF0-9CC3-69C7EA254377}"/>
            </c:ext>
          </c:extLst>
        </c:ser>
        <c:dLbls>
          <c:dLblPos val="ctr"/>
          <c:showLegendKey val="0"/>
          <c:showVal val="1"/>
          <c:showCatName val="0"/>
          <c:showSerName val="0"/>
          <c:showPercent val="0"/>
          <c:showBubbleSize val="0"/>
        </c:dLbls>
        <c:gapWidth val="50"/>
        <c:axId val="423834192"/>
        <c:axId val="423835992"/>
      </c:barChart>
      <c:catAx>
        <c:axId val="42383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423835992"/>
        <c:crosses val="autoZero"/>
        <c:auto val="1"/>
        <c:lblAlgn val="ctr"/>
        <c:lblOffset val="100"/>
        <c:noMultiLvlLbl val="0"/>
      </c:catAx>
      <c:valAx>
        <c:axId val="423835992"/>
        <c:scaling>
          <c:orientation val="minMax"/>
        </c:scaling>
        <c:delete val="1"/>
        <c:axPos val="b"/>
        <c:numFmt formatCode="[$$-409]#,##0_ ;\-[$$-409]#,##0\ " sourceLinked="1"/>
        <c:majorTickMark val="none"/>
        <c:minorTickMark val="none"/>
        <c:tickLblPos val="nextTo"/>
        <c:crossAx val="4238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Analysis.xlsx]Analysis!Sale 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2973027613657079"/>
                  <c:h val="7.8817693227470759E-2"/>
                </c:manualLayout>
              </c15:layout>
            </c:ext>
          </c:extLst>
        </c:dLbl>
      </c:pivotFmt>
      <c:pivotFmt>
        <c:idx val="7"/>
        <c:spPr>
          <a:solidFill>
            <a:schemeClr val="accent1"/>
          </a:solidFill>
          <a:ln w="19050">
            <a:solidFill>
              <a:schemeClr val="lt1"/>
            </a:solidFill>
          </a:ln>
          <a:effectLst/>
        </c:spPr>
        <c:dLbl>
          <c:idx val="0"/>
          <c:layout>
            <c:manualLayout>
              <c:x val="6.7432384597868628E-2"/>
              <c:y val="-5.447730009060931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999982265742876"/>
                  <c:h val="7.8817693227470759E-2"/>
                </c:manualLayout>
              </c15:layout>
            </c:ext>
          </c:extLst>
        </c:dLbl>
      </c:pivotFmt>
    </c:pivotFmts>
    <c:plotArea>
      <c:layout>
        <c:manualLayout>
          <c:layoutTarget val="inner"/>
          <c:xMode val="edge"/>
          <c:yMode val="edge"/>
          <c:x val="2.8576981927373252E-2"/>
          <c:y val="5.3816865745127167E-2"/>
          <c:w val="0.92637800498119816"/>
          <c:h val="0.67538902013678281"/>
        </c:manualLayout>
      </c:layout>
      <c:pieChart>
        <c:varyColors val="1"/>
        <c:ser>
          <c:idx val="0"/>
          <c:order val="0"/>
          <c:tx>
            <c:strRef>
              <c:f>Analysis!$AI$3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F8-48B0-8E77-BB85C9EC40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F8-48B0-8E77-BB85C9EC40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F8-48B0-8E77-BB85C9EC40BC}"/>
              </c:ext>
            </c:extLst>
          </c:dPt>
          <c:dLbls>
            <c:dLbl>
              <c:idx val="0"/>
              <c:dLblPos val="bestFit"/>
              <c:showLegendKey val="0"/>
              <c:showVal val="0"/>
              <c:showCatName val="0"/>
              <c:showSerName val="0"/>
              <c:showPercent val="1"/>
              <c:showBubbleSize val="0"/>
              <c:extLst>
                <c:ext xmlns:c15="http://schemas.microsoft.com/office/drawing/2012/chart" uri="{CE6537A1-D6FC-4f65-9D91-7224C49458BB}">
                  <c15:layout>
                    <c:manualLayout>
                      <c:w val="0.22973027613657079"/>
                      <c:h val="7.8817693227470759E-2"/>
                    </c:manualLayout>
                  </c15:layout>
                </c:ext>
                <c:ext xmlns:c16="http://schemas.microsoft.com/office/drawing/2014/chart" uri="{C3380CC4-5D6E-409C-BE32-E72D297353CC}">
                  <c16:uniqueId val="{00000001-F5F8-48B0-8E77-BB85C9EC40BC}"/>
                </c:ext>
              </c:extLst>
            </c:dLbl>
            <c:dLbl>
              <c:idx val="1"/>
              <c:layout>
                <c:manualLayout>
                  <c:x val="6.7432384597868628E-2"/>
                  <c:y val="-5.447730009060931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F8-48B0-8E77-BB85C9EC40BC}"/>
                </c:ext>
              </c:extLst>
            </c:dLbl>
            <c:dLbl>
              <c:idx val="2"/>
              <c:dLblPos val="bestFit"/>
              <c:showLegendKey val="0"/>
              <c:showVal val="0"/>
              <c:showCatName val="0"/>
              <c:showSerName val="0"/>
              <c:showPercent val="1"/>
              <c:showBubbleSize val="0"/>
              <c:extLst>
                <c:ext xmlns:c15="http://schemas.microsoft.com/office/drawing/2012/chart" uri="{CE6537A1-D6FC-4f65-9D91-7224C49458BB}">
                  <c15:layout>
                    <c:manualLayout>
                      <c:w val="0.24999982265742876"/>
                      <c:h val="7.8817693227470759E-2"/>
                    </c:manualLayout>
                  </c15:layout>
                </c:ext>
                <c:ext xmlns:c16="http://schemas.microsoft.com/office/drawing/2014/chart" uri="{C3380CC4-5D6E-409C-BE32-E72D297353CC}">
                  <c16:uniqueId val="{00000005-F5F8-48B0-8E77-BB85C9EC40B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Analysis!$AH$4:$AH$6</c:f>
              <c:strCache>
                <c:ptCount val="3"/>
                <c:pt idx="0">
                  <c:v>Direct Sales</c:v>
                </c:pt>
                <c:pt idx="1">
                  <c:v>Online</c:v>
                </c:pt>
                <c:pt idx="2">
                  <c:v>Wholesaler</c:v>
                </c:pt>
              </c:strCache>
            </c:strRef>
          </c:cat>
          <c:val>
            <c:numRef>
              <c:f>Analysis!$AI$4:$AI$6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F5F8-48B0-8E77-BB85C9EC40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1388230553855046E-2"/>
          <c:y val="0.77524131453845102"/>
          <c:w val="0.95019582166714789"/>
          <c:h val="0.2180933151838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Analysis.xlsx]Analysis!payment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5"/>
                  <c:h val="9.1787439613526575E-2"/>
                </c:manualLayout>
              </c15:layout>
            </c:ext>
          </c:extLst>
        </c:dLbl>
      </c:pivotFmt>
      <c:pivotFmt>
        <c:idx val="6"/>
        <c:spPr>
          <a:solidFill>
            <a:schemeClr val="accent1"/>
          </a:solidFill>
          <a:ln w="19050">
            <a:solidFill>
              <a:schemeClr val="lt1"/>
            </a:solidFill>
          </a:ln>
          <a:effectLst/>
        </c:spPr>
        <c:dLbl>
          <c:idx val="0"/>
          <c:layout>
            <c:manualLayout>
              <c:x val="0.17204761904761906"/>
              <c:y val="3.9812849480771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876190476190477"/>
                  <c:h val="9.6425120772946848E-2"/>
                </c:manualLayout>
              </c15:layout>
            </c:ext>
          </c:extLst>
        </c:dLbl>
      </c:pivotFmt>
    </c:pivotFmts>
    <c:plotArea>
      <c:layout>
        <c:manualLayout>
          <c:layoutTarget val="inner"/>
          <c:xMode val="edge"/>
          <c:yMode val="edge"/>
          <c:x val="1.4880389951256085E-2"/>
          <c:y val="2.0932963089758703E-2"/>
          <c:w val="0.98511961004874393"/>
          <c:h val="0.7399363485361431"/>
        </c:manualLayout>
      </c:layout>
      <c:pieChart>
        <c:varyColors val="1"/>
        <c:ser>
          <c:idx val="0"/>
          <c:order val="0"/>
          <c:tx>
            <c:strRef>
              <c:f>Analysis!$AL$3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3-4CA1-B179-D84263906E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3-4CA1-B179-D84263906E9C}"/>
              </c:ext>
            </c:extLst>
          </c:dPt>
          <c:dLbls>
            <c:dLbl>
              <c:idx val="0"/>
              <c:dLblPos val="bestFit"/>
              <c:showLegendKey val="0"/>
              <c:showVal val="0"/>
              <c:showCatName val="0"/>
              <c:showSerName val="0"/>
              <c:showPercent val="1"/>
              <c:showBubbleSize val="0"/>
              <c:extLst>
                <c:ext xmlns:c15="http://schemas.microsoft.com/office/drawing/2012/chart" uri="{CE6537A1-D6FC-4f65-9D91-7224C49458BB}">
                  <c15:layout>
                    <c:manualLayout>
                      <c:w val="0.25"/>
                      <c:h val="9.1787439613526575E-2"/>
                    </c:manualLayout>
                  </c15:layout>
                </c:ext>
                <c:ext xmlns:c16="http://schemas.microsoft.com/office/drawing/2014/chart" uri="{C3380CC4-5D6E-409C-BE32-E72D297353CC}">
                  <c16:uniqueId val="{00000001-2FB3-4CA1-B179-D84263906E9C}"/>
                </c:ext>
              </c:extLst>
            </c:dLbl>
            <c:dLbl>
              <c:idx val="1"/>
              <c:layout>
                <c:manualLayout>
                  <c:x val="0.17204761904761906"/>
                  <c:y val="3.9812849480771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876190476190477"/>
                      <c:h val="9.6425120772946848E-2"/>
                    </c:manualLayout>
                  </c15:layout>
                </c:ext>
                <c:ext xmlns:c16="http://schemas.microsoft.com/office/drawing/2014/chart" uri="{C3380CC4-5D6E-409C-BE32-E72D297353CC}">
                  <c16:uniqueId val="{00000003-2FB3-4CA1-B179-D84263906E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Analysis!$AK$4:$AK$5</c:f>
              <c:strCache>
                <c:ptCount val="2"/>
                <c:pt idx="0">
                  <c:v>Cash</c:v>
                </c:pt>
                <c:pt idx="1">
                  <c:v>Online</c:v>
                </c:pt>
              </c:strCache>
            </c:strRef>
          </c:cat>
          <c:val>
            <c:numRef>
              <c:f>Analysis!$AL$4:$AL$5</c:f>
              <c:numCache>
                <c:formatCode>General</c:formatCode>
                <c:ptCount val="2"/>
                <c:pt idx="0">
                  <c:v>199516.90000000008</c:v>
                </c:pt>
                <c:pt idx="1">
                  <c:v>201895.01999999993</c:v>
                </c:pt>
              </c:numCache>
            </c:numRef>
          </c:val>
          <c:extLst>
            <c:ext xmlns:c16="http://schemas.microsoft.com/office/drawing/2014/chart" uri="{C3380CC4-5D6E-409C-BE32-E72D297353CC}">
              <c16:uniqueId val="{00000004-2FB3-4CA1-B179-D84263906E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5049643794525686"/>
          <c:y val="0.78824400573116771"/>
          <c:w val="0.69900712410948629"/>
          <c:h val="0.17310865127366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7A1F879-3D64-4C82-AFA0-30964B1A68BB}">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7A1F879-3D64-4C82-AFA0-30964B1A68BB}">
          <cx:dataLabels>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ysClr val="window" lastClr="FFFFFF"/>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M$1" lockText="1" noThreeD="1"/>
</file>

<file path=xl/ctrlProps/ctrlProp3.xml><?xml version="1.0" encoding="utf-8"?>
<formControlPr xmlns="http://schemas.microsoft.com/office/spreadsheetml/2009/9/main" objectType="CheckBox" checked="Checked" fmlaLink="$N$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57150</xdr:rowOff>
    </xdr:from>
    <xdr:to>
      <xdr:col>1</xdr:col>
      <xdr:colOff>1752600</xdr:colOff>
      <xdr:row>21</xdr:row>
      <xdr:rowOff>61912</xdr:rowOff>
    </xdr:to>
    <xdr:graphicFrame macro="">
      <xdr:nvGraphicFramePr>
        <xdr:cNvPr id="8" name="Chart 7">
          <a:extLst>
            <a:ext uri="{FF2B5EF4-FFF2-40B4-BE49-F238E27FC236}">
              <a16:creationId xmlns:a16="http://schemas.microsoft.com/office/drawing/2014/main" id="{D281D343-ACD4-608E-368D-FA1B92B56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9</xdr:row>
      <xdr:rowOff>114301</xdr:rowOff>
    </xdr:from>
    <xdr:to>
      <xdr:col>3</xdr:col>
      <xdr:colOff>514350</xdr:colOff>
      <xdr:row>16</xdr:row>
      <xdr:rowOff>38101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8B12C827-442C-D003-CE84-A20F08512025}"/>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867025" y="1828801"/>
              <a:ext cx="97155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9</xdr:row>
      <xdr:rowOff>104775</xdr:rowOff>
    </xdr:from>
    <xdr:to>
      <xdr:col>3</xdr:col>
      <xdr:colOff>1571625</xdr:colOff>
      <xdr:row>16</xdr:row>
      <xdr:rowOff>0</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5B40AC60-BCC3-0C5F-1396-03A5A3CF66B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895725" y="1819275"/>
              <a:ext cx="10001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1609725</xdr:colOff>
      <xdr:row>9</xdr:row>
      <xdr:rowOff>114300</xdr:rowOff>
    </xdr:from>
    <xdr:to>
      <xdr:col>4</xdr:col>
      <xdr:colOff>828675</xdr:colOff>
      <xdr:row>29</xdr:row>
      <xdr:rowOff>142875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2F865B1E-EEF3-40A2-3DEA-1E9FF4D6BBC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33950" y="1828800"/>
              <a:ext cx="1057275" cy="383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914400</xdr:colOff>
      <xdr:row>9</xdr:row>
      <xdr:rowOff>123825</xdr:rowOff>
    </xdr:from>
    <xdr:to>
      <xdr:col>4</xdr:col>
      <xdr:colOff>1600200</xdr:colOff>
      <xdr:row>15</xdr:row>
      <xdr:rowOff>19050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7392CDF-C1C8-3342-5276-DCF21158D6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76950" y="1838325"/>
              <a:ext cx="685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17</xdr:row>
      <xdr:rowOff>114299</xdr:rowOff>
    </xdr:from>
    <xdr:to>
      <xdr:col>14</xdr:col>
      <xdr:colOff>381000</xdr:colOff>
      <xdr:row>28</xdr:row>
      <xdr:rowOff>109536</xdr:rowOff>
    </xdr:to>
    <xdr:graphicFrame macro="">
      <xdr:nvGraphicFramePr>
        <xdr:cNvPr id="9" name="Chart 8">
          <a:extLst>
            <a:ext uri="{FF2B5EF4-FFF2-40B4-BE49-F238E27FC236}">
              <a16:creationId xmlns:a16="http://schemas.microsoft.com/office/drawing/2014/main" id="{AFA332EE-CAB9-36BB-4FA4-C10FEE7BA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15</xdr:row>
          <xdr:rowOff>171450</xdr:rowOff>
        </xdr:from>
        <xdr:to>
          <xdr:col>10</xdr:col>
          <xdr:colOff>390525</xdr:colOff>
          <xdr:row>17</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438150</xdr:colOff>
          <xdr:row>16</xdr:row>
          <xdr:rowOff>0</xdr:rowOff>
        </xdr:from>
        <xdr:to>
          <xdr:col>11</xdr:col>
          <xdr:colOff>38100</xdr:colOff>
          <xdr:row>17</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180975</xdr:colOff>
          <xdr:row>16</xdr:row>
          <xdr:rowOff>38100</xdr:rowOff>
        </xdr:from>
        <xdr:to>
          <xdr:col>11</xdr:col>
          <xdr:colOff>466725</xdr:colOff>
          <xdr:row>17</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22</xdr:col>
      <xdr:colOff>676275</xdr:colOff>
      <xdr:row>13</xdr:row>
      <xdr:rowOff>171449</xdr:rowOff>
    </xdr:from>
    <xdr:to>
      <xdr:col>25</xdr:col>
      <xdr:colOff>333375</xdr:colOff>
      <xdr:row>29</xdr:row>
      <xdr:rowOff>28575</xdr:rowOff>
    </xdr:to>
    <xdr:graphicFrame macro="">
      <xdr:nvGraphicFramePr>
        <xdr:cNvPr id="6" name="Chart 5">
          <a:extLst>
            <a:ext uri="{FF2B5EF4-FFF2-40B4-BE49-F238E27FC236}">
              <a16:creationId xmlns:a16="http://schemas.microsoft.com/office/drawing/2014/main" id="{F56BD5D7-AFC0-7137-E07D-8833E3CDC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104775</xdr:colOff>
      <xdr:row>8</xdr:row>
      <xdr:rowOff>90486</xdr:rowOff>
    </xdr:from>
    <xdr:to>
      <xdr:col>32</xdr:col>
      <xdr:colOff>190500</xdr:colOff>
      <xdr:row>25</xdr:row>
      <xdr:rowOff>38099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05C3C4B-A54D-49E7-4C5B-B2239598A0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870525" y="1614486"/>
              <a:ext cx="2828925" cy="31861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333375</xdr:colOff>
      <xdr:row>9</xdr:row>
      <xdr:rowOff>47625</xdr:rowOff>
    </xdr:from>
    <xdr:to>
      <xdr:col>35</xdr:col>
      <xdr:colOff>209550</xdr:colOff>
      <xdr:row>19</xdr:row>
      <xdr:rowOff>176211</xdr:rowOff>
    </xdr:to>
    <xdr:graphicFrame macro="">
      <xdr:nvGraphicFramePr>
        <xdr:cNvPr id="10" name="Chart 9">
          <a:extLst>
            <a:ext uri="{FF2B5EF4-FFF2-40B4-BE49-F238E27FC236}">
              <a16:creationId xmlns:a16="http://schemas.microsoft.com/office/drawing/2014/main" id="{1BECD7FD-3183-D9FC-F7BD-64549ECD1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561975</xdr:colOff>
      <xdr:row>8</xdr:row>
      <xdr:rowOff>104774</xdr:rowOff>
    </xdr:from>
    <xdr:to>
      <xdr:col>38</xdr:col>
      <xdr:colOff>495300</xdr:colOff>
      <xdr:row>19</xdr:row>
      <xdr:rowOff>42861</xdr:rowOff>
    </xdr:to>
    <xdr:graphicFrame macro="">
      <xdr:nvGraphicFramePr>
        <xdr:cNvPr id="11" name="Chart 10">
          <a:extLst>
            <a:ext uri="{FF2B5EF4-FFF2-40B4-BE49-F238E27FC236}">
              <a16:creationId xmlns:a16="http://schemas.microsoft.com/office/drawing/2014/main" id="{6AFB0DD5-9907-0EF7-DE26-73DAF7A6B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114300</xdr:rowOff>
    </xdr:from>
    <xdr:to>
      <xdr:col>20</xdr:col>
      <xdr:colOff>266700</xdr:colOff>
      <xdr:row>32</xdr:row>
      <xdr:rowOff>76200</xdr:rowOff>
    </xdr:to>
    <xdr:grpSp>
      <xdr:nvGrpSpPr>
        <xdr:cNvPr id="50" name="Group 49">
          <a:extLst>
            <a:ext uri="{FF2B5EF4-FFF2-40B4-BE49-F238E27FC236}">
              <a16:creationId xmlns:a16="http://schemas.microsoft.com/office/drawing/2014/main" id="{AAD12B16-4DE0-7797-0877-87C0411176B7}"/>
            </a:ext>
          </a:extLst>
        </xdr:cNvPr>
        <xdr:cNvGrpSpPr/>
      </xdr:nvGrpSpPr>
      <xdr:grpSpPr>
        <a:xfrm>
          <a:off x="76200" y="114300"/>
          <a:ext cx="12382500" cy="6057900"/>
          <a:chOff x="76200" y="114300"/>
          <a:chExt cx="12382500" cy="6057900"/>
        </a:xfrm>
        <a:solidFill>
          <a:schemeClr val="bg1"/>
        </a:solidFill>
      </xdr:grpSpPr>
      <xdr:sp macro="" textlink="">
        <xdr:nvSpPr>
          <xdr:cNvPr id="2" name="Rectangle: Rounded Corners 1">
            <a:extLst>
              <a:ext uri="{FF2B5EF4-FFF2-40B4-BE49-F238E27FC236}">
                <a16:creationId xmlns:a16="http://schemas.microsoft.com/office/drawing/2014/main" id="{18F7C171-B0AA-C1CF-2AE1-C0E86994BAD8}"/>
              </a:ext>
            </a:extLst>
          </xdr:cNvPr>
          <xdr:cNvSpPr/>
        </xdr:nvSpPr>
        <xdr:spPr>
          <a:xfrm>
            <a:off x="76200" y="114300"/>
            <a:ext cx="4352925" cy="657225"/>
          </a:xfrm>
          <a:prstGeom prst="roundRect">
            <a:avLst>
              <a:gd name="adj" fmla="val 1087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3" name="Rectangle: Rounded Corners 2">
            <a:extLst>
              <a:ext uri="{FF2B5EF4-FFF2-40B4-BE49-F238E27FC236}">
                <a16:creationId xmlns:a16="http://schemas.microsoft.com/office/drawing/2014/main" id="{52417248-D1F4-4CCB-97E4-C0D4CED34794}"/>
              </a:ext>
            </a:extLst>
          </xdr:cNvPr>
          <xdr:cNvSpPr/>
        </xdr:nvSpPr>
        <xdr:spPr>
          <a:xfrm>
            <a:off x="4533900" y="114300"/>
            <a:ext cx="7924800" cy="657225"/>
          </a:xfrm>
          <a:prstGeom prst="roundRect">
            <a:avLst>
              <a:gd name="adj" fmla="val 1087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4" name="Rectangle: Rounded Corners 3">
            <a:extLst>
              <a:ext uri="{FF2B5EF4-FFF2-40B4-BE49-F238E27FC236}">
                <a16:creationId xmlns:a16="http://schemas.microsoft.com/office/drawing/2014/main" id="{F17A6E14-A5B3-4598-A5C1-C7DE4758FB87}"/>
              </a:ext>
            </a:extLst>
          </xdr:cNvPr>
          <xdr:cNvSpPr/>
        </xdr:nvSpPr>
        <xdr:spPr>
          <a:xfrm>
            <a:off x="76201" y="857250"/>
            <a:ext cx="1314450" cy="113347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6" name="Rectangle: Rounded Corners 5">
            <a:extLst>
              <a:ext uri="{FF2B5EF4-FFF2-40B4-BE49-F238E27FC236}">
                <a16:creationId xmlns:a16="http://schemas.microsoft.com/office/drawing/2014/main" id="{6C3A6A51-CB8F-420D-AD36-F704B8A23643}"/>
              </a:ext>
            </a:extLst>
          </xdr:cNvPr>
          <xdr:cNvSpPr/>
        </xdr:nvSpPr>
        <xdr:spPr>
          <a:xfrm>
            <a:off x="85726" y="2095499"/>
            <a:ext cx="1314450" cy="404812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0" name="Rectangle: Rounded Corners 9">
            <a:extLst>
              <a:ext uri="{FF2B5EF4-FFF2-40B4-BE49-F238E27FC236}">
                <a16:creationId xmlns:a16="http://schemas.microsoft.com/office/drawing/2014/main" id="{01CF58C3-B84A-4CB8-9AC4-D7A0E2BC3258}"/>
              </a:ext>
            </a:extLst>
          </xdr:cNvPr>
          <xdr:cNvSpPr/>
        </xdr:nvSpPr>
        <xdr:spPr>
          <a:xfrm>
            <a:off x="1533524" y="885825"/>
            <a:ext cx="2238376" cy="63817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2" name="Rectangle: Rounded Corners 11">
            <a:extLst>
              <a:ext uri="{FF2B5EF4-FFF2-40B4-BE49-F238E27FC236}">
                <a16:creationId xmlns:a16="http://schemas.microsoft.com/office/drawing/2014/main" id="{3CB5B41B-B263-434F-AC55-1869DF238BB3}"/>
              </a:ext>
            </a:extLst>
          </xdr:cNvPr>
          <xdr:cNvSpPr/>
        </xdr:nvSpPr>
        <xdr:spPr>
          <a:xfrm>
            <a:off x="3914774" y="895350"/>
            <a:ext cx="2238376" cy="63817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3" name="Rectangle: Rounded Corners 12">
            <a:extLst>
              <a:ext uri="{FF2B5EF4-FFF2-40B4-BE49-F238E27FC236}">
                <a16:creationId xmlns:a16="http://schemas.microsoft.com/office/drawing/2014/main" id="{9CC2A1C5-8615-468C-901C-7E6F040EDFA7}"/>
              </a:ext>
            </a:extLst>
          </xdr:cNvPr>
          <xdr:cNvSpPr/>
        </xdr:nvSpPr>
        <xdr:spPr>
          <a:xfrm>
            <a:off x="6305549" y="904875"/>
            <a:ext cx="2238376" cy="63817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4" name="Rectangle: Rounded Corners 13">
            <a:extLst>
              <a:ext uri="{FF2B5EF4-FFF2-40B4-BE49-F238E27FC236}">
                <a16:creationId xmlns:a16="http://schemas.microsoft.com/office/drawing/2014/main" id="{589BAB21-2AF5-499B-8682-8FD499BDC069}"/>
              </a:ext>
            </a:extLst>
          </xdr:cNvPr>
          <xdr:cNvSpPr/>
        </xdr:nvSpPr>
        <xdr:spPr>
          <a:xfrm>
            <a:off x="1504948" y="1600199"/>
            <a:ext cx="3219452" cy="225742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5" name="Rectangle: Rounded Corners 14">
            <a:extLst>
              <a:ext uri="{FF2B5EF4-FFF2-40B4-BE49-F238E27FC236}">
                <a16:creationId xmlns:a16="http://schemas.microsoft.com/office/drawing/2014/main" id="{B3506E2C-469F-4F15-8CF6-55D9C8A863CF}"/>
              </a:ext>
            </a:extLst>
          </xdr:cNvPr>
          <xdr:cNvSpPr/>
        </xdr:nvSpPr>
        <xdr:spPr>
          <a:xfrm>
            <a:off x="4829173" y="1638300"/>
            <a:ext cx="2209802" cy="2209800"/>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6" name="Rectangle: Rounded Corners 15">
            <a:extLst>
              <a:ext uri="{FF2B5EF4-FFF2-40B4-BE49-F238E27FC236}">
                <a16:creationId xmlns:a16="http://schemas.microsoft.com/office/drawing/2014/main" id="{3B434F1E-C057-4F0A-8EC5-2241C4E51BAA}"/>
              </a:ext>
            </a:extLst>
          </xdr:cNvPr>
          <xdr:cNvSpPr/>
        </xdr:nvSpPr>
        <xdr:spPr>
          <a:xfrm>
            <a:off x="7143748" y="1638300"/>
            <a:ext cx="1447802" cy="2209800"/>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7" name="Rectangle: Rounded Corners 16">
            <a:extLst>
              <a:ext uri="{FF2B5EF4-FFF2-40B4-BE49-F238E27FC236}">
                <a16:creationId xmlns:a16="http://schemas.microsoft.com/office/drawing/2014/main" id="{69C13A2F-7CB8-4BB4-81B1-EAB861E07E4D}"/>
              </a:ext>
            </a:extLst>
          </xdr:cNvPr>
          <xdr:cNvSpPr/>
        </xdr:nvSpPr>
        <xdr:spPr>
          <a:xfrm>
            <a:off x="7172323" y="3943349"/>
            <a:ext cx="1447802" cy="221932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8" name="Rectangle: Rounded Corners 17">
            <a:extLst>
              <a:ext uri="{FF2B5EF4-FFF2-40B4-BE49-F238E27FC236}">
                <a16:creationId xmlns:a16="http://schemas.microsoft.com/office/drawing/2014/main" id="{4CCE13CB-E651-4D2B-BF5B-A3659426B54C}"/>
              </a:ext>
            </a:extLst>
          </xdr:cNvPr>
          <xdr:cNvSpPr/>
        </xdr:nvSpPr>
        <xdr:spPr>
          <a:xfrm>
            <a:off x="1504950" y="3962400"/>
            <a:ext cx="5543550" cy="2209800"/>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27" name="Rectangle: Rounded Corners 26">
            <a:extLst>
              <a:ext uri="{FF2B5EF4-FFF2-40B4-BE49-F238E27FC236}">
                <a16:creationId xmlns:a16="http://schemas.microsoft.com/office/drawing/2014/main" id="{9B3DA6E1-1930-44F7-92AB-A76FEB95837A}"/>
              </a:ext>
            </a:extLst>
          </xdr:cNvPr>
          <xdr:cNvSpPr/>
        </xdr:nvSpPr>
        <xdr:spPr>
          <a:xfrm>
            <a:off x="8839198" y="3505200"/>
            <a:ext cx="3486152" cy="2657475"/>
          </a:xfrm>
          <a:prstGeom prst="roundRect">
            <a:avLst>
              <a:gd name="adj" fmla="val 4147"/>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clientData/>
  </xdr:twoCellAnchor>
  <xdr:twoCellAnchor>
    <xdr:from>
      <xdr:col>0</xdr:col>
      <xdr:colOff>209550</xdr:colOff>
      <xdr:row>1</xdr:row>
      <xdr:rowOff>1</xdr:rowOff>
    </xdr:from>
    <xdr:to>
      <xdr:col>7</xdr:col>
      <xdr:colOff>28575</xdr:colOff>
      <xdr:row>3</xdr:row>
      <xdr:rowOff>95251</xdr:rowOff>
    </xdr:to>
    <xdr:sp macro="" textlink="">
      <xdr:nvSpPr>
        <xdr:cNvPr id="51" name="TextBox 50">
          <a:extLst>
            <a:ext uri="{FF2B5EF4-FFF2-40B4-BE49-F238E27FC236}">
              <a16:creationId xmlns:a16="http://schemas.microsoft.com/office/drawing/2014/main" id="{D87DD98A-9954-BCDB-4E06-7E60976DC97B}"/>
            </a:ext>
          </a:extLst>
        </xdr:cNvPr>
        <xdr:cNvSpPr txBox="1"/>
      </xdr:nvSpPr>
      <xdr:spPr>
        <a:xfrm>
          <a:off x="209550" y="190501"/>
          <a:ext cx="40862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SALES DASHBOARD</a:t>
          </a:r>
        </a:p>
      </xdr:txBody>
    </xdr:sp>
    <xdr:clientData/>
  </xdr:twoCellAnchor>
  <xdr:twoCellAnchor>
    <xdr:from>
      <xdr:col>2</xdr:col>
      <xdr:colOff>361950</xdr:colOff>
      <xdr:row>4</xdr:row>
      <xdr:rowOff>147639</xdr:rowOff>
    </xdr:from>
    <xdr:to>
      <xdr:col>4</xdr:col>
      <xdr:colOff>590550</xdr:colOff>
      <xdr:row>6</xdr:row>
      <xdr:rowOff>14288</xdr:rowOff>
    </xdr:to>
    <xdr:sp macro="" textlink="">
      <xdr:nvSpPr>
        <xdr:cNvPr id="52" name="TextBox 51">
          <a:extLst>
            <a:ext uri="{FF2B5EF4-FFF2-40B4-BE49-F238E27FC236}">
              <a16:creationId xmlns:a16="http://schemas.microsoft.com/office/drawing/2014/main" id="{63FD7181-51B8-4D08-A090-06FA96265036}"/>
            </a:ext>
          </a:extLst>
        </xdr:cNvPr>
        <xdr:cNvSpPr txBox="1"/>
      </xdr:nvSpPr>
      <xdr:spPr>
        <a:xfrm>
          <a:off x="1581150" y="909639"/>
          <a:ext cx="144780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TOTAL SALES</a:t>
          </a:r>
        </a:p>
      </xdr:txBody>
    </xdr:sp>
    <xdr:clientData/>
  </xdr:twoCellAnchor>
  <xdr:twoCellAnchor>
    <xdr:from>
      <xdr:col>6</xdr:col>
      <xdr:colOff>242887</xdr:colOff>
      <xdr:row>4</xdr:row>
      <xdr:rowOff>147639</xdr:rowOff>
    </xdr:from>
    <xdr:to>
      <xdr:col>9</xdr:col>
      <xdr:colOff>23813</xdr:colOff>
      <xdr:row>6</xdr:row>
      <xdr:rowOff>14288</xdr:rowOff>
    </xdr:to>
    <xdr:sp macro="" textlink="">
      <xdr:nvSpPr>
        <xdr:cNvPr id="53" name="TextBox 52">
          <a:extLst>
            <a:ext uri="{FF2B5EF4-FFF2-40B4-BE49-F238E27FC236}">
              <a16:creationId xmlns:a16="http://schemas.microsoft.com/office/drawing/2014/main" id="{139D9C29-61E2-469F-83D9-05E02C2DE955}"/>
            </a:ext>
          </a:extLst>
        </xdr:cNvPr>
        <xdr:cNvSpPr txBox="1"/>
      </xdr:nvSpPr>
      <xdr:spPr>
        <a:xfrm>
          <a:off x="3900487" y="909639"/>
          <a:ext cx="1609726"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TOTAL PROFIT</a:t>
          </a:r>
        </a:p>
      </xdr:txBody>
    </xdr:sp>
    <xdr:clientData/>
  </xdr:twoCellAnchor>
  <xdr:twoCellAnchor>
    <xdr:from>
      <xdr:col>10</xdr:col>
      <xdr:colOff>219075</xdr:colOff>
      <xdr:row>4</xdr:row>
      <xdr:rowOff>147639</xdr:rowOff>
    </xdr:from>
    <xdr:to>
      <xdr:col>12</xdr:col>
      <xdr:colOff>228600</xdr:colOff>
      <xdr:row>6</xdr:row>
      <xdr:rowOff>14288</xdr:rowOff>
    </xdr:to>
    <xdr:sp macro="" textlink="">
      <xdr:nvSpPr>
        <xdr:cNvPr id="54" name="TextBox 53">
          <a:extLst>
            <a:ext uri="{FF2B5EF4-FFF2-40B4-BE49-F238E27FC236}">
              <a16:creationId xmlns:a16="http://schemas.microsoft.com/office/drawing/2014/main" id="{C827DD92-59AE-4298-96CE-3077A44492DF}"/>
            </a:ext>
          </a:extLst>
        </xdr:cNvPr>
        <xdr:cNvSpPr txBox="1"/>
      </xdr:nvSpPr>
      <xdr:spPr>
        <a:xfrm>
          <a:off x="6315075" y="909639"/>
          <a:ext cx="12287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PROFIT</a:t>
          </a:r>
          <a:r>
            <a:rPr lang="en-IN" sz="1400" baseline="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a:t>
          </a:r>
          <a:endPar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95250</xdr:colOff>
      <xdr:row>6</xdr:row>
      <xdr:rowOff>42863</xdr:rowOff>
    </xdr:from>
    <xdr:to>
      <xdr:col>5</xdr:col>
      <xdr:colOff>323850</xdr:colOff>
      <xdr:row>7</xdr:row>
      <xdr:rowOff>147638</xdr:rowOff>
    </xdr:to>
    <xdr:sp macro="" textlink="Analysis!E6">
      <xdr:nvSpPr>
        <xdr:cNvPr id="55" name="TextBox 54">
          <a:extLst>
            <a:ext uri="{FF2B5EF4-FFF2-40B4-BE49-F238E27FC236}">
              <a16:creationId xmlns:a16="http://schemas.microsoft.com/office/drawing/2014/main" id="{9524ED42-6182-4C24-90E2-4D2AD71A748F}"/>
            </a:ext>
          </a:extLst>
        </xdr:cNvPr>
        <xdr:cNvSpPr txBox="1"/>
      </xdr:nvSpPr>
      <xdr:spPr>
        <a:xfrm>
          <a:off x="1924050" y="1185863"/>
          <a:ext cx="1447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D3FB9D-F9CD-4ED5-9B10-F293AC8A05AD}" type="TxLink">
            <a:rPr lang="en-US" sz="1800" b="0" i="0" u="none" strike="noStrike">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rPr>
            <a:pPr algn="ctr"/>
            <a:t>$4,01,412</a:t>
          </a:fld>
          <a:endParaRPr lang="en-IN" sz="1800">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57150</xdr:colOff>
      <xdr:row>6</xdr:row>
      <xdr:rowOff>42863</xdr:rowOff>
    </xdr:from>
    <xdr:to>
      <xdr:col>9</xdr:col>
      <xdr:colOff>285750</xdr:colOff>
      <xdr:row>7</xdr:row>
      <xdr:rowOff>147638</xdr:rowOff>
    </xdr:to>
    <xdr:sp macro="" textlink="Analysis!E7">
      <xdr:nvSpPr>
        <xdr:cNvPr id="56" name="TextBox 55">
          <a:extLst>
            <a:ext uri="{FF2B5EF4-FFF2-40B4-BE49-F238E27FC236}">
              <a16:creationId xmlns:a16="http://schemas.microsoft.com/office/drawing/2014/main" id="{89C3F061-1635-491C-8DF9-B96A2F20001D}"/>
            </a:ext>
          </a:extLst>
        </xdr:cNvPr>
        <xdr:cNvSpPr txBox="1"/>
      </xdr:nvSpPr>
      <xdr:spPr>
        <a:xfrm>
          <a:off x="4324350" y="1185863"/>
          <a:ext cx="1447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440238-B67B-4A89-ACC3-1C64C668D572}" type="TxLink">
            <a:rPr lang="en-US" sz="1800" b="0" i="0" u="none" strike="noStrike">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$68,908</a:t>
          </a:fld>
          <a:endParaRPr lang="en-IN" sz="1800" b="0" i="0" u="none" strike="noStrike">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19050</xdr:colOff>
      <xdr:row>6</xdr:row>
      <xdr:rowOff>42863</xdr:rowOff>
    </xdr:from>
    <xdr:to>
      <xdr:col>13</xdr:col>
      <xdr:colOff>247650</xdr:colOff>
      <xdr:row>7</xdr:row>
      <xdr:rowOff>147638</xdr:rowOff>
    </xdr:to>
    <xdr:sp macro="" textlink="Analysis!E8">
      <xdr:nvSpPr>
        <xdr:cNvPr id="57" name="TextBox 56">
          <a:extLst>
            <a:ext uri="{FF2B5EF4-FFF2-40B4-BE49-F238E27FC236}">
              <a16:creationId xmlns:a16="http://schemas.microsoft.com/office/drawing/2014/main" id="{9475E0F9-5C26-4A83-897C-A62A0386260D}"/>
            </a:ext>
          </a:extLst>
        </xdr:cNvPr>
        <xdr:cNvSpPr txBox="1"/>
      </xdr:nvSpPr>
      <xdr:spPr>
        <a:xfrm>
          <a:off x="6724650" y="1185863"/>
          <a:ext cx="1447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E27E0DF-A7C0-44E4-A9D2-DA343EDC43EE}" type="TxLink">
            <a:rPr lang="en-US" sz="1800" b="0" i="0" u="none" strike="noStrike">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21%</a:t>
          </a:fld>
          <a:endParaRPr lang="en-IN" sz="1800" b="0" i="0" u="none" strike="noStrike">
            <a:ln>
              <a:noFill/>
            </a:ln>
            <a:solidFill>
              <a:schemeClr val="accent1">
                <a:lumMod val="40000"/>
                <a:lumOff val="6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0</xdr:col>
      <xdr:colOff>123825</xdr:colOff>
      <xdr:row>4</xdr:row>
      <xdr:rowOff>152400</xdr:rowOff>
    </xdr:from>
    <xdr:to>
      <xdr:col>2</xdr:col>
      <xdr:colOff>123825</xdr:colOff>
      <xdr:row>10</xdr:row>
      <xdr:rowOff>47625</xdr:rowOff>
    </xdr:to>
    <mc:AlternateContent xmlns:mc="http://schemas.openxmlformats.org/markup-compatibility/2006" xmlns:a14="http://schemas.microsoft.com/office/drawing/2010/main">
      <mc:Choice Requires="a14">
        <xdr:graphicFrame macro="">
          <xdr:nvGraphicFramePr>
            <xdr:cNvPr id="58" name="YEAR 1">
              <a:extLst>
                <a:ext uri="{FF2B5EF4-FFF2-40B4-BE49-F238E27FC236}">
                  <a16:creationId xmlns:a16="http://schemas.microsoft.com/office/drawing/2014/main" id="{4D8E7652-0EE6-43F9-8765-54175BDA798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3825" y="914400"/>
              <a:ext cx="12192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11</xdr:row>
      <xdr:rowOff>47625</xdr:rowOff>
    </xdr:from>
    <xdr:to>
      <xdr:col>2</xdr:col>
      <xdr:colOff>152400</xdr:colOff>
      <xdr:row>31</xdr:row>
      <xdr:rowOff>114300</xdr:rowOff>
    </xdr:to>
    <mc:AlternateContent xmlns:mc="http://schemas.openxmlformats.org/markup-compatibility/2006" xmlns:a14="http://schemas.microsoft.com/office/drawing/2010/main">
      <mc:Choice Requires="a14">
        <xdr:graphicFrame macro="">
          <xdr:nvGraphicFramePr>
            <xdr:cNvPr id="59" name="MONTH 1">
              <a:extLst>
                <a:ext uri="{FF2B5EF4-FFF2-40B4-BE49-F238E27FC236}">
                  <a16:creationId xmlns:a16="http://schemas.microsoft.com/office/drawing/2014/main" id="{8C0362DD-C4F0-41C8-A8D9-7FDF4FDA475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350" y="2143125"/>
              <a:ext cx="12382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323848</xdr:colOff>
      <xdr:row>0</xdr:row>
      <xdr:rowOff>152398</xdr:rowOff>
    </xdr:from>
    <xdr:to>
      <xdr:col>14</xdr:col>
      <xdr:colOff>466725</xdr:colOff>
      <xdr:row>4</xdr:row>
      <xdr:rowOff>0</xdr:rowOff>
    </xdr:to>
    <mc:AlternateContent xmlns:mc="http://schemas.openxmlformats.org/markup-compatibility/2006" xmlns:a14="http://schemas.microsoft.com/office/drawing/2010/main">
      <mc:Choice Requires="a14">
        <xdr:graphicFrame macro="">
          <xdr:nvGraphicFramePr>
            <xdr:cNvPr id="60" name="SALE TYPE 1">
              <a:extLst>
                <a:ext uri="{FF2B5EF4-FFF2-40B4-BE49-F238E27FC236}">
                  <a16:creationId xmlns:a16="http://schemas.microsoft.com/office/drawing/2014/main" id="{905CC0F0-53F2-4997-97FC-714708AB35F6}"/>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591048" y="152398"/>
              <a:ext cx="4410077" cy="609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0</xdr:row>
      <xdr:rowOff>133350</xdr:rowOff>
    </xdr:from>
    <xdr:to>
      <xdr:col>20</xdr:col>
      <xdr:colOff>85725</xdr:colOff>
      <xdr:row>4</xdr:row>
      <xdr:rowOff>1</xdr:rowOff>
    </xdr:to>
    <mc:AlternateContent xmlns:mc="http://schemas.openxmlformats.org/markup-compatibility/2006" xmlns:a14="http://schemas.microsoft.com/office/drawing/2010/main">
      <mc:Choice Requires="a14">
        <xdr:graphicFrame macro="">
          <xdr:nvGraphicFramePr>
            <xdr:cNvPr id="61" name="PAYMENT MODE 1">
              <a:extLst>
                <a:ext uri="{FF2B5EF4-FFF2-40B4-BE49-F238E27FC236}">
                  <a16:creationId xmlns:a16="http://schemas.microsoft.com/office/drawing/2014/main" id="{70BC903A-3D52-4B40-AABC-7F7C1D137EEA}"/>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201150" y="133350"/>
              <a:ext cx="3076575"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333374</xdr:colOff>
      <xdr:row>8</xdr:row>
      <xdr:rowOff>80964</xdr:rowOff>
    </xdr:from>
    <xdr:to>
      <xdr:col>7</xdr:col>
      <xdr:colOff>228600</xdr:colOff>
      <xdr:row>9</xdr:row>
      <xdr:rowOff>138113</xdr:rowOff>
    </xdr:to>
    <xdr:sp macro="" textlink="">
      <xdr:nvSpPr>
        <xdr:cNvPr id="62" name="TextBox 61">
          <a:extLst>
            <a:ext uri="{FF2B5EF4-FFF2-40B4-BE49-F238E27FC236}">
              <a16:creationId xmlns:a16="http://schemas.microsoft.com/office/drawing/2014/main" id="{0B19FA9F-4B6B-4ABA-AEA4-026E667253B0}"/>
            </a:ext>
          </a:extLst>
        </xdr:cNvPr>
        <xdr:cNvSpPr txBox="1"/>
      </xdr:nvSpPr>
      <xdr:spPr>
        <a:xfrm>
          <a:off x="1552574" y="1604964"/>
          <a:ext cx="2943226"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Monthly Sales,</a:t>
          </a:r>
          <a:r>
            <a:rPr lang="en-IN" sz="1400" baseline="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Profit &amp; Profit %</a:t>
          </a:r>
          <a:endPar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8</xdr:col>
      <xdr:colOff>0</xdr:colOff>
      <xdr:row>8</xdr:row>
      <xdr:rowOff>119064</xdr:rowOff>
    </xdr:from>
    <xdr:to>
      <xdr:col>9</xdr:col>
      <xdr:colOff>438150</xdr:colOff>
      <xdr:row>9</xdr:row>
      <xdr:rowOff>176213</xdr:rowOff>
    </xdr:to>
    <xdr:sp macro="" textlink="">
      <xdr:nvSpPr>
        <xdr:cNvPr id="63" name="TextBox 62">
          <a:extLst>
            <a:ext uri="{FF2B5EF4-FFF2-40B4-BE49-F238E27FC236}">
              <a16:creationId xmlns:a16="http://schemas.microsoft.com/office/drawing/2014/main" id="{5B0A38F9-AF2E-42D9-9429-047FA5EE1C06}"/>
            </a:ext>
          </a:extLst>
        </xdr:cNvPr>
        <xdr:cNvSpPr txBox="1"/>
      </xdr:nvSpPr>
      <xdr:spPr>
        <a:xfrm>
          <a:off x="4876800" y="1643064"/>
          <a:ext cx="10477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Product</a:t>
          </a:r>
        </a:p>
      </xdr:txBody>
    </xdr:sp>
    <xdr:clientData/>
  </xdr:twoCellAnchor>
  <xdr:twoCellAnchor>
    <xdr:from>
      <xdr:col>11</xdr:col>
      <xdr:colOff>419100</xdr:colOff>
      <xdr:row>8</xdr:row>
      <xdr:rowOff>100014</xdr:rowOff>
    </xdr:from>
    <xdr:to>
      <xdr:col>13</xdr:col>
      <xdr:colOff>285750</xdr:colOff>
      <xdr:row>9</xdr:row>
      <xdr:rowOff>157163</xdr:rowOff>
    </xdr:to>
    <xdr:sp macro="" textlink="">
      <xdr:nvSpPr>
        <xdr:cNvPr id="64" name="TextBox 63">
          <a:extLst>
            <a:ext uri="{FF2B5EF4-FFF2-40B4-BE49-F238E27FC236}">
              <a16:creationId xmlns:a16="http://schemas.microsoft.com/office/drawing/2014/main" id="{1504E740-1A6E-44D9-A209-72A1E28C790E}"/>
            </a:ext>
          </a:extLst>
        </xdr:cNvPr>
        <xdr:cNvSpPr txBox="1"/>
      </xdr:nvSpPr>
      <xdr:spPr>
        <a:xfrm>
          <a:off x="7124700" y="1624014"/>
          <a:ext cx="10858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Sales</a:t>
          </a:r>
          <a:r>
            <a:rPr lang="en-IN" sz="1400" baseline="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Type</a:t>
          </a:r>
        </a:p>
        <a:p>
          <a:pPr algn="l"/>
          <a:endPar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342900</xdr:colOff>
      <xdr:row>9</xdr:row>
      <xdr:rowOff>180975</xdr:rowOff>
    </xdr:from>
    <xdr:to>
      <xdr:col>7</xdr:col>
      <xdr:colOff>409576</xdr:colOff>
      <xdr:row>19</xdr:row>
      <xdr:rowOff>171450</xdr:rowOff>
    </xdr:to>
    <xdr:graphicFrame macro="">
      <xdr:nvGraphicFramePr>
        <xdr:cNvPr id="65" name="Chart 64">
          <a:extLst>
            <a:ext uri="{FF2B5EF4-FFF2-40B4-BE49-F238E27FC236}">
              <a16:creationId xmlns:a16="http://schemas.microsoft.com/office/drawing/2014/main" id="{FF9475BF-1E0F-4CCB-B581-4A43B9138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10</xdr:row>
      <xdr:rowOff>9524</xdr:rowOff>
    </xdr:from>
    <xdr:to>
      <xdr:col>11</xdr:col>
      <xdr:colOff>276225</xdr:colOff>
      <xdr:row>19</xdr:row>
      <xdr:rowOff>180975</xdr:rowOff>
    </xdr:to>
    <xdr:graphicFrame macro="">
      <xdr:nvGraphicFramePr>
        <xdr:cNvPr id="66" name="Chart 65">
          <a:extLst>
            <a:ext uri="{FF2B5EF4-FFF2-40B4-BE49-F238E27FC236}">
              <a16:creationId xmlns:a16="http://schemas.microsoft.com/office/drawing/2014/main" id="{AF890B75-F624-4608-AC2F-25DC9A502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466724</xdr:colOff>
      <xdr:row>9</xdr:row>
      <xdr:rowOff>190499</xdr:rowOff>
    </xdr:from>
    <xdr:to>
      <xdr:col>14</xdr:col>
      <xdr:colOff>47625</xdr:colOff>
      <xdr:row>20</xdr:row>
      <xdr:rowOff>28575</xdr:rowOff>
    </xdr:to>
    <xdr:graphicFrame macro="">
      <xdr:nvGraphicFramePr>
        <xdr:cNvPr id="67" name="Chart 66">
          <a:extLst>
            <a:ext uri="{FF2B5EF4-FFF2-40B4-BE49-F238E27FC236}">
              <a16:creationId xmlns:a16="http://schemas.microsoft.com/office/drawing/2014/main" id="{BDC634A6-A951-4AEE-AC04-9BE7F85A2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333375</xdr:colOff>
      <xdr:row>19</xdr:row>
      <xdr:rowOff>142875</xdr:rowOff>
    </xdr:from>
    <xdr:to>
      <xdr:col>20</xdr:col>
      <xdr:colOff>85725</xdr:colOff>
      <xdr:row>32</xdr:row>
      <xdr:rowOff>28575</xdr:rowOff>
    </xdr:to>
    <mc:AlternateContent xmlns:mc="http://schemas.openxmlformats.org/markup-compatibility/2006">
      <mc:Choice xmlns:cx1="http://schemas.microsoft.com/office/drawing/2015/9/8/chartex" Requires="cx1">
        <xdr:graphicFrame macro="">
          <xdr:nvGraphicFramePr>
            <xdr:cNvPr id="68" name="Chart 67">
              <a:extLst>
                <a:ext uri="{FF2B5EF4-FFF2-40B4-BE49-F238E27FC236}">
                  <a16:creationId xmlns:a16="http://schemas.microsoft.com/office/drawing/2014/main" id="{947FF146-B6BD-4187-8E23-1DB4097583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867775" y="3762375"/>
              <a:ext cx="3409950" cy="2362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276225</xdr:colOff>
      <xdr:row>18</xdr:row>
      <xdr:rowOff>80964</xdr:rowOff>
    </xdr:from>
    <xdr:to>
      <xdr:col>16</xdr:col>
      <xdr:colOff>142875</xdr:colOff>
      <xdr:row>19</xdr:row>
      <xdr:rowOff>138113</xdr:rowOff>
    </xdr:to>
    <xdr:sp macro="" textlink="">
      <xdr:nvSpPr>
        <xdr:cNvPr id="69" name="TextBox 68">
          <a:extLst>
            <a:ext uri="{FF2B5EF4-FFF2-40B4-BE49-F238E27FC236}">
              <a16:creationId xmlns:a16="http://schemas.microsoft.com/office/drawing/2014/main" id="{DF7960D7-AADD-439F-B776-71B35CEAC212}"/>
            </a:ext>
          </a:extLst>
        </xdr:cNvPr>
        <xdr:cNvSpPr txBox="1"/>
      </xdr:nvSpPr>
      <xdr:spPr>
        <a:xfrm>
          <a:off x="8810625" y="3509964"/>
          <a:ext cx="10858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Category</a:t>
          </a:r>
        </a:p>
      </xdr:txBody>
    </xdr:sp>
    <xdr:clientData/>
  </xdr:twoCellAnchor>
  <xdr:twoCellAnchor>
    <xdr:from>
      <xdr:col>11</xdr:col>
      <xdr:colOff>514350</xdr:colOff>
      <xdr:row>22</xdr:row>
      <xdr:rowOff>1</xdr:rowOff>
    </xdr:from>
    <xdr:to>
      <xdr:col>14</xdr:col>
      <xdr:colOff>19050</xdr:colOff>
      <xdr:row>31</xdr:row>
      <xdr:rowOff>133351</xdr:rowOff>
    </xdr:to>
    <xdr:graphicFrame macro="">
      <xdr:nvGraphicFramePr>
        <xdr:cNvPr id="70" name="Chart 69">
          <a:extLst>
            <a:ext uri="{FF2B5EF4-FFF2-40B4-BE49-F238E27FC236}">
              <a16:creationId xmlns:a16="http://schemas.microsoft.com/office/drawing/2014/main" id="{56C4B507-B405-453D-B64D-549D7B0DA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457199</xdr:colOff>
      <xdr:row>20</xdr:row>
      <xdr:rowOff>119064</xdr:rowOff>
    </xdr:from>
    <xdr:to>
      <xdr:col>14</xdr:col>
      <xdr:colOff>66674</xdr:colOff>
      <xdr:row>22</xdr:row>
      <xdr:rowOff>38100</xdr:rowOff>
    </xdr:to>
    <xdr:sp macro="" textlink="">
      <xdr:nvSpPr>
        <xdr:cNvPr id="71" name="TextBox 70">
          <a:extLst>
            <a:ext uri="{FF2B5EF4-FFF2-40B4-BE49-F238E27FC236}">
              <a16:creationId xmlns:a16="http://schemas.microsoft.com/office/drawing/2014/main" id="{51B69C0B-C0F1-43AD-988E-C4F4C6D39AAE}"/>
            </a:ext>
          </a:extLst>
        </xdr:cNvPr>
        <xdr:cNvSpPr txBox="1"/>
      </xdr:nvSpPr>
      <xdr:spPr>
        <a:xfrm>
          <a:off x="7162799" y="3929064"/>
          <a:ext cx="1438275" cy="300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Payment</a:t>
          </a:r>
          <a:r>
            <a:rPr lang="en-IN" sz="1400" b="1" baseline="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Mode</a:t>
          </a:r>
          <a:endParaRPr lang="en-IN" sz="1400" b="1">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380999</xdr:colOff>
      <xdr:row>22</xdr:row>
      <xdr:rowOff>104775</xdr:rowOff>
    </xdr:from>
    <xdr:to>
      <xdr:col>11</xdr:col>
      <xdr:colOff>276224</xdr:colOff>
      <xdr:row>32</xdr:row>
      <xdr:rowOff>47625</xdr:rowOff>
    </xdr:to>
    <xdr:graphicFrame macro="">
      <xdr:nvGraphicFramePr>
        <xdr:cNvPr id="72" name="Chart 71">
          <a:extLst>
            <a:ext uri="{FF2B5EF4-FFF2-40B4-BE49-F238E27FC236}">
              <a16:creationId xmlns:a16="http://schemas.microsoft.com/office/drawing/2014/main" id="{EFB89763-70FF-4621-8C47-33927AA9C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380999</xdr:colOff>
      <xdr:row>20</xdr:row>
      <xdr:rowOff>166689</xdr:rowOff>
    </xdr:from>
    <xdr:to>
      <xdr:col>4</xdr:col>
      <xdr:colOff>600074</xdr:colOff>
      <xdr:row>22</xdr:row>
      <xdr:rowOff>85725</xdr:rowOff>
    </xdr:to>
    <xdr:sp macro="" textlink="">
      <xdr:nvSpPr>
        <xdr:cNvPr id="73" name="TextBox 72">
          <a:extLst>
            <a:ext uri="{FF2B5EF4-FFF2-40B4-BE49-F238E27FC236}">
              <a16:creationId xmlns:a16="http://schemas.microsoft.com/office/drawing/2014/main" id="{644E4851-F159-4623-AE3C-D401B1EB96FF}"/>
            </a:ext>
          </a:extLst>
        </xdr:cNvPr>
        <xdr:cNvSpPr txBox="1"/>
      </xdr:nvSpPr>
      <xdr:spPr>
        <a:xfrm>
          <a:off x="1600199" y="3976689"/>
          <a:ext cx="1438275" cy="300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Daily</a:t>
          </a:r>
        </a:p>
      </xdr:txBody>
    </xdr:sp>
    <xdr:clientData/>
  </xdr:twoCellAnchor>
  <xdr:twoCellAnchor>
    <xdr:from>
      <xdr:col>14</xdr:col>
      <xdr:colOff>552450</xdr:colOff>
      <xdr:row>5</xdr:row>
      <xdr:rowOff>9525</xdr:rowOff>
    </xdr:from>
    <xdr:to>
      <xdr:col>16</xdr:col>
      <xdr:colOff>571500</xdr:colOff>
      <xdr:row>17</xdr:row>
      <xdr:rowOff>114300</xdr:rowOff>
    </xdr:to>
    <xdr:sp macro="" textlink="">
      <xdr:nvSpPr>
        <xdr:cNvPr id="20" name="Flowchart: Off-page Connector 19">
          <a:extLst>
            <a:ext uri="{FF2B5EF4-FFF2-40B4-BE49-F238E27FC236}">
              <a16:creationId xmlns:a16="http://schemas.microsoft.com/office/drawing/2014/main" id="{F492B453-D9BF-C9BB-951E-3367DEF8056E}"/>
            </a:ext>
          </a:extLst>
        </xdr:cNvPr>
        <xdr:cNvSpPr/>
      </xdr:nvSpPr>
      <xdr:spPr>
        <a:xfrm>
          <a:off x="9086850" y="962025"/>
          <a:ext cx="1238250" cy="2390775"/>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200025</xdr:colOff>
      <xdr:row>5</xdr:row>
      <xdr:rowOff>9525</xdr:rowOff>
    </xdr:from>
    <xdr:to>
      <xdr:col>19</xdr:col>
      <xdr:colOff>219075</xdr:colOff>
      <xdr:row>17</xdr:row>
      <xdr:rowOff>114300</xdr:rowOff>
    </xdr:to>
    <xdr:sp macro="" textlink="">
      <xdr:nvSpPr>
        <xdr:cNvPr id="21" name="Flowchart: Off-page Connector 20">
          <a:extLst>
            <a:ext uri="{FF2B5EF4-FFF2-40B4-BE49-F238E27FC236}">
              <a16:creationId xmlns:a16="http://schemas.microsoft.com/office/drawing/2014/main" id="{EDA42CD1-6EAD-4AB6-898F-2CAE140AEA45}"/>
            </a:ext>
          </a:extLst>
        </xdr:cNvPr>
        <xdr:cNvSpPr/>
      </xdr:nvSpPr>
      <xdr:spPr>
        <a:xfrm>
          <a:off x="10563225" y="962025"/>
          <a:ext cx="1238250" cy="2390775"/>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85725</xdr:colOff>
      <xdr:row>5</xdr:row>
      <xdr:rowOff>161926</xdr:rowOff>
    </xdr:from>
    <xdr:to>
      <xdr:col>16</xdr:col>
      <xdr:colOff>438150</xdr:colOff>
      <xdr:row>16</xdr:row>
      <xdr:rowOff>161926</xdr:rowOff>
    </xdr:to>
    <xdr:sp macro="" textlink="">
      <xdr:nvSpPr>
        <xdr:cNvPr id="22" name="Flowchart: Off-page Connector 21">
          <a:extLst>
            <a:ext uri="{FF2B5EF4-FFF2-40B4-BE49-F238E27FC236}">
              <a16:creationId xmlns:a16="http://schemas.microsoft.com/office/drawing/2014/main" id="{BAABE8BE-E675-4227-BD61-461FEDEB2FBB}"/>
            </a:ext>
          </a:extLst>
        </xdr:cNvPr>
        <xdr:cNvSpPr/>
      </xdr:nvSpPr>
      <xdr:spPr>
        <a:xfrm>
          <a:off x="9229725" y="1114426"/>
          <a:ext cx="962025" cy="2095500"/>
        </a:xfrm>
        <a:prstGeom prst="flowChartOffpageConnector">
          <a:avLst/>
        </a:prstGeom>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342900</xdr:colOff>
      <xdr:row>5</xdr:row>
      <xdr:rowOff>171451</xdr:rowOff>
    </xdr:from>
    <xdr:to>
      <xdr:col>19</xdr:col>
      <xdr:colOff>85725</xdr:colOff>
      <xdr:row>16</xdr:row>
      <xdr:rowOff>171451</xdr:rowOff>
    </xdr:to>
    <xdr:sp macro="" textlink="">
      <xdr:nvSpPr>
        <xdr:cNvPr id="23" name="Flowchart: Off-page Connector 22">
          <a:extLst>
            <a:ext uri="{FF2B5EF4-FFF2-40B4-BE49-F238E27FC236}">
              <a16:creationId xmlns:a16="http://schemas.microsoft.com/office/drawing/2014/main" id="{9E0B9231-4E03-452F-8CB3-41A641F691AE}"/>
            </a:ext>
          </a:extLst>
        </xdr:cNvPr>
        <xdr:cNvSpPr/>
      </xdr:nvSpPr>
      <xdr:spPr>
        <a:xfrm>
          <a:off x="10706100" y="1123951"/>
          <a:ext cx="962025" cy="2095500"/>
        </a:xfrm>
        <a:prstGeom prst="flowChartOffpageConnector">
          <a:avLst/>
        </a:prstGeom>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133350</xdr:colOff>
      <xdr:row>6</xdr:row>
      <xdr:rowOff>9526</xdr:rowOff>
    </xdr:from>
    <xdr:to>
      <xdr:col>16</xdr:col>
      <xdr:colOff>400050</xdr:colOff>
      <xdr:row>8</xdr:row>
      <xdr:rowOff>161926</xdr:rowOff>
    </xdr:to>
    <xdr:sp macro="" textlink="">
      <xdr:nvSpPr>
        <xdr:cNvPr id="25" name="TextBox 24">
          <a:extLst>
            <a:ext uri="{FF2B5EF4-FFF2-40B4-BE49-F238E27FC236}">
              <a16:creationId xmlns:a16="http://schemas.microsoft.com/office/drawing/2014/main" id="{87AF0812-5697-4489-A58E-E9727C6B73D8}"/>
            </a:ext>
          </a:extLst>
        </xdr:cNvPr>
        <xdr:cNvSpPr txBox="1"/>
      </xdr:nvSpPr>
      <xdr:spPr>
        <a:xfrm>
          <a:off x="9277350" y="1152526"/>
          <a:ext cx="8763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t> Top Product</a:t>
          </a:r>
        </a:p>
      </xdr:txBody>
    </xdr:sp>
    <xdr:clientData/>
  </xdr:twoCellAnchor>
  <xdr:twoCellAnchor>
    <xdr:from>
      <xdr:col>17</xdr:col>
      <xdr:colOff>352425</xdr:colOff>
      <xdr:row>6</xdr:row>
      <xdr:rowOff>9526</xdr:rowOff>
    </xdr:from>
    <xdr:to>
      <xdr:col>19</xdr:col>
      <xdr:colOff>66675</xdr:colOff>
      <xdr:row>8</xdr:row>
      <xdr:rowOff>161925</xdr:rowOff>
    </xdr:to>
    <xdr:sp macro="" textlink="">
      <xdr:nvSpPr>
        <xdr:cNvPr id="26" name="TextBox 25">
          <a:extLst>
            <a:ext uri="{FF2B5EF4-FFF2-40B4-BE49-F238E27FC236}">
              <a16:creationId xmlns:a16="http://schemas.microsoft.com/office/drawing/2014/main" id="{4AC4E870-D1F0-4500-ADAD-57EE1BFE99CE}"/>
            </a:ext>
          </a:extLst>
        </xdr:cNvPr>
        <xdr:cNvSpPr txBox="1"/>
      </xdr:nvSpPr>
      <xdr:spPr>
        <a:xfrm>
          <a:off x="10715625" y="1152526"/>
          <a:ext cx="933450"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noFill/>
              </a:ln>
              <a:solidFill>
                <a:schemeClr val="accent6">
                  <a:lumMod val="60000"/>
                  <a:lumOff val="40000"/>
                </a:schemeClr>
              </a:solidFill>
              <a:latin typeface="LATO BLACK" panose="020F0502020204030203" pitchFamily="34" charset="0"/>
              <a:ea typeface="LATO BLACK" panose="020F0502020204030203" pitchFamily="34" charset="0"/>
              <a:cs typeface="LATO BLACK" panose="020F0502020204030203" pitchFamily="34" charset="0"/>
            </a:rPr>
            <a:t> </a:t>
          </a:r>
          <a:r>
            <a:rPr lang="en-IN" sz="140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t>Top</a:t>
          </a:r>
          <a:r>
            <a:rPr lang="en-IN" sz="1400" baseline="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t> Category</a:t>
          </a:r>
          <a:endParaRPr lang="en-IN" sz="140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142874</xdr:colOff>
      <xdr:row>9</xdr:row>
      <xdr:rowOff>57150</xdr:rowOff>
    </xdr:from>
    <xdr:to>
      <xdr:col>16</xdr:col>
      <xdr:colOff>495299</xdr:colOff>
      <xdr:row>10</xdr:row>
      <xdr:rowOff>114299</xdr:rowOff>
    </xdr:to>
    <xdr:sp macro="" textlink="Analysis!T1">
      <xdr:nvSpPr>
        <xdr:cNvPr id="28" name="TextBox 27">
          <a:extLst>
            <a:ext uri="{FF2B5EF4-FFF2-40B4-BE49-F238E27FC236}">
              <a16:creationId xmlns:a16="http://schemas.microsoft.com/office/drawing/2014/main" id="{F89DAF10-9107-401D-A4FF-0E188C64F5B8}"/>
            </a:ext>
          </a:extLst>
        </xdr:cNvPr>
        <xdr:cNvSpPr txBox="1"/>
      </xdr:nvSpPr>
      <xdr:spPr>
        <a:xfrm>
          <a:off x="9286874" y="1771650"/>
          <a:ext cx="9620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44F9C1-4C65-486E-B966-330D7C82B22A}" type="TxLink">
            <a:rPr lang="en-US"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Product44</a:t>
          </a:fld>
          <a:endParaRPr lang="en-IN" sz="120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123825</xdr:colOff>
      <xdr:row>11</xdr:row>
      <xdr:rowOff>114301</xdr:rowOff>
    </xdr:from>
    <xdr:to>
      <xdr:col>16</xdr:col>
      <xdr:colOff>400050</xdr:colOff>
      <xdr:row>13</xdr:row>
      <xdr:rowOff>38101</xdr:rowOff>
    </xdr:to>
    <xdr:sp macro="" textlink="Analysis!U1">
      <xdr:nvSpPr>
        <xdr:cNvPr id="29" name="TextBox 28">
          <a:extLst>
            <a:ext uri="{FF2B5EF4-FFF2-40B4-BE49-F238E27FC236}">
              <a16:creationId xmlns:a16="http://schemas.microsoft.com/office/drawing/2014/main" id="{E62BAD09-82BC-4C2F-9E92-51F3BDFD2875}"/>
            </a:ext>
          </a:extLst>
        </xdr:cNvPr>
        <xdr:cNvSpPr txBox="1"/>
      </xdr:nvSpPr>
      <xdr:spPr>
        <a:xfrm>
          <a:off x="9267825" y="2209801"/>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3B59C93-632B-4D1F-AA80-D723833607A6}" type="TxLink">
            <a:rPr lang="en-US"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16333.92</a:t>
          </a:fld>
          <a:endParaRPr lang="en-IN"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285750</xdr:colOff>
      <xdr:row>9</xdr:row>
      <xdr:rowOff>104775</xdr:rowOff>
    </xdr:from>
    <xdr:to>
      <xdr:col>19</xdr:col>
      <xdr:colOff>114300</xdr:colOff>
      <xdr:row>10</xdr:row>
      <xdr:rowOff>161924</xdr:rowOff>
    </xdr:to>
    <xdr:sp macro="" textlink="Analysis!AE7">
      <xdr:nvSpPr>
        <xdr:cNvPr id="30" name="TextBox 29">
          <a:extLst>
            <a:ext uri="{FF2B5EF4-FFF2-40B4-BE49-F238E27FC236}">
              <a16:creationId xmlns:a16="http://schemas.microsoft.com/office/drawing/2014/main" id="{EE4B1ED3-5D47-4ABE-A0B5-9422D5A615F9}"/>
            </a:ext>
          </a:extLst>
        </xdr:cNvPr>
        <xdr:cNvSpPr txBox="1"/>
      </xdr:nvSpPr>
      <xdr:spPr>
        <a:xfrm>
          <a:off x="10648950" y="1819275"/>
          <a:ext cx="10477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1216-BB0C-47AD-AE1D-8EADB7B24FA5}" type="TxLink">
            <a:rPr lang="en-US"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Category04</a:t>
          </a:fld>
          <a:endParaRPr lang="en-IN" sz="1200">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390525</xdr:colOff>
      <xdr:row>11</xdr:row>
      <xdr:rowOff>161925</xdr:rowOff>
    </xdr:from>
    <xdr:to>
      <xdr:col>19</xdr:col>
      <xdr:colOff>219075</xdr:colOff>
      <xdr:row>13</xdr:row>
      <xdr:rowOff>28574</xdr:rowOff>
    </xdr:to>
    <xdr:sp macro="" textlink="Analysis!AF7">
      <xdr:nvSpPr>
        <xdr:cNvPr id="31" name="TextBox 30">
          <a:extLst>
            <a:ext uri="{FF2B5EF4-FFF2-40B4-BE49-F238E27FC236}">
              <a16:creationId xmlns:a16="http://schemas.microsoft.com/office/drawing/2014/main" id="{5EA0D1C4-B1F9-4AB5-A68F-0E2B16680BB8}"/>
            </a:ext>
          </a:extLst>
        </xdr:cNvPr>
        <xdr:cNvSpPr txBox="1"/>
      </xdr:nvSpPr>
      <xdr:spPr>
        <a:xfrm>
          <a:off x="10753725" y="2257425"/>
          <a:ext cx="10477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B426816-20E5-4CB7-851E-78270C159B67}" type="TxLink">
            <a:rPr lang="en-US"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$95,269 </a:t>
          </a:fld>
          <a:endParaRPr lang="en-IN" sz="1200" b="0" i="0" u="none" strike="noStrike">
            <a:ln>
              <a:noFill/>
            </a:ln>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4.6995537037" createdVersion="8" refreshedVersion="8" minRefreshableVersion="3" recordCount="529" xr:uid="{9199DAE8-1199-460D-8C09-E34812A38F2C}">
  <cacheSource type="worksheet">
    <worksheetSource ref="A1:P1048576" sheet="Input 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acheField>
    <cacheField name="PAYMENT MODE" numFmtId="0">
      <sharedItems containsBlank="1"/>
    </cacheField>
    <cacheField name="DISCOUNT %" numFmtId="0">
      <sharedItems containsString="0" containsBlank="1" containsNumber="1" containsInteger="1" minValue="0" maxValue="0"/>
    </cacheField>
    <cacheField name="PRODUCT" numFmtId="0">
      <sharedItems containsBlank="1"/>
    </cacheField>
    <cacheField name="CATEGORY" numFmtId="0">
      <sharedItems containsBlank="1"/>
    </cacheField>
    <cacheField name="UOM" numFmtId="0">
      <sharedItems containsBlank="1"/>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acheField>
    <cacheField name="TOTAL BUYING VALUE" numFmtId="0">
      <sharedItems containsString="0" containsBlank="1" containsNumber="1" containsInteger="1" minValue="5" maxValue="2250"/>
    </cacheField>
    <cacheField name="TOTAL SELLING VALUE" numFmtId="0">
      <sharedItems containsString="0" containsBlank="1" containsNumber="1" minValue="6.7" maxValue="3150"/>
    </cacheField>
    <cacheField name="DAY" numFmtId="0">
      <sharedItems containsString="0" containsBlank="1" containsNumber="1" containsInteger="1" minValue="1" maxValue="31"/>
    </cacheField>
    <cacheField name="MONTH" numFmtId="0">
      <sharedItems containsBlank="1"/>
    </cacheField>
    <cacheField name="YEAR" numFmtId="0">
      <sharedItems containsString="0" containsBlank="1" containsNumber="1" containsInteger="1" minValue="2021" maxValue="202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5.560553356481" createdVersion="8" refreshedVersion="8" minRefreshableVersion="3" recordCount="527" xr:uid="{EB3E9F5A-F0C3-4139-8F9A-3F07B9C66CC3}">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20595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d v="2021-01-01T00:00:00"/>
    <s v="P0024"/>
    <n v="9"/>
    <s v="Wholesaler"/>
    <s v="Online"/>
    <n v="0"/>
    <s v="Product24"/>
    <s v="Category03"/>
    <s v="Ft"/>
    <n v="144"/>
    <n v="156.96"/>
    <n v="1296"/>
    <n v="1412.64"/>
    <n v="1"/>
    <s v="Jan"/>
    <n v="2021"/>
  </r>
  <r>
    <d v="2021-01-02T00:00:00"/>
    <s v="P0038"/>
    <n v="15"/>
    <s v="Online"/>
    <s v="Cash"/>
    <n v="0"/>
    <s v="Product38"/>
    <s v="Category05"/>
    <s v="Kg"/>
    <n v="72"/>
    <n v="79.92"/>
    <n v="1080"/>
    <n v="1198.8"/>
    <n v="2"/>
    <s v="Jan"/>
    <n v="2021"/>
  </r>
  <r>
    <d v="2021-01-02T00:00:00"/>
    <s v="P0013"/>
    <n v="6"/>
    <s v="Direct Sales"/>
    <s v="Cash"/>
    <n v="0"/>
    <s v="Product13"/>
    <s v="Category02"/>
    <s v="Kg"/>
    <n v="112"/>
    <n v="122.08"/>
    <n v="672"/>
    <n v="732.48"/>
    <n v="2"/>
    <s v="Jan"/>
    <n v="2021"/>
  </r>
  <r>
    <d v="2021-01-03T00:00:00"/>
    <s v="P0004"/>
    <n v="5"/>
    <s v="Direct Sales"/>
    <s v="Online"/>
    <n v="0"/>
    <s v="Product04"/>
    <s v="Category01"/>
    <s v="Lt"/>
    <n v="44"/>
    <n v="48.84"/>
    <n v="220"/>
    <n v="244.20000000000002"/>
    <n v="3"/>
    <s v="Jan"/>
    <n v="2021"/>
  </r>
  <r>
    <d v="2021-01-04T00:00:00"/>
    <s v="P0035"/>
    <n v="12"/>
    <s v="Online"/>
    <s v="Online"/>
    <n v="0"/>
    <s v="Product35"/>
    <s v="Category04"/>
    <s v="No."/>
    <n v="5"/>
    <n v="6.7"/>
    <n v="60"/>
    <n v="80.400000000000006"/>
    <n v="4"/>
    <s v="Jan"/>
    <n v="2021"/>
  </r>
  <r>
    <d v="2021-01-09T00:00:00"/>
    <s v="P0031"/>
    <n v="1"/>
    <s v="Direct Sales"/>
    <s v="Cash"/>
    <n v="0"/>
    <s v="Product31"/>
    <s v="Category04"/>
    <s v="Kg"/>
    <n v="93"/>
    <n v="104.16"/>
    <n v="93"/>
    <n v="104.16"/>
    <n v="9"/>
    <s v="Jan"/>
    <n v="2021"/>
  </r>
  <r>
    <d v="2021-01-09T00:00:00"/>
    <s v="P0003"/>
    <n v="8"/>
    <s v="Direct Sales"/>
    <s v="Cash"/>
    <n v="0"/>
    <s v="Product03"/>
    <s v="Category01"/>
    <s v="Kg"/>
    <n v="71"/>
    <n v="80.94"/>
    <n v="568"/>
    <n v="647.52"/>
    <n v="9"/>
    <s v="Jan"/>
    <n v="2021"/>
  </r>
  <r>
    <d v="2021-01-09T00:00:00"/>
    <s v="P0025"/>
    <n v="4"/>
    <s v="Direct Sales"/>
    <s v="Online"/>
    <n v="0"/>
    <s v="Product25"/>
    <s v="Category03"/>
    <s v="No."/>
    <n v="7"/>
    <n v="8.33"/>
    <n v="28"/>
    <n v="33.32"/>
    <n v="9"/>
    <s v="Jan"/>
    <n v="2021"/>
  </r>
  <r>
    <d v="2021-01-11T00:00:00"/>
    <s v="P0037"/>
    <n v="3"/>
    <s v="Direct Sales"/>
    <s v="Cash"/>
    <n v="0"/>
    <s v="Product37"/>
    <s v="Category05"/>
    <s v="Kg"/>
    <n v="67"/>
    <n v="85.76"/>
    <n v="201"/>
    <n v="257.28000000000003"/>
    <n v="11"/>
    <s v="Jan"/>
    <n v="2021"/>
  </r>
  <r>
    <d v="2021-01-11T00:00:00"/>
    <s v="P0014"/>
    <n v="4"/>
    <s v="Wholesaler"/>
    <s v="Online"/>
    <n v="0"/>
    <s v="Product14"/>
    <s v="Category02"/>
    <s v="Kg"/>
    <n v="112"/>
    <n v="146.72"/>
    <n v="448"/>
    <n v="586.88"/>
    <n v="11"/>
    <s v="Jan"/>
    <n v="2021"/>
  </r>
  <r>
    <d v="2021-01-11T00:00:00"/>
    <s v="P0042"/>
    <n v="4"/>
    <s v="Direct Sales"/>
    <s v="Online"/>
    <n v="0"/>
    <s v="Product42"/>
    <s v="Category05"/>
    <s v="Ft"/>
    <n v="120"/>
    <n v="162"/>
    <n v="480"/>
    <n v="648"/>
    <n v="11"/>
    <s v="Jan"/>
    <n v="2021"/>
  </r>
  <r>
    <d v="2021-01-12T00:00:00"/>
    <s v="P0042"/>
    <n v="10"/>
    <s v="Online"/>
    <s v="Cash"/>
    <n v="0"/>
    <s v="Product42"/>
    <s v="Category05"/>
    <s v="Ft"/>
    <n v="120"/>
    <n v="162"/>
    <n v="1200"/>
    <n v="1620"/>
    <n v="12"/>
    <s v="Jan"/>
    <n v="2021"/>
  </r>
  <r>
    <d v="2021-01-18T00:00:00"/>
    <s v="P0044"/>
    <n v="13"/>
    <s v="Direct Sales"/>
    <s v="Online"/>
    <n v="0"/>
    <s v="Product44"/>
    <s v="Category05"/>
    <s v="Kg"/>
    <n v="76"/>
    <n v="82.08"/>
    <n v="988"/>
    <n v="1067.04"/>
    <n v="18"/>
    <s v="Jan"/>
    <n v="2021"/>
  </r>
  <r>
    <d v="2021-01-18T00:00:00"/>
    <s v="P0023"/>
    <n v="3"/>
    <s v="Online"/>
    <s v="Cash"/>
    <n v="0"/>
    <s v="Product23"/>
    <s v="Category03"/>
    <s v="Ft"/>
    <n v="141"/>
    <n v="149.46"/>
    <n v="423"/>
    <n v="448.38"/>
    <n v="18"/>
    <s v="Jan"/>
    <n v="2021"/>
  </r>
  <r>
    <d v="2021-01-19T00:00:00"/>
    <s v="P0035"/>
    <n v="6"/>
    <s v="Direct Sales"/>
    <s v="Cash"/>
    <n v="0"/>
    <s v="Product35"/>
    <s v="Category04"/>
    <s v="No."/>
    <n v="5"/>
    <n v="6.7"/>
    <n v="30"/>
    <n v="40.200000000000003"/>
    <n v="19"/>
    <s v="Jan"/>
    <n v="2021"/>
  </r>
  <r>
    <d v="2021-01-20T00:00:00"/>
    <s v="P0034"/>
    <n v="4"/>
    <s v="Direct Sales"/>
    <s v="Cash"/>
    <n v="0"/>
    <s v="Product34"/>
    <s v="Category04"/>
    <s v="Lt"/>
    <n v="55"/>
    <n v="58.3"/>
    <n v="220"/>
    <n v="233.2"/>
    <n v="20"/>
    <s v="Jan"/>
    <n v="2021"/>
  </r>
  <r>
    <d v="2021-01-20T00:00:00"/>
    <s v="P0020"/>
    <n v="4"/>
    <s v="Direct Sales"/>
    <s v="Cash"/>
    <n v="0"/>
    <s v="Product20"/>
    <s v="Category03"/>
    <s v="Lt"/>
    <n v="61"/>
    <n v="76.25"/>
    <n v="244"/>
    <n v="305"/>
    <n v="20"/>
    <s v="Jan"/>
    <n v="2021"/>
  </r>
  <r>
    <d v="2021-01-21T00:00:00"/>
    <s v="P0004"/>
    <n v="15"/>
    <s v="Wholesaler"/>
    <s v="Cash"/>
    <n v="0"/>
    <s v="Product04"/>
    <s v="Category01"/>
    <s v="Lt"/>
    <n v="44"/>
    <n v="48.84"/>
    <n v="660"/>
    <n v="732.6"/>
    <n v="21"/>
    <s v="Jan"/>
    <n v="2021"/>
  </r>
  <r>
    <d v="2021-01-21T00:00:00"/>
    <s v="P0003"/>
    <n v="9"/>
    <s v="Direct Sales"/>
    <s v="Online"/>
    <n v="0"/>
    <s v="Product03"/>
    <s v="Category01"/>
    <s v="Kg"/>
    <n v="71"/>
    <n v="80.94"/>
    <n v="639"/>
    <n v="728.46"/>
    <n v="21"/>
    <s v="Jan"/>
    <n v="2021"/>
  </r>
  <r>
    <d v="2021-01-21T00:00:00"/>
    <s v="P0042"/>
    <n v="6"/>
    <s v="Direct Sales"/>
    <s v="Online"/>
    <n v="0"/>
    <s v="Product42"/>
    <s v="Category05"/>
    <s v="Ft"/>
    <n v="120"/>
    <n v="162"/>
    <n v="720"/>
    <n v="972"/>
    <n v="21"/>
    <s v="Jan"/>
    <n v="2021"/>
  </r>
  <r>
    <d v="2021-01-25T00:00:00"/>
    <s v="P0034"/>
    <n v="6"/>
    <s v="Direct Sales"/>
    <s v="Cash"/>
    <n v="0"/>
    <s v="Product34"/>
    <s v="Category04"/>
    <s v="Lt"/>
    <n v="55"/>
    <n v="58.3"/>
    <n v="330"/>
    <n v="349.79999999999995"/>
    <n v="25"/>
    <s v="Jan"/>
    <n v="2021"/>
  </r>
  <r>
    <d v="2021-01-25T00:00:00"/>
    <s v="P0035"/>
    <n v="7"/>
    <s v="Direct Sales"/>
    <s v="Online"/>
    <n v="0"/>
    <s v="Product35"/>
    <s v="Category04"/>
    <s v="No."/>
    <n v="5"/>
    <n v="6.7"/>
    <n v="35"/>
    <n v="46.9"/>
    <n v="25"/>
    <s v="Jan"/>
    <n v="2021"/>
  </r>
  <r>
    <d v="2021-01-25T00:00:00"/>
    <s v="P0031"/>
    <n v="14"/>
    <s v="Direct Sales"/>
    <s v="Online"/>
    <n v="0"/>
    <s v="Product31"/>
    <s v="Category04"/>
    <s v="Kg"/>
    <n v="93"/>
    <n v="104.16"/>
    <n v="1302"/>
    <n v="1458.24"/>
    <n v="25"/>
    <s v="Jan"/>
    <n v="2021"/>
  </r>
  <r>
    <d v="2021-01-26T00:00:00"/>
    <s v="P0044"/>
    <n v="9"/>
    <s v="Wholesaler"/>
    <s v="Cash"/>
    <n v="0"/>
    <s v="Product44"/>
    <s v="Category05"/>
    <s v="Kg"/>
    <n v="76"/>
    <n v="82.08"/>
    <n v="684"/>
    <n v="738.72"/>
    <n v="26"/>
    <s v="Jan"/>
    <n v="2021"/>
  </r>
  <r>
    <d v="2021-01-26T00:00:00"/>
    <s v="P0006"/>
    <n v="7"/>
    <s v="Online"/>
    <s v="Cash"/>
    <n v="0"/>
    <s v="Product06"/>
    <s v="Category01"/>
    <s v="Kg"/>
    <n v="75"/>
    <n v="85.5"/>
    <n v="525"/>
    <n v="598.5"/>
    <n v="26"/>
    <s v="Jan"/>
    <n v="2021"/>
  </r>
  <r>
    <d v="2021-01-26T00:00:00"/>
    <s v="P0001"/>
    <n v="7"/>
    <s v="Online"/>
    <s v="Online"/>
    <n v="0"/>
    <s v="Product01"/>
    <s v="Category01"/>
    <s v="Kg"/>
    <n v="98"/>
    <n v="103.88"/>
    <n v="686"/>
    <n v="727.16"/>
    <n v="26"/>
    <s v="Jan"/>
    <n v="2021"/>
  </r>
  <r>
    <d v="2021-01-27T00:00:00"/>
    <s v="P0040"/>
    <n v="7"/>
    <s v="Wholesaler"/>
    <s v="Online"/>
    <n v="0"/>
    <s v="Product40"/>
    <s v="Category05"/>
    <s v="Kg"/>
    <n v="90"/>
    <n v="115.2"/>
    <n v="630"/>
    <n v="806.4"/>
    <n v="27"/>
    <s v="Jan"/>
    <n v="2021"/>
  </r>
  <r>
    <d v="2021-01-27T00:00:00"/>
    <s v="P0032"/>
    <n v="3"/>
    <s v="Wholesaler"/>
    <s v="Online"/>
    <n v="0"/>
    <s v="Product32"/>
    <s v="Category04"/>
    <s v="Kg"/>
    <n v="89"/>
    <n v="117.48"/>
    <n v="267"/>
    <n v="352.44"/>
    <n v="27"/>
    <s v="Jan"/>
    <n v="2021"/>
  </r>
  <r>
    <d v="2021-01-28T00:00:00"/>
    <s v="P0004"/>
    <n v="10"/>
    <s v="Online"/>
    <s v="Cash"/>
    <n v="0"/>
    <s v="Product04"/>
    <s v="Category01"/>
    <s v="Lt"/>
    <n v="44"/>
    <n v="48.84"/>
    <n v="440"/>
    <n v="488.40000000000003"/>
    <n v="28"/>
    <s v="Jan"/>
    <n v="2021"/>
  </r>
  <r>
    <d v="2021-01-28T00:00:00"/>
    <s v="P0029"/>
    <n v="2"/>
    <s v="Direct Sales"/>
    <s v="Cash"/>
    <n v="0"/>
    <s v="Product29"/>
    <s v="Category04"/>
    <s v="Lt"/>
    <n v="47"/>
    <n v="53.11"/>
    <n v="94"/>
    <n v="106.22"/>
    <n v="28"/>
    <s v="Jan"/>
    <n v="2021"/>
  </r>
  <r>
    <d v="2021-02-02T00:00:00"/>
    <s v="P0010"/>
    <n v="7"/>
    <s v="Online"/>
    <s v="Online"/>
    <n v="0"/>
    <s v="Product10"/>
    <s v="Category02"/>
    <s v="Ft"/>
    <n v="148"/>
    <n v="164.28"/>
    <n v="1036"/>
    <n v="1149.96"/>
    <n v="2"/>
    <s v="Feb"/>
    <n v="2021"/>
  </r>
  <r>
    <d v="2021-02-03T00:00:00"/>
    <s v="P0016"/>
    <n v="13"/>
    <s v="Direct Sales"/>
    <s v="Online"/>
    <n v="0"/>
    <s v="Product16"/>
    <s v="Category02"/>
    <s v="No."/>
    <n v="13"/>
    <n v="16.64"/>
    <n v="169"/>
    <n v="216.32"/>
    <n v="3"/>
    <s v="Feb"/>
    <n v="2021"/>
  </r>
  <r>
    <d v="2021-02-03T00:00:00"/>
    <s v="P0022"/>
    <n v="2"/>
    <s v="Wholesaler"/>
    <s v="Cash"/>
    <n v="0"/>
    <s v="Product22"/>
    <s v="Category03"/>
    <s v="Ft"/>
    <n v="121"/>
    <n v="141.57"/>
    <n v="242"/>
    <n v="283.14"/>
    <n v="3"/>
    <s v="Feb"/>
    <n v="2021"/>
  </r>
  <r>
    <d v="2021-02-04T00:00:00"/>
    <s v="P0037"/>
    <n v="4"/>
    <s v="Online"/>
    <s v="Online"/>
    <n v="0"/>
    <s v="Product37"/>
    <s v="Category05"/>
    <s v="Kg"/>
    <n v="67"/>
    <n v="85.76"/>
    <n v="268"/>
    <n v="343.04"/>
    <n v="4"/>
    <s v="Feb"/>
    <n v="2021"/>
  </r>
  <r>
    <d v="2021-02-05T00:00:00"/>
    <s v="P0043"/>
    <n v="7"/>
    <s v="Online"/>
    <s v="Cash"/>
    <n v="0"/>
    <s v="Product43"/>
    <s v="Category05"/>
    <s v="Kg"/>
    <n v="67"/>
    <n v="83.08"/>
    <n v="469"/>
    <n v="581.55999999999995"/>
    <n v="5"/>
    <s v="Feb"/>
    <n v="2021"/>
  </r>
  <r>
    <d v="2021-02-05T00:00:00"/>
    <s v="P0005"/>
    <n v="1"/>
    <s v="Direct Sales"/>
    <s v="Cash"/>
    <n v="0"/>
    <s v="Product05"/>
    <s v="Category01"/>
    <s v="Ft"/>
    <n v="133"/>
    <n v="155.61000000000001"/>
    <n v="133"/>
    <n v="155.61000000000001"/>
    <n v="5"/>
    <s v="Feb"/>
    <n v="2021"/>
  </r>
  <r>
    <d v="2021-02-05T00:00:00"/>
    <s v="P0043"/>
    <n v="9"/>
    <s v="Direct Sales"/>
    <s v="Cash"/>
    <n v="0"/>
    <s v="Product43"/>
    <s v="Category05"/>
    <s v="Kg"/>
    <n v="67"/>
    <n v="83.08"/>
    <n v="603"/>
    <n v="747.72"/>
    <n v="5"/>
    <s v="Feb"/>
    <n v="2021"/>
  </r>
  <r>
    <d v="2021-02-06T00:00:00"/>
    <s v="P0035"/>
    <n v="1"/>
    <s v="Direct Sales"/>
    <s v="Cash"/>
    <n v="0"/>
    <s v="Product35"/>
    <s v="Category04"/>
    <s v="No."/>
    <n v="5"/>
    <n v="6.7"/>
    <n v="5"/>
    <n v="6.7"/>
    <n v="6"/>
    <s v="Feb"/>
    <n v="2021"/>
  </r>
  <r>
    <d v="2021-02-09T00:00:00"/>
    <s v="P0034"/>
    <n v="14"/>
    <s v="Direct Sales"/>
    <s v="Online"/>
    <n v="0"/>
    <s v="Product34"/>
    <s v="Category04"/>
    <s v="Lt"/>
    <n v="55"/>
    <n v="58.3"/>
    <n v="770"/>
    <n v="816.19999999999993"/>
    <n v="9"/>
    <s v="Feb"/>
    <n v="2021"/>
  </r>
  <r>
    <d v="2021-02-12T00:00:00"/>
    <s v="P0008"/>
    <n v="7"/>
    <s v="Direct Sales"/>
    <s v="Cash"/>
    <n v="0"/>
    <s v="Product08"/>
    <s v="Category01"/>
    <s v="Kg"/>
    <n v="83"/>
    <n v="94.62"/>
    <n v="581"/>
    <n v="662.34"/>
    <n v="12"/>
    <s v="Feb"/>
    <n v="2021"/>
  </r>
  <r>
    <d v="2021-02-12T00:00:00"/>
    <s v="P0023"/>
    <n v="9"/>
    <s v="Online"/>
    <s v="Cash"/>
    <n v="0"/>
    <s v="Product23"/>
    <s v="Category03"/>
    <s v="Ft"/>
    <n v="141"/>
    <n v="149.46"/>
    <n v="1269"/>
    <n v="1345.14"/>
    <n v="12"/>
    <s v="Feb"/>
    <n v="2021"/>
  </r>
  <r>
    <d v="2021-02-15T00:00:00"/>
    <s v="P0027"/>
    <n v="4"/>
    <s v="Direct Sales"/>
    <s v="Online"/>
    <n v="0"/>
    <s v="Product27"/>
    <s v="Category04"/>
    <s v="Lt"/>
    <n v="48"/>
    <n v="57.120000000000005"/>
    <n v="192"/>
    <n v="228.48000000000002"/>
    <n v="15"/>
    <s v="Feb"/>
    <n v="2021"/>
  </r>
  <r>
    <d v="2021-02-18T00:00:00"/>
    <s v="P0015"/>
    <n v="6"/>
    <s v="Online"/>
    <s v="Cash"/>
    <n v="0"/>
    <s v="Product15"/>
    <s v="Category02"/>
    <s v="No."/>
    <n v="12"/>
    <n v="15.719999999999999"/>
    <n v="72"/>
    <n v="94.32"/>
    <n v="18"/>
    <s v="Feb"/>
    <n v="2021"/>
  </r>
  <r>
    <d v="2021-02-20T00:00:00"/>
    <s v="P0030"/>
    <n v="11"/>
    <s v="Online"/>
    <s v="Cash"/>
    <n v="0"/>
    <s v="Product30"/>
    <s v="Category04"/>
    <s v="Ft"/>
    <n v="148"/>
    <n v="201.28"/>
    <n v="1628"/>
    <n v="2214.08"/>
    <n v="20"/>
    <s v="Feb"/>
    <n v="2021"/>
  </r>
  <r>
    <d v="2021-02-22T00:00:00"/>
    <s v="P0013"/>
    <n v="5"/>
    <s v="Online"/>
    <s v="Cash"/>
    <n v="0"/>
    <s v="Product13"/>
    <s v="Category02"/>
    <s v="Kg"/>
    <n v="112"/>
    <n v="122.08"/>
    <n v="560"/>
    <n v="610.4"/>
    <n v="22"/>
    <s v="Feb"/>
    <n v="2021"/>
  </r>
  <r>
    <d v="2021-02-23T00:00:00"/>
    <s v="P0025"/>
    <n v="3"/>
    <s v="Direct Sales"/>
    <s v="Cash"/>
    <n v="0"/>
    <s v="Product25"/>
    <s v="Category03"/>
    <s v="No."/>
    <n v="7"/>
    <n v="8.33"/>
    <n v="21"/>
    <n v="24.990000000000002"/>
    <n v="23"/>
    <s v="Feb"/>
    <n v="2021"/>
  </r>
  <r>
    <d v="2021-02-23T00:00:00"/>
    <s v="P0005"/>
    <n v="2"/>
    <s v="Direct Sales"/>
    <s v="Online"/>
    <n v="0"/>
    <s v="Product05"/>
    <s v="Category01"/>
    <s v="Ft"/>
    <n v="133"/>
    <n v="155.61000000000001"/>
    <n v="266"/>
    <n v="311.22000000000003"/>
    <n v="23"/>
    <s v="Feb"/>
    <n v="2021"/>
  </r>
  <r>
    <d v="2021-02-25T00:00:00"/>
    <s v="P0002"/>
    <n v="4"/>
    <s v="Wholesaler"/>
    <s v="Online"/>
    <n v="0"/>
    <s v="Product02"/>
    <s v="Category01"/>
    <s v="Kg"/>
    <n v="105"/>
    <n v="142.80000000000001"/>
    <n v="420"/>
    <n v="571.20000000000005"/>
    <n v="25"/>
    <s v="Feb"/>
    <n v="2021"/>
  </r>
  <r>
    <d v="2021-02-25T00:00:00"/>
    <s v="P0032"/>
    <n v="11"/>
    <s v="Online"/>
    <s v="Cash"/>
    <n v="0"/>
    <s v="Product32"/>
    <s v="Category04"/>
    <s v="Kg"/>
    <n v="89"/>
    <n v="117.48"/>
    <n v="979"/>
    <n v="1292.28"/>
    <n v="25"/>
    <s v="Feb"/>
    <n v="2021"/>
  </r>
  <r>
    <d v="2021-02-25T00:00:00"/>
    <s v="P0030"/>
    <n v="2"/>
    <s v="Direct Sales"/>
    <s v="Online"/>
    <n v="0"/>
    <s v="Product30"/>
    <s v="Category04"/>
    <s v="Ft"/>
    <n v="148"/>
    <n v="201.28"/>
    <n v="296"/>
    <n v="402.56"/>
    <n v="25"/>
    <s v="Feb"/>
    <n v="2021"/>
  </r>
  <r>
    <d v="2021-02-27T00:00:00"/>
    <s v="P0018"/>
    <n v="11"/>
    <s v="Wholesaler"/>
    <s v="Online"/>
    <n v="0"/>
    <s v="Product18"/>
    <s v="Category02"/>
    <s v="No."/>
    <n v="37"/>
    <n v="49.21"/>
    <n v="407"/>
    <n v="541.31000000000006"/>
    <n v="27"/>
    <s v="Feb"/>
    <n v="2021"/>
  </r>
  <r>
    <d v="2021-03-03T00:00:00"/>
    <s v="P0011"/>
    <n v="1"/>
    <s v="Direct Sales"/>
    <s v="Online"/>
    <n v="0"/>
    <s v="Product11"/>
    <s v="Category02"/>
    <s v="Lt"/>
    <n v="44"/>
    <n v="48.4"/>
    <n v="44"/>
    <n v="48.4"/>
    <n v="3"/>
    <s v="Mar"/>
    <n v="2021"/>
  </r>
  <r>
    <d v="2021-03-07T00:00:00"/>
    <s v="P0021"/>
    <n v="9"/>
    <s v="Direct Sales"/>
    <s v="Cash"/>
    <n v="0"/>
    <s v="Product21"/>
    <s v="Category03"/>
    <s v="Ft"/>
    <n v="126"/>
    <n v="162.54"/>
    <n v="1134"/>
    <n v="1462.86"/>
    <n v="7"/>
    <s v="Mar"/>
    <n v="2021"/>
  </r>
  <r>
    <d v="2021-03-08T00:00:00"/>
    <s v="P0027"/>
    <n v="6"/>
    <s v="Online"/>
    <s v="Cash"/>
    <n v="0"/>
    <s v="Product27"/>
    <s v="Category04"/>
    <s v="Lt"/>
    <n v="48"/>
    <n v="57.120000000000005"/>
    <n v="288"/>
    <n v="342.72"/>
    <n v="8"/>
    <s v="Mar"/>
    <n v="2021"/>
  </r>
  <r>
    <d v="2021-03-08T00:00:00"/>
    <s v="P0044"/>
    <n v="9"/>
    <s v="Online"/>
    <s v="Online"/>
    <n v="0"/>
    <s v="Product44"/>
    <s v="Category05"/>
    <s v="Kg"/>
    <n v="76"/>
    <n v="82.08"/>
    <n v="684"/>
    <n v="738.72"/>
    <n v="8"/>
    <s v="Mar"/>
    <n v="2021"/>
  </r>
  <r>
    <d v="2021-03-09T00:00:00"/>
    <s v="P0029"/>
    <n v="6"/>
    <s v="Wholesaler"/>
    <s v="Online"/>
    <n v="0"/>
    <s v="Product29"/>
    <s v="Category04"/>
    <s v="Lt"/>
    <n v="47"/>
    <n v="53.11"/>
    <n v="282"/>
    <n v="318.65999999999997"/>
    <n v="9"/>
    <s v="Mar"/>
    <n v="2021"/>
  </r>
  <r>
    <d v="2021-03-11T00:00:00"/>
    <s v="P0025"/>
    <n v="11"/>
    <s v="Direct Sales"/>
    <s v="Cash"/>
    <n v="0"/>
    <s v="Product25"/>
    <s v="Category03"/>
    <s v="No."/>
    <n v="7"/>
    <n v="8.33"/>
    <n v="77"/>
    <n v="91.63"/>
    <n v="11"/>
    <s v="Mar"/>
    <n v="2021"/>
  </r>
  <r>
    <d v="2021-03-13T00:00:00"/>
    <s v="P0028"/>
    <n v="10"/>
    <s v="Wholesaler"/>
    <s v="Cash"/>
    <n v="0"/>
    <s v="Product28"/>
    <s v="Category04"/>
    <s v="No."/>
    <n v="37"/>
    <n v="41.81"/>
    <n v="370"/>
    <n v="418.1"/>
    <n v="13"/>
    <s v="Mar"/>
    <n v="2021"/>
  </r>
  <r>
    <d v="2021-03-15T00:00:00"/>
    <s v="P0039"/>
    <n v="11"/>
    <s v="Online"/>
    <s v="Cash"/>
    <n v="0"/>
    <s v="Product39"/>
    <s v="Category05"/>
    <s v="No."/>
    <n v="37"/>
    <n v="42.55"/>
    <n v="407"/>
    <n v="468.04999999999995"/>
    <n v="15"/>
    <s v="Mar"/>
    <n v="2021"/>
  </r>
  <r>
    <d v="2021-03-16T00:00:00"/>
    <s v="P0012"/>
    <n v="14"/>
    <s v="Direct Sales"/>
    <s v="Cash"/>
    <n v="0"/>
    <s v="Product12"/>
    <s v="Category02"/>
    <s v="Kg"/>
    <n v="73"/>
    <n v="94.17"/>
    <n v="1022"/>
    <n v="1318.38"/>
    <n v="16"/>
    <s v="Mar"/>
    <n v="2021"/>
  </r>
  <r>
    <d v="2021-03-18T00:00:00"/>
    <s v="P0042"/>
    <n v="8"/>
    <s v="Wholesaler"/>
    <s v="Cash"/>
    <n v="0"/>
    <s v="Product42"/>
    <s v="Category05"/>
    <s v="Ft"/>
    <n v="120"/>
    <n v="162"/>
    <n v="960"/>
    <n v="1296"/>
    <n v="18"/>
    <s v="Mar"/>
    <n v="2021"/>
  </r>
  <r>
    <d v="2021-03-19T00:00:00"/>
    <s v="P0028"/>
    <n v="9"/>
    <s v="Online"/>
    <s v="Cash"/>
    <n v="0"/>
    <s v="Product28"/>
    <s v="Category04"/>
    <s v="No."/>
    <n v="37"/>
    <n v="41.81"/>
    <n v="333"/>
    <n v="376.29"/>
    <n v="19"/>
    <s v="Mar"/>
    <n v="2021"/>
  </r>
  <r>
    <d v="2021-03-21T00:00:00"/>
    <s v="P0020"/>
    <n v="13"/>
    <s v="Online"/>
    <s v="Online"/>
    <n v="0"/>
    <s v="Product20"/>
    <s v="Category03"/>
    <s v="Lt"/>
    <n v="61"/>
    <n v="76.25"/>
    <n v="793"/>
    <n v="991.25"/>
    <n v="21"/>
    <s v="Mar"/>
    <n v="2021"/>
  </r>
  <r>
    <d v="2021-03-21T00:00:00"/>
    <s v="P0039"/>
    <n v="7"/>
    <s v="Direct Sales"/>
    <s v="Online"/>
    <n v="0"/>
    <s v="Product39"/>
    <s v="Category05"/>
    <s v="No."/>
    <n v="37"/>
    <n v="42.55"/>
    <n v="259"/>
    <n v="297.84999999999997"/>
    <n v="21"/>
    <s v="Mar"/>
    <n v="2021"/>
  </r>
  <r>
    <d v="2021-03-22T00:00:00"/>
    <s v="P0002"/>
    <n v="8"/>
    <s v="Online"/>
    <s v="Online"/>
    <n v="0"/>
    <s v="Product02"/>
    <s v="Category01"/>
    <s v="Kg"/>
    <n v="105"/>
    <n v="142.80000000000001"/>
    <n v="840"/>
    <n v="1142.4000000000001"/>
    <n v="22"/>
    <s v="Mar"/>
    <n v="2021"/>
  </r>
  <r>
    <d v="2021-03-22T00:00:00"/>
    <s v="P0012"/>
    <n v="4"/>
    <s v="Online"/>
    <s v="Online"/>
    <n v="0"/>
    <s v="Product12"/>
    <s v="Category02"/>
    <s v="Kg"/>
    <n v="73"/>
    <n v="94.17"/>
    <n v="292"/>
    <n v="376.68"/>
    <n v="22"/>
    <s v="Mar"/>
    <n v="2021"/>
  </r>
  <r>
    <d v="2021-03-25T00:00:00"/>
    <s v="P0024"/>
    <n v="14"/>
    <s v="Online"/>
    <s v="Cash"/>
    <n v="0"/>
    <s v="Product24"/>
    <s v="Category03"/>
    <s v="Ft"/>
    <n v="144"/>
    <n v="156.96"/>
    <n v="2016"/>
    <n v="2197.44"/>
    <n v="25"/>
    <s v="Mar"/>
    <n v="2021"/>
  </r>
  <r>
    <d v="2021-03-25T00:00:00"/>
    <s v="P0006"/>
    <n v="4"/>
    <s v="Direct Sales"/>
    <s v="Cash"/>
    <n v="0"/>
    <s v="Product06"/>
    <s v="Category01"/>
    <s v="Kg"/>
    <n v="75"/>
    <n v="85.5"/>
    <n v="300"/>
    <n v="342"/>
    <n v="25"/>
    <s v="Mar"/>
    <n v="2021"/>
  </r>
  <r>
    <d v="2021-03-25T00:00:00"/>
    <s v="P0029"/>
    <n v="8"/>
    <s v="Direct Sales"/>
    <s v="Cash"/>
    <n v="0"/>
    <s v="Product29"/>
    <s v="Category04"/>
    <s v="Lt"/>
    <n v="47"/>
    <n v="53.11"/>
    <n v="376"/>
    <n v="424.88"/>
    <n v="25"/>
    <s v="Mar"/>
    <n v="2021"/>
  </r>
  <r>
    <d v="2021-03-25T00:00:00"/>
    <s v="P0038"/>
    <n v="2"/>
    <s v="Direct Sales"/>
    <s v="Online"/>
    <n v="0"/>
    <s v="Product38"/>
    <s v="Category05"/>
    <s v="Kg"/>
    <n v="72"/>
    <n v="79.92"/>
    <n v="144"/>
    <n v="159.84"/>
    <n v="25"/>
    <s v="Mar"/>
    <n v="2021"/>
  </r>
  <r>
    <d v="2021-03-26T00:00:00"/>
    <s v="P0001"/>
    <n v="4"/>
    <s v="Direct Sales"/>
    <s v="Cash"/>
    <n v="0"/>
    <s v="Product01"/>
    <s v="Category01"/>
    <s v="Kg"/>
    <n v="98"/>
    <n v="103.88"/>
    <n v="392"/>
    <n v="415.52"/>
    <n v="26"/>
    <s v="Mar"/>
    <n v="2021"/>
  </r>
  <r>
    <d v="2021-03-26T00:00:00"/>
    <s v="P0042"/>
    <n v="1"/>
    <s v="Direct Sales"/>
    <s v="Cash"/>
    <n v="0"/>
    <s v="Product42"/>
    <s v="Category05"/>
    <s v="Ft"/>
    <n v="120"/>
    <n v="162"/>
    <n v="120"/>
    <n v="162"/>
    <n v="26"/>
    <s v="Mar"/>
    <n v="2021"/>
  </r>
  <r>
    <d v="2021-03-26T00:00:00"/>
    <s v="P0010"/>
    <n v="9"/>
    <s v="Direct Sales"/>
    <s v="Online"/>
    <n v="0"/>
    <s v="Product10"/>
    <s v="Category02"/>
    <s v="Ft"/>
    <n v="148"/>
    <n v="164.28"/>
    <n v="1332"/>
    <n v="1478.52"/>
    <n v="26"/>
    <s v="Mar"/>
    <n v="2021"/>
  </r>
  <r>
    <d v="2021-03-27T00:00:00"/>
    <s v="P0030"/>
    <n v="3"/>
    <s v="Direct Sales"/>
    <s v="Online"/>
    <n v="0"/>
    <s v="Product30"/>
    <s v="Category04"/>
    <s v="Ft"/>
    <n v="148"/>
    <n v="201.28"/>
    <n v="444"/>
    <n v="603.84"/>
    <n v="27"/>
    <s v="Mar"/>
    <n v="2021"/>
  </r>
  <r>
    <d v="2021-03-28T00:00:00"/>
    <s v="P0007"/>
    <n v="8"/>
    <s v="Online"/>
    <s v="Cash"/>
    <n v="0"/>
    <s v="Product07"/>
    <s v="Category01"/>
    <s v="Lt"/>
    <n v="43"/>
    <n v="47.730000000000004"/>
    <n v="344"/>
    <n v="381.84000000000003"/>
    <n v="28"/>
    <s v="Mar"/>
    <n v="2021"/>
  </r>
  <r>
    <d v="2021-03-30T00:00:00"/>
    <s v="P0038"/>
    <n v="1"/>
    <s v="Online"/>
    <s v="Cash"/>
    <n v="0"/>
    <s v="Product38"/>
    <s v="Category05"/>
    <s v="Kg"/>
    <n v="72"/>
    <n v="79.92"/>
    <n v="72"/>
    <n v="79.92"/>
    <n v="30"/>
    <s v="Mar"/>
    <n v="2021"/>
  </r>
  <r>
    <d v="2021-03-31T00:00:00"/>
    <s v="P0042"/>
    <n v="3"/>
    <s v="Direct Sales"/>
    <s v="Cash"/>
    <n v="0"/>
    <s v="Product42"/>
    <s v="Category05"/>
    <s v="Ft"/>
    <n v="120"/>
    <n v="162"/>
    <n v="360"/>
    <n v="486"/>
    <n v="31"/>
    <s v="Mar"/>
    <n v="2021"/>
  </r>
  <r>
    <d v="2021-04-04T00:00:00"/>
    <s v="P0040"/>
    <n v="4"/>
    <s v="Direct Sales"/>
    <s v="Cash"/>
    <n v="0"/>
    <s v="Product40"/>
    <s v="Category05"/>
    <s v="Kg"/>
    <n v="90"/>
    <n v="115.2"/>
    <n v="360"/>
    <n v="460.8"/>
    <n v="4"/>
    <s v="Apr"/>
    <n v="2021"/>
  </r>
  <r>
    <d v="2021-04-04T00:00:00"/>
    <s v="P0009"/>
    <n v="9"/>
    <s v="Online"/>
    <s v="Cash"/>
    <n v="0"/>
    <s v="Product09"/>
    <s v="Category01"/>
    <s v="No."/>
    <n v="6"/>
    <n v="7.8599999999999994"/>
    <n v="54"/>
    <n v="70.739999999999995"/>
    <n v="4"/>
    <s v="Apr"/>
    <n v="2021"/>
  </r>
  <r>
    <d v="2021-04-05T00:00:00"/>
    <s v="P0031"/>
    <n v="15"/>
    <s v="Online"/>
    <s v="Online"/>
    <n v="0"/>
    <s v="Product31"/>
    <s v="Category04"/>
    <s v="Kg"/>
    <n v="93"/>
    <n v="104.16"/>
    <n v="1395"/>
    <n v="1562.3999999999999"/>
    <n v="5"/>
    <s v="Apr"/>
    <n v="2021"/>
  </r>
  <r>
    <d v="2021-04-09T00:00:00"/>
    <s v="P0005"/>
    <n v="3"/>
    <s v="Online"/>
    <s v="Online"/>
    <n v="0"/>
    <s v="Product05"/>
    <s v="Category01"/>
    <s v="Ft"/>
    <n v="133"/>
    <n v="155.61000000000001"/>
    <n v="399"/>
    <n v="466.83000000000004"/>
    <n v="9"/>
    <s v="Apr"/>
    <n v="2021"/>
  </r>
  <r>
    <d v="2021-04-10T00:00:00"/>
    <s v="P0022"/>
    <n v="14"/>
    <s v="Direct Sales"/>
    <s v="Online"/>
    <n v="0"/>
    <s v="Product22"/>
    <s v="Category03"/>
    <s v="Ft"/>
    <n v="121"/>
    <n v="141.57"/>
    <n v="1694"/>
    <n v="1981.98"/>
    <n v="10"/>
    <s v="Apr"/>
    <n v="2021"/>
  </r>
  <r>
    <d v="2021-04-12T00:00:00"/>
    <s v="P0037"/>
    <n v="3"/>
    <s v="Direct Sales"/>
    <s v="Cash"/>
    <n v="0"/>
    <s v="Product37"/>
    <s v="Category05"/>
    <s v="Kg"/>
    <n v="67"/>
    <n v="85.76"/>
    <n v="201"/>
    <n v="257.28000000000003"/>
    <n v="12"/>
    <s v="Apr"/>
    <n v="2021"/>
  </r>
  <r>
    <d v="2021-04-12T00:00:00"/>
    <s v="P0029"/>
    <n v="4"/>
    <s v="Direct Sales"/>
    <s v="Online"/>
    <n v="0"/>
    <s v="Product29"/>
    <s v="Category04"/>
    <s v="Lt"/>
    <n v="47"/>
    <n v="53.11"/>
    <n v="188"/>
    <n v="212.44"/>
    <n v="12"/>
    <s v="Apr"/>
    <n v="2021"/>
  </r>
  <r>
    <d v="2021-04-12T00:00:00"/>
    <s v="P0027"/>
    <n v="9"/>
    <s v="Direct Sales"/>
    <s v="Online"/>
    <n v="0"/>
    <s v="Product27"/>
    <s v="Category04"/>
    <s v="Lt"/>
    <n v="48"/>
    <n v="57.120000000000005"/>
    <n v="432"/>
    <n v="514.08000000000004"/>
    <n v="12"/>
    <s v="Apr"/>
    <n v="2021"/>
  </r>
  <r>
    <d v="2021-04-12T00:00:00"/>
    <s v="P0033"/>
    <n v="13"/>
    <s v="Direct Sales"/>
    <s v="Cash"/>
    <n v="0"/>
    <s v="Product33"/>
    <s v="Category04"/>
    <s v="Kg"/>
    <n v="95"/>
    <n v="119.7"/>
    <n v="1235"/>
    <n v="1556.1000000000001"/>
    <n v="12"/>
    <s v="Apr"/>
    <n v="2021"/>
  </r>
  <r>
    <d v="2021-04-15T00:00:00"/>
    <s v="P0017"/>
    <n v="3"/>
    <s v="Direct Sales"/>
    <s v="Online"/>
    <n v="0"/>
    <s v="Product17"/>
    <s v="Category02"/>
    <s v="Ft"/>
    <n v="134"/>
    <n v="156.78"/>
    <n v="402"/>
    <n v="470.34000000000003"/>
    <n v="15"/>
    <s v="Apr"/>
    <n v="2021"/>
  </r>
  <r>
    <d v="2021-04-16T00:00:00"/>
    <s v="P0018"/>
    <n v="15"/>
    <s v="Direct Sales"/>
    <s v="Cash"/>
    <n v="0"/>
    <s v="Product18"/>
    <s v="Category02"/>
    <s v="No."/>
    <n v="37"/>
    <n v="49.21"/>
    <n v="555"/>
    <n v="738.15"/>
    <n v="16"/>
    <s v="Apr"/>
    <n v="2021"/>
  </r>
  <r>
    <d v="2021-04-18T00:00:00"/>
    <s v="P0038"/>
    <n v="9"/>
    <s v="Wholesaler"/>
    <s v="Online"/>
    <n v="0"/>
    <s v="Product38"/>
    <s v="Category05"/>
    <s v="Kg"/>
    <n v="72"/>
    <n v="79.92"/>
    <n v="648"/>
    <n v="719.28"/>
    <n v="18"/>
    <s v="Apr"/>
    <n v="2021"/>
  </r>
  <r>
    <d v="2021-04-18T00:00:00"/>
    <s v="P0019"/>
    <n v="13"/>
    <s v="Direct Sales"/>
    <s v="Cash"/>
    <n v="0"/>
    <s v="Product19"/>
    <s v="Category02"/>
    <s v="Ft"/>
    <n v="150"/>
    <n v="210"/>
    <n v="1950"/>
    <n v="2730"/>
    <n v="18"/>
    <s v="Apr"/>
    <n v="2021"/>
  </r>
  <r>
    <d v="2021-04-23T00:00:00"/>
    <s v="P0042"/>
    <n v="6"/>
    <s v="Direct Sales"/>
    <s v="Online"/>
    <n v="0"/>
    <s v="Product42"/>
    <s v="Category05"/>
    <s v="Ft"/>
    <n v="120"/>
    <n v="162"/>
    <n v="720"/>
    <n v="972"/>
    <n v="23"/>
    <s v="Apr"/>
    <n v="2021"/>
  </r>
  <r>
    <d v="2021-04-23T00:00:00"/>
    <s v="P0028"/>
    <n v="10"/>
    <s v="Direct Sales"/>
    <s v="Online"/>
    <n v="0"/>
    <s v="Product28"/>
    <s v="Category04"/>
    <s v="No."/>
    <n v="37"/>
    <n v="41.81"/>
    <n v="370"/>
    <n v="418.1"/>
    <n v="23"/>
    <s v="Apr"/>
    <n v="2021"/>
  </r>
  <r>
    <d v="2021-04-24T00:00:00"/>
    <s v="P0030"/>
    <n v="2"/>
    <s v="Online"/>
    <s v="Online"/>
    <n v="0"/>
    <s v="Product30"/>
    <s v="Category04"/>
    <s v="Ft"/>
    <n v="148"/>
    <n v="201.28"/>
    <n v="296"/>
    <n v="402.56"/>
    <n v="24"/>
    <s v="Apr"/>
    <n v="2021"/>
  </r>
  <r>
    <d v="2021-04-26T00:00:00"/>
    <s v="P0037"/>
    <n v="3"/>
    <s v="Direct Sales"/>
    <s v="Online"/>
    <n v="0"/>
    <s v="Product37"/>
    <s v="Category05"/>
    <s v="Kg"/>
    <n v="67"/>
    <n v="85.76"/>
    <n v="201"/>
    <n v="257.28000000000003"/>
    <n v="26"/>
    <s v="Apr"/>
    <n v="2021"/>
  </r>
  <r>
    <d v="2021-04-29T00:00:00"/>
    <s v="P0030"/>
    <n v="7"/>
    <s v="Direct Sales"/>
    <s v="Online"/>
    <n v="0"/>
    <s v="Product30"/>
    <s v="Category04"/>
    <s v="Ft"/>
    <n v="148"/>
    <n v="201.28"/>
    <n v="1036"/>
    <n v="1408.96"/>
    <n v="29"/>
    <s v="Apr"/>
    <n v="2021"/>
  </r>
  <r>
    <d v="2021-04-30T00:00:00"/>
    <s v="P0029"/>
    <n v="1"/>
    <s v="Direct Sales"/>
    <s v="Online"/>
    <n v="0"/>
    <s v="Product29"/>
    <s v="Category04"/>
    <s v="Lt"/>
    <n v="47"/>
    <n v="53.11"/>
    <n v="47"/>
    <n v="53.11"/>
    <n v="30"/>
    <s v="Apr"/>
    <n v="2021"/>
  </r>
  <r>
    <d v="2021-05-01T00:00:00"/>
    <s v="P0018"/>
    <n v="3"/>
    <s v="Online"/>
    <s v="Cash"/>
    <n v="0"/>
    <s v="Product18"/>
    <s v="Category02"/>
    <s v="No."/>
    <n v="37"/>
    <n v="49.21"/>
    <n v="111"/>
    <n v="147.63"/>
    <n v="1"/>
    <s v="May"/>
    <n v="2021"/>
  </r>
  <r>
    <d v="2021-05-01T00:00:00"/>
    <s v="P0042"/>
    <n v="1"/>
    <s v="Online"/>
    <s v="Cash"/>
    <n v="0"/>
    <s v="Product42"/>
    <s v="Category05"/>
    <s v="Ft"/>
    <n v="120"/>
    <n v="162"/>
    <n v="120"/>
    <n v="162"/>
    <n v="1"/>
    <s v="May"/>
    <n v="2021"/>
  </r>
  <r>
    <d v="2021-05-03T00:00:00"/>
    <s v="P0034"/>
    <n v="3"/>
    <s v="Online"/>
    <s v="Online"/>
    <n v="0"/>
    <s v="Product34"/>
    <s v="Category04"/>
    <s v="Lt"/>
    <n v="55"/>
    <n v="58.3"/>
    <n v="165"/>
    <n v="174.89999999999998"/>
    <n v="3"/>
    <s v="May"/>
    <n v="2021"/>
  </r>
  <r>
    <d v="2021-05-04T00:00:00"/>
    <s v="P0015"/>
    <n v="13"/>
    <s v="Online"/>
    <s v="Online"/>
    <n v="0"/>
    <s v="Product15"/>
    <s v="Category02"/>
    <s v="No."/>
    <n v="12"/>
    <n v="15.719999999999999"/>
    <n v="156"/>
    <n v="204.35999999999999"/>
    <n v="4"/>
    <s v="May"/>
    <n v="2021"/>
  </r>
  <r>
    <d v="2021-05-04T00:00:00"/>
    <s v="P0014"/>
    <n v="4"/>
    <s v="Direct Sales"/>
    <s v="Cash"/>
    <n v="0"/>
    <s v="Product14"/>
    <s v="Category02"/>
    <s v="Kg"/>
    <n v="112"/>
    <n v="146.72"/>
    <n v="448"/>
    <n v="586.88"/>
    <n v="4"/>
    <s v="May"/>
    <n v="2021"/>
  </r>
  <r>
    <d v="2021-05-05T00:00:00"/>
    <s v="P0009"/>
    <n v="13"/>
    <s v="Direct Sales"/>
    <s v="Cash"/>
    <n v="0"/>
    <s v="Product09"/>
    <s v="Category01"/>
    <s v="No."/>
    <n v="6"/>
    <n v="7.8599999999999994"/>
    <n v="78"/>
    <n v="102.17999999999999"/>
    <n v="5"/>
    <s v="May"/>
    <n v="2021"/>
  </r>
  <r>
    <d v="2021-05-06T00:00:00"/>
    <s v="P0008"/>
    <n v="15"/>
    <s v="Direct Sales"/>
    <s v="Online"/>
    <n v="0"/>
    <s v="Product08"/>
    <s v="Category01"/>
    <s v="Kg"/>
    <n v="83"/>
    <n v="94.62"/>
    <n v="1245"/>
    <n v="1419.3000000000002"/>
    <n v="6"/>
    <s v="May"/>
    <n v="2021"/>
  </r>
  <r>
    <d v="2021-05-06T00:00:00"/>
    <s v="P0009"/>
    <n v="6"/>
    <s v="Online"/>
    <s v="Online"/>
    <n v="0"/>
    <s v="Product09"/>
    <s v="Category01"/>
    <s v="No."/>
    <n v="6"/>
    <n v="7.8599999999999994"/>
    <n v="36"/>
    <n v="47.16"/>
    <n v="6"/>
    <s v="May"/>
    <n v="2021"/>
  </r>
  <r>
    <d v="2021-05-07T00:00:00"/>
    <s v="P0018"/>
    <n v="1"/>
    <s v="Direct Sales"/>
    <s v="Cash"/>
    <n v="0"/>
    <s v="Product18"/>
    <s v="Category02"/>
    <s v="No."/>
    <n v="37"/>
    <n v="49.21"/>
    <n v="37"/>
    <n v="49.21"/>
    <n v="7"/>
    <s v="May"/>
    <n v="2021"/>
  </r>
  <r>
    <d v="2021-05-09T00:00:00"/>
    <s v="P0016"/>
    <n v="6"/>
    <s v="Online"/>
    <s v="Online"/>
    <n v="0"/>
    <s v="Product16"/>
    <s v="Category02"/>
    <s v="No."/>
    <n v="13"/>
    <n v="16.64"/>
    <n v="78"/>
    <n v="99.84"/>
    <n v="9"/>
    <s v="May"/>
    <n v="2021"/>
  </r>
  <r>
    <d v="2021-05-09T00:00:00"/>
    <s v="P0028"/>
    <n v="8"/>
    <s v="Direct Sales"/>
    <s v="Cash"/>
    <n v="0"/>
    <s v="Product28"/>
    <s v="Category04"/>
    <s v="No."/>
    <n v="37"/>
    <n v="41.81"/>
    <n v="296"/>
    <n v="334.48"/>
    <n v="9"/>
    <s v="May"/>
    <n v="2021"/>
  </r>
  <r>
    <d v="2021-05-12T00:00:00"/>
    <s v="P0016"/>
    <n v="3"/>
    <s v="Direct Sales"/>
    <s v="Online"/>
    <n v="0"/>
    <s v="Product16"/>
    <s v="Category02"/>
    <s v="No."/>
    <n v="13"/>
    <n v="16.64"/>
    <n v="39"/>
    <n v="49.92"/>
    <n v="12"/>
    <s v="May"/>
    <n v="2021"/>
  </r>
  <r>
    <d v="2021-05-12T00:00:00"/>
    <s v="P0035"/>
    <n v="15"/>
    <s v="Direct Sales"/>
    <s v="Online"/>
    <n v="0"/>
    <s v="Product35"/>
    <s v="Category04"/>
    <s v="No."/>
    <n v="5"/>
    <n v="6.7"/>
    <n v="75"/>
    <n v="100.5"/>
    <n v="12"/>
    <s v="May"/>
    <n v="2021"/>
  </r>
  <r>
    <d v="2021-05-13T00:00:00"/>
    <s v="P0029"/>
    <n v="4"/>
    <s v="Direct Sales"/>
    <s v="Online"/>
    <n v="0"/>
    <s v="Product29"/>
    <s v="Category04"/>
    <s v="Lt"/>
    <n v="47"/>
    <n v="53.11"/>
    <n v="188"/>
    <n v="212.44"/>
    <n v="13"/>
    <s v="May"/>
    <n v="2021"/>
  </r>
  <r>
    <d v="2021-05-20T00:00:00"/>
    <s v="P0042"/>
    <n v="2"/>
    <s v="Online"/>
    <s v="Cash"/>
    <n v="0"/>
    <s v="Product42"/>
    <s v="Category05"/>
    <s v="Ft"/>
    <n v="120"/>
    <n v="162"/>
    <n v="240"/>
    <n v="324"/>
    <n v="20"/>
    <s v="May"/>
    <n v="2021"/>
  </r>
  <r>
    <d v="2021-05-23T00:00:00"/>
    <s v="P0040"/>
    <n v="11"/>
    <s v="Direct Sales"/>
    <s v="Online"/>
    <n v="0"/>
    <s v="Product40"/>
    <s v="Category05"/>
    <s v="Kg"/>
    <n v="90"/>
    <n v="115.2"/>
    <n v="990"/>
    <n v="1267.2"/>
    <n v="23"/>
    <s v="May"/>
    <n v="2021"/>
  </r>
  <r>
    <d v="2021-05-30T00:00:00"/>
    <s v="P0023"/>
    <n v="13"/>
    <s v="Online"/>
    <s v="Online"/>
    <n v="0"/>
    <s v="Product23"/>
    <s v="Category03"/>
    <s v="Ft"/>
    <n v="141"/>
    <n v="149.46"/>
    <n v="1833"/>
    <n v="1942.98"/>
    <n v="30"/>
    <s v="May"/>
    <n v="2021"/>
  </r>
  <r>
    <d v="2021-05-30T00:00:00"/>
    <s v="P0013"/>
    <n v="6"/>
    <s v="Online"/>
    <s v="Cash"/>
    <n v="0"/>
    <s v="Product13"/>
    <s v="Category02"/>
    <s v="Kg"/>
    <n v="112"/>
    <n v="122.08"/>
    <n v="672"/>
    <n v="732.48"/>
    <n v="30"/>
    <s v="May"/>
    <n v="2021"/>
  </r>
  <r>
    <d v="2021-06-03T00:00:00"/>
    <s v="P0021"/>
    <n v="10"/>
    <s v="Direct Sales"/>
    <s v="Cash"/>
    <n v="0"/>
    <s v="Product21"/>
    <s v="Category03"/>
    <s v="Ft"/>
    <n v="126"/>
    <n v="162.54"/>
    <n v="1260"/>
    <n v="1625.3999999999999"/>
    <n v="3"/>
    <s v="Jun"/>
    <n v="2021"/>
  </r>
  <r>
    <d v="2021-06-04T00:00:00"/>
    <s v="P0020"/>
    <n v="8"/>
    <s v="Wholesaler"/>
    <s v="Online"/>
    <n v="0"/>
    <s v="Product20"/>
    <s v="Category03"/>
    <s v="Lt"/>
    <n v="61"/>
    <n v="76.25"/>
    <n v="488"/>
    <n v="610"/>
    <n v="4"/>
    <s v="Jun"/>
    <n v="2021"/>
  </r>
  <r>
    <d v="2021-06-04T00:00:00"/>
    <s v="P0020"/>
    <n v="12"/>
    <s v="Online"/>
    <s v="Cash"/>
    <n v="0"/>
    <s v="Product20"/>
    <s v="Category03"/>
    <s v="Lt"/>
    <n v="61"/>
    <n v="76.25"/>
    <n v="732"/>
    <n v="915"/>
    <n v="4"/>
    <s v="Jun"/>
    <n v="2021"/>
  </r>
  <r>
    <d v="2021-06-05T00:00:00"/>
    <s v="P0022"/>
    <n v="15"/>
    <s v="Wholesaler"/>
    <s v="Online"/>
    <n v="0"/>
    <s v="Product22"/>
    <s v="Category03"/>
    <s v="Ft"/>
    <n v="121"/>
    <n v="141.57"/>
    <n v="1815"/>
    <n v="2123.5499999999997"/>
    <n v="5"/>
    <s v="Jun"/>
    <n v="2021"/>
  </r>
  <r>
    <d v="2021-06-05T00:00:00"/>
    <s v="P0035"/>
    <n v="10"/>
    <s v="Direct Sales"/>
    <s v="Online"/>
    <n v="0"/>
    <s v="Product35"/>
    <s v="Category04"/>
    <s v="No."/>
    <n v="5"/>
    <n v="6.7"/>
    <n v="50"/>
    <n v="67"/>
    <n v="5"/>
    <s v="Jun"/>
    <n v="2021"/>
  </r>
  <r>
    <d v="2021-06-06T00:00:00"/>
    <s v="P0033"/>
    <n v="6"/>
    <s v="Direct Sales"/>
    <s v="Online"/>
    <n v="0"/>
    <s v="Product33"/>
    <s v="Category04"/>
    <s v="Kg"/>
    <n v="95"/>
    <n v="119.7"/>
    <n v="570"/>
    <n v="718.2"/>
    <n v="6"/>
    <s v="Jun"/>
    <n v="2021"/>
  </r>
  <r>
    <d v="2021-06-08T00:00:00"/>
    <s v="P0028"/>
    <n v="11"/>
    <s v="Direct Sales"/>
    <s v="Online"/>
    <n v="0"/>
    <s v="Product28"/>
    <s v="Category04"/>
    <s v="No."/>
    <n v="37"/>
    <n v="41.81"/>
    <n v="407"/>
    <n v="459.91"/>
    <n v="8"/>
    <s v="Jun"/>
    <n v="2021"/>
  </r>
  <r>
    <d v="2021-06-08T00:00:00"/>
    <s v="P0004"/>
    <n v="11"/>
    <s v="Wholesaler"/>
    <s v="Cash"/>
    <n v="0"/>
    <s v="Product04"/>
    <s v="Category01"/>
    <s v="Lt"/>
    <n v="44"/>
    <n v="48.84"/>
    <n v="484"/>
    <n v="537.24"/>
    <n v="8"/>
    <s v="Jun"/>
    <n v="2021"/>
  </r>
  <r>
    <d v="2021-06-09T00:00:00"/>
    <s v="P0001"/>
    <n v="7"/>
    <s v="Direct Sales"/>
    <s v="Online"/>
    <n v="0"/>
    <s v="Product01"/>
    <s v="Category01"/>
    <s v="Kg"/>
    <n v="98"/>
    <n v="103.88"/>
    <n v="686"/>
    <n v="727.16"/>
    <n v="9"/>
    <s v="Jun"/>
    <n v="2021"/>
  </r>
  <r>
    <d v="2021-06-11T00:00:00"/>
    <s v="P0032"/>
    <n v="12"/>
    <s v="Wholesaler"/>
    <s v="Cash"/>
    <n v="0"/>
    <s v="Product32"/>
    <s v="Category04"/>
    <s v="Kg"/>
    <n v="89"/>
    <n v="117.48"/>
    <n v="1068"/>
    <n v="1409.76"/>
    <n v="11"/>
    <s v="Jun"/>
    <n v="2021"/>
  </r>
  <r>
    <d v="2021-06-12T00:00:00"/>
    <s v="P0041"/>
    <n v="6"/>
    <s v="Direct Sales"/>
    <s v="Online"/>
    <n v="0"/>
    <s v="Product41"/>
    <s v="Category05"/>
    <s v="Ft"/>
    <n v="138"/>
    <n v="173.88"/>
    <n v="828"/>
    <n v="1043.28"/>
    <n v="12"/>
    <s v="Jun"/>
    <n v="2021"/>
  </r>
  <r>
    <d v="2021-06-14T00:00:00"/>
    <s v="P0025"/>
    <n v="10"/>
    <s v="Online"/>
    <s v="Cash"/>
    <n v="0"/>
    <s v="Product25"/>
    <s v="Category03"/>
    <s v="No."/>
    <n v="7"/>
    <n v="8.33"/>
    <n v="70"/>
    <n v="83.3"/>
    <n v="14"/>
    <s v="Jun"/>
    <n v="2021"/>
  </r>
  <r>
    <d v="2021-06-16T00:00:00"/>
    <s v="P0019"/>
    <n v="5"/>
    <s v="Wholesaler"/>
    <s v="Cash"/>
    <n v="0"/>
    <s v="Product19"/>
    <s v="Category02"/>
    <s v="Ft"/>
    <n v="150"/>
    <n v="210"/>
    <n v="750"/>
    <n v="1050"/>
    <n v="16"/>
    <s v="Jun"/>
    <n v="2021"/>
  </r>
  <r>
    <d v="2021-06-16T00:00:00"/>
    <s v="P0015"/>
    <n v="12"/>
    <s v="Online"/>
    <s v="Cash"/>
    <n v="0"/>
    <s v="Product15"/>
    <s v="Category02"/>
    <s v="No."/>
    <n v="12"/>
    <n v="15.719999999999999"/>
    <n v="144"/>
    <n v="188.64"/>
    <n v="16"/>
    <s v="Jun"/>
    <n v="2021"/>
  </r>
  <r>
    <d v="2021-06-16T00:00:00"/>
    <s v="P0039"/>
    <n v="11"/>
    <s v="Direct Sales"/>
    <s v="Cash"/>
    <n v="0"/>
    <s v="Product39"/>
    <s v="Category05"/>
    <s v="No."/>
    <n v="37"/>
    <n v="42.55"/>
    <n v="407"/>
    <n v="468.04999999999995"/>
    <n v="16"/>
    <s v="Jun"/>
    <n v="2021"/>
  </r>
  <r>
    <d v="2021-06-18T00:00:00"/>
    <s v="P0025"/>
    <n v="13"/>
    <s v="Direct Sales"/>
    <s v="Cash"/>
    <n v="0"/>
    <s v="Product25"/>
    <s v="Category03"/>
    <s v="No."/>
    <n v="7"/>
    <n v="8.33"/>
    <n v="91"/>
    <n v="108.29"/>
    <n v="18"/>
    <s v="Jun"/>
    <n v="2021"/>
  </r>
  <r>
    <d v="2021-06-19T00:00:00"/>
    <s v="P0041"/>
    <n v="5"/>
    <s v="Direct Sales"/>
    <s v="Online"/>
    <n v="0"/>
    <s v="Product41"/>
    <s v="Category05"/>
    <s v="Ft"/>
    <n v="138"/>
    <n v="173.88"/>
    <n v="690"/>
    <n v="869.4"/>
    <n v="19"/>
    <s v="Jun"/>
    <n v="2021"/>
  </r>
  <r>
    <d v="2021-06-20T00:00:00"/>
    <s v="P0016"/>
    <n v="1"/>
    <s v="Wholesaler"/>
    <s v="Cash"/>
    <n v="0"/>
    <s v="Product16"/>
    <s v="Category02"/>
    <s v="No."/>
    <n v="13"/>
    <n v="16.64"/>
    <n v="13"/>
    <n v="16.64"/>
    <n v="20"/>
    <s v="Jun"/>
    <n v="2021"/>
  </r>
  <r>
    <d v="2021-06-23T00:00:00"/>
    <s v="P0016"/>
    <n v="4"/>
    <s v="Direct Sales"/>
    <s v="Online"/>
    <n v="0"/>
    <s v="Product16"/>
    <s v="Category02"/>
    <s v="No."/>
    <n v="13"/>
    <n v="16.64"/>
    <n v="52"/>
    <n v="66.56"/>
    <n v="23"/>
    <s v="Jun"/>
    <n v="2021"/>
  </r>
  <r>
    <d v="2021-06-24T00:00:00"/>
    <s v="P0011"/>
    <n v="13"/>
    <s v="Direct Sales"/>
    <s v="Online"/>
    <n v="0"/>
    <s v="Product11"/>
    <s v="Category02"/>
    <s v="Lt"/>
    <n v="44"/>
    <n v="48.4"/>
    <n v="572"/>
    <n v="629.19999999999993"/>
    <n v="24"/>
    <s v="Jun"/>
    <n v="2021"/>
  </r>
  <r>
    <d v="2021-06-26T00:00:00"/>
    <s v="P0009"/>
    <n v="7"/>
    <s v="Online"/>
    <s v="Online"/>
    <n v="0"/>
    <s v="Product09"/>
    <s v="Category01"/>
    <s v="No."/>
    <n v="6"/>
    <n v="7.8599999999999994"/>
    <n v="42"/>
    <n v="55.019999999999996"/>
    <n v="26"/>
    <s v="Jun"/>
    <n v="2021"/>
  </r>
  <r>
    <d v="2021-06-27T00:00:00"/>
    <s v="P0005"/>
    <n v="11"/>
    <s v="Direct Sales"/>
    <s v="Cash"/>
    <n v="0"/>
    <s v="Product05"/>
    <s v="Category01"/>
    <s v="Ft"/>
    <n v="133"/>
    <n v="155.61000000000001"/>
    <n v="1463"/>
    <n v="1711.71"/>
    <n v="27"/>
    <s v="Jun"/>
    <n v="2021"/>
  </r>
  <r>
    <d v="2021-06-28T00:00:00"/>
    <s v="P0021"/>
    <n v="2"/>
    <s v="Online"/>
    <s v="Cash"/>
    <n v="0"/>
    <s v="Product21"/>
    <s v="Category03"/>
    <s v="Ft"/>
    <n v="126"/>
    <n v="162.54"/>
    <n v="252"/>
    <n v="325.08"/>
    <n v="28"/>
    <s v="Jun"/>
    <n v="2021"/>
  </r>
  <r>
    <d v="2021-06-28T00:00:00"/>
    <s v="P0035"/>
    <n v="7"/>
    <s v="Online"/>
    <s v="Online"/>
    <n v="0"/>
    <s v="Product35"/>
    <s v="Category04"/>
    <s v="No."/>
    <n v="5"/>
    <n v="6.7"/>
    <n v="35"/>
    <n v="46.9"/>
    <n v="28"/>
    <s v="Jun"/>
    <n v="2021"/>
  </r>
  <r>
    <d v="2021-06-29T00:00:00"/>
    <s v="P0014"/>
    <n v="4"/>
    <s v="Direct Sales"/>
    <s v="Online"/>
    <n v="0"/>
    <s v="Product14"/>
    <s v="Category02"/>
    <s v="Kg"/>
    <n v="112"/>
    <n v="146.72"/>
    <n v="448"/>
    <n v="586.88"/>
    <n v="29"/>
    <s v="Jun"/>
    <n v="2021"/>
  </r>
  <r>
    <d v="2021-07-01T00:00:00"/>
    <s v="P0005"/>
    <n v="11"/>
    <s v="Direct Sales"/>
    <s v="Cash"/>
    <n v="0"/>
    <s v="Product05"/>
    <s v="Category01"/>
    <s v="Ft"/>
    <n v="133"/>
    <n v="155.61000000000001"/>
    <n v="1463"/>
    <n v="1711.71"/>
    <n v="1"/>
    <s v="Jul"/>
    <n v="2021"/>
  </r>
  <r>
    <d v="2021-07-02T00:00:00"/>
    <s v="P0010"/>
    <n v="11"/>
    <s v="Direct Sales"/>
    <s v="Cash"/>
    <n v="0"/>
    <s v="Product10"/>
    <s v="Category02"/>
    <s v="Ft"/>
    <n v="148"/>
    <n v="164.28"/>
    <n v="1628"/>
    <n v="1807.08"/>
    <n v="2"/>
    <s v="Jul"/>
    <n v="2021"/>
  </r>
  <r>
    <d v="2021-07-03T00:00:00"/>
    <s v="P0033"/>
    <n v="9"/>
    <s v="Online"/>
    <s v="Cash"/>
    <n v="0"/>
    <s v="Product33"/>
    <s v="Category04"/>
    <s v="Kg"/>
    <n v="95"/>
    <n v="119.7"/>
    <n v="855"/>
    <n v="1077.3"/>
    <n v="3"/>
    <s v="Jul"/>
    <n v="2021"/>
  </r>
  <r>
    <d v="2021-07-03T00:00:00"/>
    <s v="P0003"/>
    <n v="8"/>
    <s v="Online"/>
    <s v="Cash"/>
    <n v="0"/>
    <s v="Product03"/>
    <s v="Category01"/>
    <s v="Kg"/>
    <n v="71"/>
    <n v="80.94"/>
    <n v="568"/>
    <n v="647.52"/>
    <n v="3"/>
    <s v="Jul"/>
    <n v="2021"/>
  </r>
  <r>
    <d v="2021-07-05T00:00:00"/>
    <s v="P0002"/>
    <n v="8"/>
    <s v="Direct Sales"/>
    <s v="Online"/>
    <n v="0"/>
    <s v="Product02"/>
    <s v="Category01"/>
    <s v="Kg"/>
    <n v="105"/>
    <n v="142.80000000000001"/>
    <n v="840"/>
    <n v="1142.4000000000001"/>
    <n v="5"/>
    <s v="Jul"/>
    <n v="2021"/>
  </r>
  <r>
    <d v="2021-07-06T00:00:00"/>
    <s v="P0041"/>
    <n v="15"/>
    <s v="Direct Sales"/>
    <s v="Cash"/>
    <n v="0"/>
    <s v="Product41"/>
    <s v="Category05"/>
    <s v="Ft"/>
    <n v="138"/>
    <n v="173.88"/>
    <n v="2070"/>
    <n v="2608.1999999999998"/>
    <n v="6"/>
    <s v="Jul"/>
    <n v="2021"/>
  </r>
  <r>
    <d v="2021-07-08T00:00:00"/>
    <s v="P0004"/>
    <n v="10"/>
    <s v="Direct Sales"/>
    <s v="Online"/>
    <n v="0"/>
    <s v="Product04"/>
    <s v="Category01"/>
    <s v="Lt"/>
    <n v="44"/>
    <n v="48.84"/>
    <n v="440"/>
    <n v="488.40000000000003"/>
    <n v="8"/>
    <s v="Jul"/>
    <n v="2021"/>
  </r>
  <r>
    <d v="2021-07-10T00:00:00"/>
    <s v="P0034"/>
    <n v="6"/>
    <s v="Wholesaler"/>
    <s v="Cash"/>
    <n v="0"/>
    <s v="Product34"/>
    <s v="Category04"/>
    <s v="Lt"/>
    <n v="55"/>
    <n v="58.3"/>
    <n v="330"/>
    <n v="349.79999999999995"/>
    <n v="10"/>
    <s v="Jul"/>
    <n v="2021"/>
  </r>
  <r>
    <d v="2021-07-11T00:00:00"/>
    <s v="P0009"/>
    <n v="4"/>
    <s v="Wholesaler"/>
    <s v="Online"/>
    <n v="0"/>
    <s v="Product09"/>
    <s v="Category01"/>
    <s v="No."/>
    <n v="6"/>
    <n v="7.8599999999999994"/>
    <n v="24"/>
    <n v="31.439999999999998"/>
    <n v="11"/>
    <s v="Jul"/>
    <n v="2021"/>
  </r>
  <r>
    <d v="2021-07-13T00:00:00"/>
    <s v="P0019"/>
    <n v="1"/>
    <s v="Direct Sales"/>
    <s v="Cash"/>
    <n v="0"/>
    <s v="Product19"/>
    <s v="Category02"/>
    <s v="Ft"/>
    <n v="150"/>
    <n v="210"/>
    <n v="150"/>
    <n v="210"/>
    <n v="13"/>
    <s v="Jul"/>
    <n v="2021"/>
  </r>
  <r>
    <d v="2021-07-16T00:00:00"/>
    <s v="P0023"/>
    <n v="8"/>
    <s v="Wholesaler"/>
    <s v="Cash"/>
    <n v="0"/>
    <s v="Product23"/>
    <s v="Category03"/>
    <s v="Ft"/>
    <n v="141"/>
    <n v="149.46"/>
    <n v="1128"/>
    <n v="1195.68"/>
    <n v="16"/>
    <s v="Jul"/>
    <n v="2021"/>
  </r>
  <r>
    <d v="2021-07-18T00:00:00"/>
    <s v="P0027"/>
    <n v="14"/>
    <s v="Online"/>
    <s v="Online"/>
    <n v="0"/>
    <s v="Product27"/>
    <s v="Category04"/>
    <s v="Lt"/>
    <n v="48"/>
    <n v="57.120000000000005"/>
    <n v="672"/>
    <n v="799.68000000000006"/>
    <n v="18"/>
    <s v="Jul"/>
    <n v="2021"/>
  </r>
  <r>
    <d v="2021-07-20T00:00:00"/>
    <s v="P0038"/>
    <n v="11"/>
    <s v="Online"/>
    <s v="Online"/>
    <n v="0"/>
    <s v="Product38"/>
    <s v="Category05"/>
    <s v="Kg"/>
    <n v="72"/>
    <n v="79.92"/>
    <n v="792"/>
    <n v="879.12"/>
    <n v="20"/>
    <s v="Jul"/>
    <n v="2021"/>
  </r>
  <r>
    <d v="2021-07-20T00:00:00"/>
    <s v="P0043"/>
    <n v="5"/>
    <s v="Direct Sales"/>
    <s v="Online"/>
    <n v="0"/>
    <s v="Product43"/>
    <s v="Category05"/>
    <s v="Kg"/>
    <n v="67"/>
    <n v="83.08"/>
    <n v="335"/>
    <n v="415.4"/>
    <n v="20"/>
    <s v="Jul"/>
    <n v="2021"/>
  </r>
  <r>
    <d v="2021-07-21T00:00:00"/>
    <s v="P0029"/>
    <n v="15"/>
    <s v="Direct Sales"/>
    <s v="Online"/>
    <n v="0"/>
    <s v="Product29"/>
    <s v="Category04"/>
    <s v="Lt"/>
    <n v="47"/>
    <n v="53.11"/>
    <n v="705"/>
    <n v="796.65"/>
    <n v="21"/>
    <s v="Jul"/>
    <n v="2021"/>
  </r>
  <r>
    <d v="2021-07-22T00:00:00"/>
    <s v="P0026"/>
    <n v="3"/>
    <s v="Wholesaler"/>
    <s v="Cash"/>
    <n v="0"/>
    <s v="Product26"/>
    <s v="Category04"/>
    <s v="No."/>
    <n v="18"/>
    <n v="24.66"/>
    <n v="54"/>
    <n v="73.98"/>
    <n v="22"/>
    <s v="Jul"/>
    <n v="2021"/>
  </r>
  <r>
    <d v="2021-07-22T00:00:00"/>
    <s v="P0024"/>
    <n v="14"/>
    <s v="Online"/>
    <s v="Cash"/>
    <n v="0"/>
    <s v="Product24"/>
    <s v="Category03"/>
    <s v="Ft"/>
    <n v="144"/>
    <n v="156.96"/>
    <n v="2016"/>
    <n v="2197.44"/>
    <n v="22"/>
    <s v="Jul"/>
    <n v="2021"/>
  </r>
  <r>
    <d v="2021-07-23T00:00:00"/>
    <s v="P0036"/>
    <n v="7"/>
    <s v="Wholesaler"/>
    <s v="Online"/>
    <n v="0"/>
    <s v="Product36"/>
    <s v="Category04"/>
    <s v="Kg"/>
    <n v="90"/>
    <n v="96.3"/>
    <n v="630"/>
    <n v="674.1"/>
    <n v="23"/>
    <s v="Jul"/>
    <n v="2021"/>
  </r>
  <r>
    <d v="2021-07-23T00:00:00"/>
    <s v="P0037"/>
    <n v="8"/>
    <s v="Direct Sales"/>
    <s v="Online"/>
    <n v="0"/>
    <s v="Product37"/>
    <s v="Category05"/>
    <s v="Kg"/>
    <n v="67"/>
    <n v="85.76"/>
    <n v="536"/>
    <n v="686.08"/>
    <n v="23"/>
    <s v="Jul"/>
    <n v="2021"/>
  </r>
  <r>
    <d v="2021-07-24T00:00:00"/>
    <s v="P0009"/>
    <n v="4"/>
    <s v="Online"/>
    <s v="Cash"/>
    <n v="0"/>
    <s v="Product09"/>
    <s v="Category01"/>
    <s v="No."/>
    <n v="6"/>
    <n v="7.8599999999999994"/>
    <n v="24"/>
    <n v="31.439999999999998"/>
    <n v="24"/>
    <s v="Jul"/>
    <n v="2021"/>
  </r>
  <r>
    <d v="2021-07-29T00:00:00"/>
    <s v="P0044"/>
    <n v="15"/>
    <s v="Online"/>
    <s v="Cash"/>
    <n v="0"/>
    <s v="Product44"/>
    <s v="Category05"/>
    <s v="Kg"/>
    <n v="76"/>
    <n v="82.08"/>
    <n v="1140"/>
    <n v="1231.2"/>
    <n v="29"/>
    <s v="Jul"/>
    <n v="2021"/>
  </r>
  <r>
    <d v="2021-08-01T00:00:00"/>
    <s v="P0001"/>
    <n v="11"/>
    <s v="Direct Sales"/>
    <s v="Cash"/>
    <n v="0"/>
    <s v="Product01"/>
    <s v="Category01"/>
    <s v="Kg"/>
    <n v="98"/>
    <n v="103.88"/>
    <n v="1078"/>
    <n v="1142.6799999999998"/>
    <n v="1"/>
    <s v="Aug"/>
    <n v="2021"/>
  </r>
  <r>
    <d v="2021-08-02T00:00:00"/>
    <s v="P0023"/>
    <n v="3"/>
    <s v="Direct Sales"/>
    <s v="Online"/>
    <n v="0"/>
    <s v="Product23"/>
    <s v="Category03"/>
    <s v="Ft"/>
    <n v="141"/>
    <n v="149.46"/>
    <n v="423"/>
    <n v="448.38"/>
    <n v="2"/>
    <s v="Aug"/>
    <n v="2021"/>
  </r>
  <r>
    <d v="2021-08-03T00:00:00"/>
    <s v="P0022"/>
    <n v="13"/>
    <s v="Online"/>
    <s v="Online"/>
    <n v="0"/>
    <s v="Product22"/>
    <s v="Category03"/>
    <s v="Ft"/>
    <n v="121"/>
    <n v="141.57"/>
    <n v="1573"/>
    <n v="1840.4099999999999"/>
    <n v="3"/>
    <s v="Aug"/>
    <n v="2021"/>
  </r>
  <r>
    <d v="2021-08-03T00:00:00"/>
    <s v="P0034"/>
    <n v="12"/>
    <s v="Online"/>
    <s v="Online"/>
    <n v="0"/>
    <s v="Product34"/>
    <s v="Category04"/>
    <s v="Lt"/>
    <n v="55"/>
    <n v="58.3"/>
    <n v="660"/>
    <n v="699.59999999999991"/>
    <n v="3"/>
    <s v="Aug"/>
    <n v="2021"/>
  </r>
  <r>
    <d v="2021-08-05T00:00:00"/>
    <s v="P0028"/>
    <n v="14"/>
    <s v="Direct Sales"/>
    <s v="Cash"/>
    <n v="0"/>
    <s v="Product28"/>
    <s v="Category04"/>
    <s v="No."/>
    <n v="37"/>
    <n v="41.81"/>
    <n v="518"/>
    <n v="585.34"/>
    <n v="5"/>
    <s v="Aug"/>
    <n v="2021"/>
  </r>
  <r>
    <d v="2021-08-06T00:00:00"/>
    <s v="P0037"/>
    <n v="1"/>
    <s v="Wholesaler"/>
    <s v="Cash"/>
    <n v="0"/>
    <s v="Product37"/>
    <s v="Category05"/>
    <s v="Kg"/>
    <n v="67"/>
    <n v="85.76"/>
    <n v="67"/>
    <n v="85.76"/>
    <n v="6"/>
    <s v="Aug"/>
    <n v="2021"/>
  </r>
  <r>
    <d v="2021-08-10T00:00:00"/>
    <s v="P0005"/>
    <n v="4"/>
    <s v="Wholesaler"/>
    <s v="Cash"/>
    <n v="0"/>
    <s v="Product05"/>
    <s v="Category01"/>
    <s v="Ft"/>
    <n v="133"/>
    <n v="155.61000000000001"/>
    <n v="532"/>
    <n v="622.44000000000005"/>
    <n v="10"/>
    <s v="Aug"/>
    <n v="2021"/>
  </r>
  <r>
    <d v="2021-08-10T00:00:00"/>
    <s v="P0044"/>
    <n v="10"/>
    <s v="Online"/>
    <s v="Cash"/>
    <n v="0"/>
    <s v="Product44"/>
    <s v="Category05"/>
    <s v="Kg"/>
    <n v="76"/>
    <n v="82.08"/>
    <n v="760"/>
    <n v="820.8"/>
    <n v="10"/>
    <s v="Aug"/>
    <n v="2021"/>
  </r>
  <r>
    <d v="2021-08-10T00:00:00"/>
    <s v="P0006"/>
    <n v="6"/>
    <s v="Direct Sales"/>
    <s v="Cash"/>
    <n v="0"/>
    <s v="Product06"/>
    <s v="Category01"/>
    <s v="Kg"/>
    <n v="75"/>
    <n v="85.5"/>
    <n v="450"/>
    <n v="513"/>
    <n v="10"/>
    <s v="Aug"/>
    <n v="2021"/>
  </r>
  <r>
    <d v="2021-08-11T00:00:00"/>
    <s v="P0023"/>
    <n v="4"/>
    <s v="Direct Sales"/>
    <s v="Online"/>
    <n v="0"/>
    <s v="Product23"/>
    <s v="Category03"/>
    <s v="Ft"/>
    <n v="141"/>
    <n v="149.46"/>
    <n v="564"/>
    <n v="597.84"/>
    <n v="11"/>
    <s v="Aug"/>
    <n v="2021"/>
  </r>
  <r>
    <d v="2021-08-13T00:00:00"/>
    <s v="P0011"/>
    <n v="13"/>
    <s v="Direct Sales"/>
    <s v="Online"/>
    <n v="0"/>
    <s v="Product11"/>
    <s v="Category02"/>
    <s v="Lt"/>
    <n v="44"/>
    <n v="48.4"/>
    <n v="572"/>
    <n v="629.19999999999993"/>
    <n v="13"/>
    <s v="Aug"/>
    <n v="2021"/>
  </r>
  <r>
    <d v="2021-08-13T00:00:00"/>
    <s v="P0027"/>
    <n v="9"/>
    <s v="Direct Sales"/>
    <s v="Online"/>
    <n v="0"/>
    <s v="Product27"/>
    <s v="Category04"/>
    <s v="Lt"/>
    <n v="48"/>
    <n v="57.120000000000005"/>
    <n v="432"/>
    <n v="514.08000000000004"/>
    <n v="13"/>
    <s v="Aug"/>
    <n v="2021"/>
  </r>
  <r>
    <d v="2021-08-16T00:00:00"/>
    <s v="P0003"/>
    <n v="3"/>
    <s v="Online"/>
    <s v="Online"/>
    <n v="0"/>
    <s v="Product03"/>
    <s v="Category01"/>
    <s v="Kg"/>
    <n v="71"/>
    <n v="80.94"/>
    <n v="213"/>
    <n v="242.82"/>
    <n v="16"/>
    <s v="Aug"/>
    <n v="2021"/>
  </r>
  <r>
    <d v="2021-08-18T00:00:00"/>
    <s v="P0025"/>
    <n v="6"/>
    <s v="Direct Sales"/>
    <s v="Online"/>
    <n v="0"/>
    <s v="Product25"/>
    <s v="Category03"/>
    <s v="No."/>
    <n v="7"/>
    <n v="8.33"/>
    <n v="42"/>
    <n v="49.980000000000004"/>
    <n v="18"/>
    <s v="Aug"/>
    <n v="2021"/>
  </r>
  <r>
    <d v="2021-08-20T00:00:00"/>
    <s v="P0020"/>
    <n v="15"/>
    <s v="Direct Sales"/>
    <s v="Cash"/>
    <n v="0"/>
    <s v="Product20"/>
    <s v="Category03"/>
    <s v="Lt"/>
    <n v="61"/>
    <n v="76.25"/>
    <n v="915"/>
    <n v="1143.75"/>
    <n v="20"/>
    <s v="Aug"/>
    <n v="2021"/>
  </r>
  <r>
    <d v="2021-08-20T00:00:00"/>
    <s v="P0031"/>
    <n v="9"/>
    <s v="Direct Sales"/>
    <s v="Online"/>
    <n v="0"/>
    <s v="Product31"/>
    <s v="Category04"/>
    <s v="Kg"/>
    <n v="93"/>
    <n v="104.16"/>
    <n v="837"/>
    <n v="937.43999999999994"/>
    <n v="20"/>
    <s v="Aug"/>
    <n v="2021"/>
  </r>
  <r>
    <d v="2021-08-20T00:00:00"/>
    <s v="P0028"/>
    <n v="13"/>
    <s v="Direct Sales"/>
    <s v="Online"/>
    <n v="0"/>
    <s v="Product28"/>
    <s v="Category04"/>
    <s v="No."/>
    <n v="37"/>
    <n v="41.81"/>
    <n v="481"/>
    <n v="543.53"/>
    <n v="20"/>
    <s v="Aug"/>
    <n v="2021"/>
  </r>
  <r>
    <d v="2021-08-26T00:00:00"/>
    <s v="P0039"/>
    <n v="4"/>
    <s v="Direct Sales"/>
    <s v="Online"/>
    <n v="0"/>
    <s v="Product39"/>
    <s v="Category05"/>
    <s v="No."/>
    <n v="37"/>
    <n v="42.55"/>
    <n v="148"/>
    <n v="170.2"/>
    <n v="26"/>
    <s v="Aug"/>
    <n v="2021"/>
  </r>
  <r>
    <d v="2021-08-29T00:00:00"/>
    <s v="P0034"/>
    <n v="12"/>
    <s v="Wholesaler"/>
    <s v="Online"/>
    <n v="0"/>
    <s v="Product34"/>
    <s v="Category04"/>
    <s v="Lt"/>
    <n v="55"/>
    <n v="58.3"/>
    <n v="660"/>
    <n v="699.59999999999991"/>
    <n v="29"/>
    <s v="Aug"/>
    <n v="2021"/>
  </r>
  <r>
    <d v="2021-08-30T00:00:00"/>
    <s v="P0013"/>
    <n v="13"/>
    <s v="Direct Sales"/>
    <s v="Online"/>
    <n v="0"/>
    <s v="Product13"/>
    <s v="Category02"/>
    <s v="Kg"/>
    <n v="112"/>
    <n v="122.08"/>
    <n v="1456"/>
    <n v="1587.04"/>
    <n v="30"/>
    <s v="Aug"/>
    <n v="2021"/>
  </r>
  <r>
    <d v="2021-08-31T00:00:00"/>
    <s v="P0001"/>
    <n v="2"/>
    <s v="Direct Sales"/>
    <s v="Online"/>
    <n v="0"/>
    <s v="Product01"/>
    <s v="Category01"/>
    <s v="Kg"/>
    <n v="98"/>
    <n v="103.88"/>
    <n v="196"/>
    <n v="207.76"/>
    <n v="31"/>
    <s v="Aug"/>
    <n v="2021"/>
  </r>
  <r>
    <d v="2021-08-31T00:00:00"/>
    <s v="P0035"/>
    <n v="11"/>
    <s v="Direct Sales"/>
    <s v="Online"/>
    <n v="0"/>
    <s v="Product35"/>
    <s v="Category04"/>
    <s v="No."/>
    <n v="5"/>
    <n v="6.7"/>
    <n v="55"/>
    <n v="73.7"/>
    <n v="31"/>
    <s v="Aug"/>
    <n v="2021"/>
  </r>
  <r>
    <d v="2021-09-01T00:00:00"/>
    <s v="P0024"/>
    <n v="1"/>
    <s v="Wholesaler"/>
    <s v="Cash"/>
    <n v="0"/>
    <s v="Product24"/>
    <s v="Category03"/>
    <s v="Ft"/>
    <n v="144"/>
    <n v="156.96"/>
    <n v="144"/>
    <n v="156.96"/>
    <n v="1"/>
    <s v="Sep"/>
    <n v="2021"/>
  </r>
  <r>
    <d v="2021-09-01T00:00:00"/>
    <s v="P0003"/>
    <n v="14"/>
    <s v="Online"/>
    <s v="Online"/>
    <n v="0"/>
    <s v="Product03"/>
    <s v="Category01"/>
    <s v="Kg"/>
    <n v="71"/>
    <n v="80.94"/>
    <n v="994"/>
    <n v="1133.1599999999999"/>
    <n v="1"/>
    <s v="Sep"/>
    <n v="2021"/>
  </r>
  <r>
    <d v="2021-09-03T00:00:00"/>
    <s v="P0041"/>
    <n v="8"/>
    <s v="Direct Sales"/>
    <s v="Online"/>
    <n v="0"/>
    <s v="Product41"/>
    <s v="Category05"/>
    <s v="Ft"/>
    <n v="138"/>
    <n v="173.88"/>
    <n v="1104"/>
    <n v="1391.04"/>
    <n v="3"/>
    <s v="Sep"/>
    <n v="2021"/>
  </r>
  <r>
    <d v="2021-09-04T00:00:00"/>
    <s v="P0028"/>
    <n v="7"/>
    <s v="Direct Sales"/>
    <s v="Online"/>
    <n v="0"/>
    <s v="Product28"/>
    <s v="Category04"/>
    <s v="No."/>
    <n v="37"/>
    <n v="41.81"/>
    <n v="259"/>
    <n v="292.67"/>
    <n v="4"/>
    <s v="Sep"/>
    <n v="2021"/>
  </r>
  <r>
    <d v="2021-09-04T00:00:00"/>
    <s v="P0023"/>
    <n v="15"/>
    <s v="Direct Sales"/>
    <s v="Online"/>
    <n v="0"/>
    <s v="Product23"/>
    <s v="Category03"/>
    <s v="Ft"/>
    <n v="141"/>
    <n v="149.46"/>
    <n v="2115"/>
    <n v="2241.9"/>
    <n v="4"/>
    <s v="Sep"/>
    <n v="2021"/>
  </r>
  <r>
    <d v="2021-09-05T00:00:00"/>
    <s v="P0032"/>
    <n v="1"/>
    <s v="Direct Sales"/>
    <s v="Cash"/>
    <n v="0"/>
    <s v="Product32"/>
    <s v="Category04"/>
    <s v="Kg"/>
    <n v="89"/>
    <n v="117.48"/>
    <n v="89"/>
    <n v="117.48"/>
    <n v="5"/>
    <s v="Sep"/>
    <n v="2021"/>
  </r>
  <r>
    <d v="2021-09-07T00:00:00"/>
    <s v="P0019"/>
    <n v="5"/>
    <s v="Direct Sales"/>
    <s v="Online"/>
    <n v="0"/>
    <s v="Product19"/>
    <s v="Category02"/>
    <s v="Ft"/>
    <n v="150"/>
    <n v="210"/>
    <n v="750"/>
    <n v="1050"/>
    <n v="7"/>
    <s v="Sep"/>
    <n v="2021"/>
  </r>
  <r>
    <d v="2021-09-09T00:00:00"/>
    <s v="P0044"/>
    <n v="4"/>
    <s v="Direct Sales"/>
    <s v="Online"/>
    <n v="0"/>
    <s v="Product44"/>
    <s v="Category05"/>
    <s v="Kg"/>
    <n v="76"/>
    <n v="82.08"/>
    <n v="304"/>
    <n v="328.32"/>
    <n v="9"/>
    <s v="Sep"/>
    <n v="2021"/>
  </r>
  <r>
    <d v="2021-09-10T00:00:00"/>
    <s v="P0030"/>
    <n v="6"/>
    <s v="Direct Sales"/>
    <s v="Online"/>
    <n v="0"/>
    <s v="Product30"/>
    <s v="Category04"/>
    <s v="Ft"/>
    <n v="148"/>
    <n v="201.28"/>
    <n v="888"/>
    <n v="1207.68"/>
    <n v="10"/>
    <s v="Sep"/>
    <n v="2021"/>
  </r>
  <r>
    <d v="2021-09-10T00:00:00"/>
    <s v="P0001"/>
    <n v="9"/>
    <s v="Wholesaler"/>
    <s v="Online"/>
    <n v="0"/>
    <s v="Product01"/>
    <s v="Category01"/>
    <s v="Kg"/>
    <n v="98"/>
    <n v="103.88"/>
    <n v="882"/>
    <n v="934.92"/>
    <n v="10"/>
    <s v="Sep"/>
    <n v="2021"/>
  </r>
  <r>
    <d v="2021-09-10T00:00:00"/>
    <s v="P0026"/>
    <n v="2"/>
    <s v="Direct Sales"/>
    <s v="Online"/>
    <n v="0"/>
    <s v="Product26"/>
    <s v="Category04"/>
    <s v="No."/>
    <n v="18"/>
    <n v="24.66"/>
    <n v="36"/>
    <n v="49.32"/>
    <n v="10"/>
    <s v="Sep"/>
    <n v="2021"/>
  </r>
  <r>
    <d v="2021-09-11T00:00:00"/>
    <s v="P0001"/>
    <n v="6"/>
    <s v="Wholesaler"/>
    <s v="Online"/>
    <n v="0"/>
    <s v="Product01"/>
    <s v="Category01"/>
    <s v="Kg"/>
    <n v="98"/>
    <n v="103.88"/>
    <n v="588"/>
    <n v="623.28"/>
    <n v="11"/>
    <s v="Sep"/>
    <n v="2021"/>
  </r>
  <r>
    <d v="2021-09-13T00:00:00"/>
    <s v="P0041"/>
    <n v="7"/>
    <s v="Direct Sales"/>
    <s v="Cash"/>
    <n v="0"/>
    <s v="Product41"/>
    <s v="Category05"/>
    <s v="Ft"/>
    <n v="138"/>
    <n v="173.88"/>
    <n v="966"/>
    <n v="1217.1599999999999"/>
    <n v="13"/>
    <s v="Sep"/>
    <n v="2021"/>
  </r>
  <r>
    <d v="2021-09-15T00:00:00"/>
    <s v="P0042"/>
    <n v="6"/>
    <s v="Direct Sales"/>
    <s v="Online"/>
    <n v="0"/>
    <s v="Product42"/>
    <s v="Category05"/>
    <s v="Ft"/>
    <n v="120"/>
    <n v="162"/>
    <n v="720"/>
    <n v="972"/>
    <n v="15"/>
    <s v="Sep"/>
    <n v="2021"/>
  </r>
  <r>
    <d v="2021-09-15T00:00:00"/>
    <s v="P0042"/>
    <n v="14"/>
    <s v="Direct Sales"/>
    <s v="Online"/>
    <n v="0"/>
    <s v="Product42"/>
    <s v="Category05"/>
    <s v="Ft"/>
    <n v="120"/>
    <n v="162"/>
    <n v="1680"/>
    <n v="2268"/>
    <n v="15"/>
    <s v="Sep"/>
    <n v="2021"/>
  </r>
  <r>
    <d v="2021-09-21T00:00:00"/>
    <s v="P0020"/>
    <n v="7"/>
    <s v="Wholesaler"/>
    <s v="Cash"/>
    <n v="0"/>
    <s v="Product20"/>
    <s v="Category03"/>
    <s v="Lt"/>
    <n v="61"/>
    <n v="76.25"/>
    <n v="427"/>
    <n v="533.75"/>
    <n v="21"/>
    <s v="Sep"/>
    <n v="2021"/>
  </r>
  <r>
    <d v="2021-09-22T00:00:00"/>
    <s v="P0040"/>
    <n v="2"/>
    <s v="Online"/>
    <s v="Cash"/>
    <n v="0"/>
    <s v="Product40"/>
    <s v="Category05"/>
    <s v="Kg"/>
    <n v="90"/>
    <n v="115.2"/>
    <n v="180"/>
    <n v="230.4"/>
    <n v="22"/>
    <s v="Sep"/>
    <n v="2021"/>
  </r>
  <r>
    <d v="2021-09-22T00:00:00"/>
    <s v="P0002"/>
    <n v="4"/>
    <s v="Direct Sales"/>
    <s v="Cash"/>
    <n v="0"/>
    <s v="Product02"/>
    <s v="Category01"/>
    <s v="Kg"/>
    <n v="105"/>
    <n v="142.80000000000001"/>
    <n v="420"/>
    <n v="571.20000000000005"/>
    <n v="22"/>
    <s v="Sep"/>
    <n v="2021"/>
  </r>
  <r>
    <d v="2021-09-23T00:00:00"/>
    <s v="P0018"/>
    <n v="12"/>
    <s v="Direct Sales"/>
    <s v="Cash"/>
    <n v="0"/>
    <s v="Product18"/>
    <s v="Category02"/>
    <s v="No."/>
    <n v="37"/>
    <n v="49.21"/>
    <n v="444"/>
    <n v="590.52"/>
    <n v="23"/>
    <s v="Sep"/>
    <n v="2021"/>
  </r>
  <r>
    <d v="2021-09-23T00:00:00"/>
    <s v="P0021"/>
    <n v="7"/>
    <s v="Online"/>
    <s v="Online"/>
    <n v="0"/>
    <s v="Product21"/>
    <s v="Category03"/>
    <s v="Ft"/>
    <n v="126"/>
    <n v="162.54"/>
    <n v="882"/>
    <n v="1137.78"/>
    <n v="23"/>
    <s v="Sep"/>
    <n v="2021"/>
  </r>
  <r>
    <d v="2021-09-27T00:00:00"/>
    <s v="P0034"/>
    <n v="1"/>
    <s v="Direct Sales"/>
    <s v="Cash"/>
    <n v="0"/>
    <s v="Product34"/>
    <s v="Category04"/>
    <s v="Lt"/>
    <n v="55"/>
    <n v="58.3"/>
    <n v="55"/>
    <n v="58.3"/>
    <n v="27"/>
    <s v="Sep"/>
    <n v="2021"/>
  </r>
  <r>
    <d v="2021-09-30T00:00:00"/>
    <s v="P0014"/>
    <n v="9"/>
    <s v="Online"/>
    <s v="Online"/>
    <n v="0"/>
    <s v="Product14"/>
    <s v="Category02"/>
    <s v="Kg"/>
    <n v="112"/>
    <n v="146.72"/>
    <n v="1008"/>
    <n v="1320.48"/>
    <n v="30"/>
    <s v="Sep"/>
    <n v="2021"/>
  </r>
  <r>
    <d v="2021-09-30T00:00:00"/>
    <s v="P0006"/>
    <n v="5"/>
    <s v="Online"/>
    <s v="Online"/>
    <n v="0"/>
    <s v="Product06"/>
    <s v="Category01"/>
    <s v="Kg"/>
    <n v="75"/>
    <n v="85.5"/>
    <n v="375"/>
    <n v="427.5"/>
    <n v="30"/>
    <s v="Sep"/>
    <n v="2021"/>
  </r>
  <r>
    <d v="2021-10-01T00:00:00"/>
    <s v="P0030"/>
    <n v="14"/>
    <s v="Online"/>
    <s v="Cash"/>
    <n v="0"/>
    <s v="Product30"/>
    <s v="Category04"/>
    <s v="Ft"/>
    <n v="148"/>
    <n v="201.28"/>
    <n v="2072"/>
    <n v="2817.92"/>
    <n v="1"/>
    <s v="Oct"/>
    <n v="2021"/>
  </r>
  <r>
    <d v="2021-10-02T00:00:00"/>
    <s v="P0014"/>
    <n v="15"/>
    <s v="Direct Sales"/>
    <s v="Online"/>
    <n v="0"/>
    <s v="Product14"/>
    <s v="Category02"/>
    <s v="Kg"/>
    <n v="112"/>
    <n v="146.72"/>
    <n v="1680"/>
    <n v="2200.8000000000002"/>
    <n v="2"/>
    <s v="Oct"/>
    <n v="2021"/>
  </r>
  <r>
    <d v="2021-10-03T00:00:00"/>
    <s v="P0019"/>
    <n v="9"/>
    <s v="Direct Sales"/>
    <s v="Online"/>
    <n v="0"/>
    <s v="Product19"/>
    <s v="Category02"/>
    <s v="Ft"/>
    <n v="150"/>
    <n v="210"/>
    <n v="1350"/>
    <n v="1890"/>
    <n v="3"/>
    <s v="Oct"/>
    <n v="2021"/>
  </r>
  <r>
    <d v="2021-10-06T00:00:00"/>
    <s v="P0035"/>
    <n v="1"/>
    <s v="Direct Sales"/>
    <s v="Online"/>
    <n v="0"/>
    <s v="Product35"/>
    <s v="Category04"/>
    <s v="No."/>
    <n v="5"/>
    <n v="6.7"/>
    <n v="5"/>
    <n v="6.7"/>
    <n v="6"/>
    <s v="Oct"/>
    <n v="2021"/>
  </r>
  <r>
    <d v="2021-10-06T00:00:00"/>
    <s v="P0036"/>
    <n v="12"/>
    <s v="Online"/>
    <s v="Online"/>
    <n v="0"/>
    <s v="Product36"/>
    <s v="Category04"/>
    <s v="Kg"/>
    <n v="90"/>
    <n v="96.3"/>
    <n v="1080"/>
    <n v="1155.5999999999999"/>
    <n v="6"/>
    <s v="Oct"/>
    <n v="2021"/>
  </r>
  <r>
    <d v="2021-10-07T00:00:00"/>
    <s v="P0026"/>
    <n v="6"/>
    <s v="Direct Sales"/>
    <s v="Cash"/>
    <n v="0"/>
    <s v="Product26"/>
    <s v="Category04"/>
    <s v="No."/>
    <n v="18"/>
    <n v="24.66"/>
    <n v="108"/>
    <n v="147.96"/>
    <n v="7"/>
    <s v="Oct"/>
    <n v="2021"/>
  </r>
  <r>
    <d v="2021-10-09T00:00:00"/>
    <s v="P0038"/>
    <n v="5"/>
    <s v="Direct Sales"/>
    <s v="Cash"/>
    <n v="0"/>
    <s v="Product38"/>
    <s v="Category05"/>
    <s v="Kg"/>
    <n v="72"/>
    <n v="79.92"/>
    <n v="360"/>
    <n v="399.6"/>
    <n v="9"/>
    <s v="Oct"/>
    <n v="2021"/>
  </r>
  <r>
    <d v="2021-10-09T00:00:00"/>
    <s v="P0032"/>
    <n v="11"/>
    <s v="Online"/>
    <s v="Cash"/>
    <n v="0"/>
    <s v="Product32"/>
    <s v="Category04"/>
    <s v="Kg"/>
    <n v="89"/>
    <n v="117.48"/>
    <n v="979"/>
    <n v="1292.28"/>
    <n v="9"/>
    <s v="Oct"/>
    <n v="2021"/>
  </r>
  <r>
    <d v="2021-10-10T00:00:00"/>
    <s v="P0035"/>
    <n v="14"/>
    <s v="Direct Sales"/>
    <s v="Cash"/>
    <n v="0"/>
    <s v="Product35"/>
    <s v="Category04"/>
    <s v="No."/>
    <n v="5"/>
    <n v="6.7"/>
    <n v="70"/>
    <n v="93.8"/>
    <n v="10"/>
    <s v="Oct"/>
    <n v="2021"/>
  </r>
  <r>
    <d v="2021-10-11T00:00:00"/>
    <s v="P0011"/>
    <n v="15"/>
    <s v="Direct Sales"/>
    <s v="Cash"/>
    <n v="0"/>
    <s v="Product11"/>
    <s v="Category02"/>
    <s v="Lt"/>
    <n v="44"/>
    <n v="48.4"/>
    <n v="660"/>
    <n v="726"/>
    <n v="11"/>
    <s v="Oct"/>
    <n v="2021"/>
  </r>
  <r>
    <d v="2021-10-12T00:00:00"/>
    <s v="P0027"/>
    <n v="8"/>
    <s v="Online"/>
    <s v="Online"/>
    <n v="0"/>
    <s v="Product27"/>
    <s v="Category04"/>
    <s v="Lt"/>
    <n v="48"/>
    <n v="57.120000000000005"/>
    <n v="384"/>
    <n v="456.96000000000004"/>
    <n v="12"/>
    <s v="Oct"/>
    <n v="2021"/>
  </r>
  <r>
    <d v="2021-10-17T00:00:00"/>
    <s v="P0001"/>
    <n v="13"/>
    <s v="Direct Sales"/>
    <s v="Online"/>
    <n v="0"/>
    <s v="Product01"/>
    <s v="Category01"/>
    <s v="Kg"/>
    <n v="98"/>
    <n v="103.88"/>
    <n v="1274"/>
    <n v="1350.44"/>
    <n v="17"/>
    <s v="Oct"/>
    <n v="2021"/>
  </r>
  <r>
    <d v="2021-10-18T00:00:00"/>
    <s v="P0025"/>
    <n v="6"/>
    <s v="Online"/>
    <s v="Cash"/>
    <n v="0"/>
    <s v="Product25"/>
    <s v="Category03"/>
    <s v="No."/>
    <n v="7"/>
    <n v="8.33"/>
    <n v="42"/>
    <n v="49.980000000000004"/>
    <n v="18"/>
    <s v="Oct"/>
    <n v="2021"/>
  </r>
  <r>
    <d v="2021-10-18T00:00:00"/>
    <s v="P0021"/>
    <n v="13"/>
    <s v="Online"/>
    <s v="Cash"/>
    <n v="0"/>
    <s v="Product21"/>
    <s v="Category03"/>
    <s v="Ft"/>
    <n v="126"/>
    <n v="162.54"/>
    <n v="1638"/>
    <n v="2113.02"/>
    <n v="18"/>
    <s v="Oct"/>
    <n v="2021"/>
  </r>
  <r>
    <d v="2021-10-22T00:00:00"/>
    <s v="P0011"/>
    <n v="7"/>
    <s v="Direct Sales"/>
    <s v="Cash"/>
    <n v="0"/>
    <s v="Product11"/>
    <s v="Category02"/>
    <s v="Lt"/>
    <n v="44"/>
    <n v="48.4"/>
    <n v="308"/>
    <n v="338.8"/>
    <n v="22"/>
    <s v="Oct"/>
    <n v="2021"/>
  </r>
  <r>
    <d v="2021-10-22T00:00:00"/>
    <s v="P0024"/>
    <n v="13"/>
    <s v="Online"/>
    <s v="Cash"/>
    <n v="0"/>
    <s v="Product24"/>
    <s v="Category03"/>
    <s v="Ft"/>
    <n v="144"/>
    <n v="156.96"/>
    <n v="1872"/>
    <n v="2040.48"/>
    <n v="22"/>
    <s v="Oct"/>
    <n v="2021"/>
  </r>
  <r>
    <d v="2021-10-22T00:00:00"/>
    <s v="P0009"/>
    <n v="1"/>
    <s v="Direct Sales"/>
    <s v="Cash"/>
    <n v="0"/>
    <s v="Product09"/>
    <s v="Category01"/>
    <s v="No."/>
    <n v="6"/>
    <n v="7.8599999999999994"/>
    <n v="6"/>
    <n v="7.8599999999999994"/>
    <n v="22"/>
    <s v="Oct"/>
    <n v="2021"/>
  </r>
  <r>
    <d v="2021-10-24T00:00:00"/>
    <s v="P0011"/>
    <n v="3"/>
    <s v="Wholesaler"/>
    <s v="Cash"/>
    <n v="0"/>
    <s v="Product11"/>
    <s v="Category02"/>
    <s v="Lt"/>
    <n v="44"/>
    <n v="48.4"/>
    <n v="132"/>
    <n v="145.19999999999999"/>
    <n v="24"/>
    <s v="Oct"/>
    <n v="2021"/>
  </r>
  <r>
    <d v="2021-10-25T00:00:00"/>
    <s v="P0044"/>
    <n v="9"/>
    <s v="Online"/>
    <s v="Cash"/>
    <n v="0"/>
    <s v="Product44"/>
    <s v="Category05"/>
    <s v="Kg"/>
    <n v="76"/>
    <n v="82.08"/>
    <n v="684"/>
    <n v="738.72"/>
    <n v="25"/>
    <s v="Oct"/>
    <n v="2021"/>
  </r>
  <r>
    <d v="2021-10-26T00:00:00"/>
    <s v="P0004"/>
    <n v="6"/>
    <s v="Wholesaler"/>
    <s v="Cash"/>
    <n v="0"/>
    <s v="Product04"/>
    <s v="Category01"/>
    <s v="Lt"/>
    <n v="44"/>
    <n v="48.84"/>
    <n v="264"/>
    <n v="293.04000000000002"/>
    <n v="26"/>
    <s v="Oct"/>
    <n v="2021"/>
  </r>
  <r>
    <d v="2021-10-28T00:00:00"/>
    <s v="P0008"/>
    <n v="1"/>
    <s v="Direct Sales"/>
    <s v="Cash"/>
    <n v="0"/>
    <s v="Product08"/>
    <s v="Category01"/>
    <s v="Kg"/>
    <n v="83"/>
    <n v="94.62"/>
    <n v="83"/>
    <n v="94.62"/>
    <n v="28"/>
    <s v="Oct"/>
    <n v="2021"/>
  </r>
  <r>
    <d v="2021-10-29T00:00:00"/>
    <s v="P0038"/>
    <n v="14"/>
    <s v="Online"/>
    <s v="Online"/>
    <n v="0"/>
    <s v="Product38"/>
    <s v="Category05"/>
    <s v="Kg"/>
    <n v="72"/>
    <n v="79.92"/>
    <n v="1008"/>
    <n v="1118.8800000000001"/>
    <n v="29"/>
    <s v="Oct"/>
    <n v="2021"/>
  </r>
  <r>
    <d v="2021-10-31T00:00:00"/>
    <s v="P0021"/>
    <n v="6"/>
    <s v="Online"/>
    <s v="Cash"/>
    <n v="0"/>
    <s v="Product21"/>
    <s v="Category03"/>
    <s v="Ft"/>
    <n v="126"/>
    <n v="162.54"/>
    <n v="756"/>
    <n v="975.24"/>
    <n v="31"/>
    <s v="Oct"/>
    <n v="2021"/>
  </r>
  <r>
    <d v="2021-11-03T00:00:00"/>
    <s v="P0013"/>
    <n v="12"/>
    <s v="Direct Sales"/>
    <s v="Cash"/>
    <n v="0"/>
    <s v="Product13"/>
    <s v="Category02"/>
    <s v="Kg"/>
    <n v="112"/>
    <n v="122.08"/>
    <n v="1344"/>
    <n v="1464.96"/>
    <n v="3"/>
    <s v="Nov"/>
    <n v="2021"/>
  </r>
  <r>
    <d v="2021-11-06T00:00:00"/>
    <s v="P0036"/>
    <n v="10"/>
    <s v="Direct Sales"/>
    <s v="Online"/>
    <n v="0"/>
    <s v="Product36"/>
    <s v="Category04"/>
    <s v="Kg"/>
    <n v="90"/>
    <n v="96.3"/>
    <n v="900"/>
    <n v="963"/>
    <n v="6"/>
    <s v="Nov"/>
    <n v="2021"/>
  </r>
  <r>
    <d v="2021-11-08T00:00:00"/>
    <s v="P0007"/>
    <n v="15"/>
    <s v="Direct Sales"/>
    <s v="Online"/>
    <n v="0"/>
    <s v="Product07"/>
    <s v="Category01"/>
    <s v="Lt"/>
    <n v="43"/>
    <n v="47.730000000000004"/>
    <n v="645"/>
    <n v="715.95"/>
    <n v="8"/>
    <s v="Nov"/>
    <n v="2021"/>
  </r>
  <r>
    <d v="2021-11-10T00:00:00"/>
    <s v="P0042"/>
    <n v="6"/>
    <s v="Online"/>
    <s v="Cash"/>
    <n v="0"/>
    <s v="Product42"/>
    <s v="Category05"/>
    <s v="Ft"/>
    <n v="120"/>
    <n v="162"/>
    <n v="720"/>
    <n v="972"/>
    <n v="10"/>
    <s v="Nov"/>
    <n v="2021"/>
  </r>
  <r>
    <d v="2021-11-11T00:00:00"/>
    <s v="P0040"/>
    <n v="12"/>
    <s v="Wholesaler"/>
    <s v="Online"/>
    <n v="0"/>
    <s v="Product40"/>
    <s v="Category05"/>
    <s v="Kg"/>
    <n v="90"/>
    <n v="115.2"/>
    <n v="1080"/>
    <n v="1382.4"/>
    <n v="11"/>
    <s v="Nov"/>
    <n v="2021"/>
  </r>
  <r>
    <d v="2021-11-12T00:00:00"/>
    <s v="P0010"/>
    <n v="3"/>
    <s v="Online"/>
    <s v="Cash"/>
    <n v="0"/>
    <s v="Product10"/>
    <s v="Category02"/>
    <s v="Ft"/>
    <n v="148"/>
    <n v="164.28"/>
    <n v="444"/>
    <n v="492.84000000000003"/>
    <n v="12"/>
    <s v="Nov"/>
    <n v="2021"/>
  </r>
  <r>
    <d v="2021-11-20T00:00:00"/>
    <s v="P0034"/>
    <n v="14"/>
    <s v="Online"/>
    <s v="Online"/>
    <n v="0"/>
    <s v="Product34"/>
    <s v="Category04"/>
    <s v="Lt"/>
    <n v="55"/>
    <n v="58.3"/>
    <n v="770"/>
    <n v="816.19999999999993"/>
    <n v="20"/>
    <s v="Nov"/>
    <n v="2021"/>
  </r>
  <r>
    <d v="2021-11-20T00:00:00"/>
    <s v="P0008"/>
    <n v="11"/>
    <s v="Online"/>
    <s v="Cash"/>
    <n v="0"/>
    <s v="Product08"/>
    <s v="Category01"/>
    <s v="Kg"/>
    <n v="83"/>
    <n v="94.62"/>
    <n v="913"/>
    <n v="1040.8200000000002"/>
    <n v="20"/>
    <s v="Nov"/>
    <n v="2021"/>
  </r>
  <r>
    <d v="2021-11-21T00:00:00"/>
    <s v="P0014"/>
    <n v="1"/>
    <s v="Wholesaler"/>
    <s v="Online"/>
    <n v="0"/>
    <s v="Product14"/>
    <s v="Category02"/>
    <s v="Kg"/>
    <n v="112"/>
    <n v="146.72"/>
    <n v="112"/>
    <n v="146.72"/>
    <n v="21"/>
    <s v="Nov"/>
    <n v="2021"/>
  </r>
  <r>
    <d v="2021-11-21T00:00:00"/>
    <s v="P0006"/>
    <n v="1"/>
    <s v="Online"/>
    <s v="Cash"/>
    <n v="0"/>
    <s v="Product06"/>
    <s v="Category01"/>
    <s v="Kg"/>
    <n v="75"/>
    <n v="85.5"/>
    <n v="75"/>
    <n v="85.5"/>
    <n v="21"/>
    <s v="Nov"/>
    <n v="2021"/>
  </r>
  <r>
    <d v="2021-11-27T00:00:00"/>
    <s v="P0012"/>
    <n v="8"/>
    <s v="Online"/>
    <s v="Online"/>
    <n v="0"/>
    <s v="Product12"/>
    <s v="Category02"/>
    <s v="Kg"/>
    <n v="73"/>
    <n v="94.17"/>
    <n v="584"/>
    <n v="753.36"/>
    <n v="27"/>
    <s v="Nov"/>
    <n v="2021"/>
  </r>
  <r>
    <d v="2021-11-28T00:00:00"/>
    <s v="P0040"/>
    <n v="2"/>
    <s v="Direct Sales"/>
    <s v="Cash"/>
    <n v="0"/>
    <s v="Product40"/>
    <s v="Category05"/>
    <s v="Kg"/>
    <n v="90"/>
    <n v="115.2"/>
    <n v="180"/>
    <n v="230.4"/>
    <n v="28"/>
    <s v="Nov"/>
    <n v="2021"/>
  </r>
  <r>
    <d v="2021-11-30T00:00:00"/>
    <s v="P0039"/>
    <n v="15"/>
    <s v="Direct Sales"/>
    <s v="Online"/>
    <n v="0"/>
    <s v="Product39"/>
    <s v="Category05"/>
    <s v="No."/>
    <n v="37"/>
    <n v="42.55"/>
    <n v="555"/>
    <n v="638.25"/>
    <n v="30"/>
    <s v="Nov"/>
    <n v="2021"/>
  </r>
  <r>
    <d v="2021-12-02T00:00:00"/>
    <s v="P0016"/>
    <n v="10"/>
    <s v="Direct Sales"/>
    <s v="Cash"/>
    <n v="0"/>
    <s v="Product16"/>
    <s v="Category02"/>
    <s v="No."/>
    <n v="13"/>
    <n v="16.64"/>
    <n v="130"/>
    <n v="166.4"/>
    <n v="2"/>
    <s v="Dec"/>
    <n v="2021"/>
  </r>
  <r>
    <d v="2021-12-03T00:00:00"/>
    <s v="P0034"/>
    <n v="2"/>
    <s v="Online"/>
    <s v="Cash"/>
    <n v="0"/>
    <s v="Product34"/>
    <s v="Category04"/>
    <s v="Lt"/>
    <n v="55"/>
    <n v="58.3"/>
    <n v="110"/>
    <n v="116.6"/>
    <n v="3"/>
    <s v="Dec"/>
    <n v="2021"/>
  </r>
  <r>
    <d v="2021-12-03T00:00:00"/>
    <s v="P0019"/>
    <n v="8"/>
    <s v="Online"/>
    <s v="Online"/>
    <n v="0"/>
    <s v="Product19"/>
    <s v="Category02"/>
    <s v="Ft"/>
    <n v="150"/>
    <n v="210"/>
    <n v="1200"/>
    <n v="1680"/>
    <n v="3"/>
    <s v="Dec"/>
    <n v="2021"/>
  </r>
  <r>
    <d v="2021-12-05T00:00:00"/>
    <s v="P0004"/>
    <n v="15"/>
    <s v="Direct Sales"/>
    <s v="Cash"/>
    <n v="0"/>
    <s v="Product04"/>
    <s v="Category01"/>
    <s v="Lt"/>
    <n v="44"/>
    <n v="48.84"/>
    <n v="660"/>
    <n v="732.6"/>
    <n v="5"/>
    <s v="Dec"/>
    <n v="2021"/>
  </r>
  <r>
    <d v="2021-12-05T00:00:00"/>
    <s v="P0010"/>
    <n v="1"/>
    <s v="Direct Sales"/>
    <s v="Online"/>
    <n v="0"/>
    <s v="Product10"/>
    <s v="Category02"/>
    <s v="Ft"/>
    <n v="148"/>
    <n v="164.28"/>
    <n v="148"/>
    <n v="164.28"/>
    <n v="5"/>
    <s v="Dec"/>
    <n v="2021"/>
  </r>
  <r>
    <d v="2021-12-07T00:00:00"/>
    <s v="P0013"/>
    <n v="8"/>
    <s v="Direct Sales"/>
    <s v="Online"/>
    <n v="0"/>
    <s v="Product13"/>
    <s v="Category02"/>
    <s v="Kg"/>
    <n v="112"/>
    <n v="122.08"/>
    <n v="896"/>
    <n v="976.64"/>
    <n v="7"/>
    <s v="Dec"/>
    <n v="2021"/>
  </r>
  <r>
    <d v="2021-12-08T00:00:00"/>
    <s v="P0044"/>
    <n v="14"/>
    <s v="Direct Sales"/>
    <s v="Online"/>
    <n v="0"/>
    <s v="Product44"/>
    <s v="Category05"/>
    <s v="Kg"/>
    <n v="76"/>
    <n v="82.08"/>
    <n v="1064"/>
    <n v="1149.1199999999999"/>
    <n v="8"/>
    <s v="Dec"/>
    <n v="2021"/>
  </r>
  <r>
    <d v="2021-12-14T00:00:00"/>
    <s v="P0042"/>
    <n v="4"/>
    <s v="Direct Sales"/>
    <s v="Online"/>
    <n v="0"/>
    <s v="Product42"/>
    <s v="Category05"/>
    <s v="Ft"/>
    <n v="120"/>
    <n v="162"/>
    <n v="480"/>
    <n v="648"/>
    <n v="14"/>
    <s v="Dec"/>
    <n v="2021"/>
  </r>
  <r>
    <d v="2021-12-18T00:00:00"/>
    <s v="P0003"/>
    <n v="2"/>
    <s v="Direct Sales"/>
    <s v="Cash"/>
    <n v="0"/>
    <s v="Product03"/>
    <s v="Category01"/>
    <s v="Kg"/>
    <n v="71"/>
    <n v="80.94"/>
    <n v="142"/>
    <n v="161.88"/>
    <n v="18"/>
    <s v="Dec"/>
    <n v="2021"/>
  </r>
  <r>
    <d v="2021-12-18T00:00:00"/>
    <s v="P0022"/>
    <n v="8"/>
    <s v="Online"/>
    <s v="Cash"/>
    <n v="0"/>
    <s v="Product22"/>
    <s v="Category03"/>
    <s v="Ft"/>
    <n v="121"/>
    <n v="141.57"/>
    <n v="968"/>
    <n v="1132.56"/>
    <n v="18"/>
    <s v="Dec"/>
    <n v="2021"/>
  </r>
  <r>
    <d v="2021-12-19T00:00:00"/>
    <s v="P0023"/>
    <n v="12"/>
    <s v="Direct Sales"/>
    <s v="Online"/>
    <n v="0"/>
    <s v="Product23"/>
    <s v="Category03"/>
    <s v="Ft"/>
    <n v="141"/>
    <n v="149.46"/>
    <n v="1692"/>
    <n v="1793.52"/>
    <n v="19"/>
    <s v="Dec"/>
    <n v="2021"/>
  </r>
  <r>
    <d v="2021-12-19T00:00:00"/>
    <s v="P0029"/>
    <n v="3"/>
    <s v="Wholesaler"/>
    <s v="Online"/>
    <n v="0"/>
    <s v="Product29"/>
    <s v="Category04"/>
    <s v="Lt"/>
    <n v="47"/>
    <n v="53.11"/>
    <n v="141"/>
    <n v="159.32999999999998"/>
    <n v="19"/>
    <s v="Dec"/>
    <n v="2021"/>
  </r>
  <r>
    <d v="2021-12-19T00:00:00"/>
    <s v="P0011"/>
    <n v="10"/>
    <s v="Online"/>
    <s v="Online"/>
    <n v="0"/>
    <s v="Product11"/>
    <s v="Category02"/>
    <s v="Lt"/>
    <n v="44"/>
    <n v="48.4"/>
    <n v="440"/>
    <n v="484"/>
    <n v="19"/>
    <s v="Dec"/>
    <n v="2021"/>
  </r>
  <r>
    <d v="2021-12-20T00:00:00"/>
    <s v="P0012"/>
    <n v="14"/>
    <s v="Direct Sales"/>
    <s v="Online"/>
    <n v="0"/>
    <s v="Product12"/>
    <s v="Category02"/>
    <s v="Kg"/>
    <n v="73"/>
    <n v="94.17"/>
    <n v="1022"/>
    <n v="1318.38"/>
    <n v="20"/>
    <s v="Dec"/>
    <n v="2021"/>
  </r>
  <r>
    <d v="2021-12-21T00:00:00"/>
    <s v="P0026"/>
    <n v="10"/>
    <s v="Online"/>
    <s v="Cash"/>
    <n v="0"/>
    <s v="Product26"/>
    <s v="Category04"/>
    <s v="No."/>
    <n v="18"/>
    <n v="24.66"/>
    <n v="180"/>
    <n v="246.6"/>
    <n v="21"/>
    <s v="Dec"/>
    <n v="2021"/>
  </r>
  <r>
    <d v="2021-12-24T00:00:00"/>
    <s v="P0042"/>
    <n v="8"/>
    <s v="Wholesaler"/>
    <s v="Cash"/>
    <n v="0"/>
    <s v="Product42"/>
    <s v="Category05"/>
    <s v="Ft"/>
    <n v="120"/>
    <n v="162"/>
    <n v="960"/>
    <n v="1296"/>
    <n v="24"/>
    <s v="Dec"/>
    <n v="2021"/>
  </r>
  <r>
    <d v="2021-12-24T00:00:00"/>
    <s v="P0036"/>
    <n v="8"/>
    <s v="Wholesaler"/>
    <s v="Online"/>
    <n v="0"/>
    <s v="Product36"/>
    <s v="Category04"/>
    <s v="Kg"/>
    <n v="90"/>
    <n v="96.3"/>
    <n v="720"/>
    <n v="770.4"/>
    <n v="24"/>
    <s v="Dec"/>
    <n v="2021"/>
  </r>
  <r>
    <d v="2021-12-26T00:00:00"/>
    <s v="P0041"/>
    <n v="14"/>
    <s v="Online"/>
    <s v="Cash"/>
    <n v="0"/>
    <s v="Product41"/>
    <s v="Category05"/>
    <s v="Ft"/>
    <n v="138"/>
    <n v="173.88"/>
    <n v="1932"/>
    <n v="2434.3199999999997"/>
    <n v="26"/>
    <s v="Dec"/>
    <n v="2021"/>
  </r>
  <r>
    <d v="2021-12-27T00:00:00"/>
    <s v="P0029"/>
    <n v="14"/>
    <s v="Direct Sales"/>
    <s v="Cash"/>
    <n v="0"/>
    <s v="Product29"/>
    <s v="Category04"/>
    <s v="Lt"/>
    <n v="47"/>
    <n v="53.11"/>
    <n v="658"/>
    <n v="743.54"/>
    <n v="27"/>
    <s v="Dec"/>
    <n v="2021"/>
  </r>
  <r>
    <d v="2021-12-28T00:00:00"/>
    <s v="P0029"/>
    <n v="6"/>
    <s v="Direct Sales"/>
    <s v="Cash"/>
    <n v="0"/>
    <s v="Product29"/>
    <s v="Category04"/>
    <s v="Lt"/>
    <n v="47"/>
    <n v="53.11"/>
    <n v="282"/>
    <n v="318.65999999999997"/>
    <n v="28"/>
    <s v="Dec"/>
    <n v="2021"/>
  </r>
  <r>
    <d v="2021-12-30T00:00:00"/>
    <s v="P0010"/>
    <n v="13"/>
    <s v="Online"/>
    <s v="Online"/>
    <n v="0"/>
    <s v="Product10"/>
    <s v="Category02"/>
    <s v="Ft"/>
    <n v="148"/>
    <n v="164.28"/>
    <n v="1924"/>
    <n v="2135.64"/>
    <n v="30"/>
    <s v="Dec"/>
    <n v="2021"/>
  </r>
  <r>
    <d v="2022-01-01T00:00:00"/>
    <s v="P0022"/>
    <n v="1"/>
    <s v="Wholesaler"/>
    <s v="Cash"/>
    <n v="0"/>
    <s v="Product22"/>
    <s v="Category03"/>
    <s v="Ft"/>
    <n v="121"/>
    <n v="141.57"/>
    <n v="121"/>
    <n v="141.57"/>
    <n v="1"/>
    <s v="Jan"/>
    <n v="2022"/>
  </r>
  <r>
    <d v="2022-01-02T00:00:00"/>
    <s v="P0010"/>
    <n v="7"/>
    <s v="Direct Sales"/>
    <s v="Cash"/>
    <n v="0"/>
    <s v="Product10"/>
    <s v="Category02"/>
    <s v="Ft"/>
    <n v="148"/>
    <n v="164.28"/>
    <n v="1036"/>
    <n v="1149.96"/>
    <n v="2"/>
    <s v="Jan"/>
    <n v="2022"/>
  </r>
  <r>
    <d v="2022-01-02T00:00:00"/>
    <s v="P0015"/>
    <n v="2"/>
    <s v="Online"/>
    <s v="Cash"/>
    <n v="0"/>
    <s v="Product15"/>
    <s v="Category02"/>
    <s v="No."/>
    <n v="12"/>
    <n v="15.719999999999999"/>
    <n v="24"/>
    <n v="31.439999999999998"/>
    <n v="2"/>
    <s v="Jan"/>
    <n v="2022"/>
  </r>
  <r>
    <d v="2022-01-02T00:00:00"/>
    <s v="P0033"/>
    <n v="1"/>
    <s v="Direct Sales"/>
    <s v="Cash"/>
    <n v="0"/>
    <s v="Product33"/>
    <s v="Category04"/>
    <s v="Kg"/>
    <n v="95"/>
    <n v="119.7"/>
    <n v="95"/>
    <n v="119.7"/>
    <n v="2"/>
    <s v="Jan"/>
    <n v="2022"/>
  </r>
  <r>
    <d v="2022-01-03T00:00:00"/>
    <s v="P0043"/>
    <n v="9"/>
    <s v="Direct Sales"/>
    <s v="Cash"/>
    <n v="0"/>
    <s v="Product43"/>
    <s v="Category05"/>
    <s v="Kg"/>
    <n v="67"/>
    <n v="83.08"/>
    <n v="603"/>
    <n v="747.72"/>
    <n v="3"/>
    <s v="Jan"/>
    <n v="2022"/>
  </r>
  <r>
    <d v="2022-01-04T00:00:00"/>
    <s v="P0012"/>
    <n v="8"/>
    <s v="Direct Sales"/>
    <s v="Online"/>
    <n v="0"/>
    <s v="Product12"/>
    <s v="Category02"/>
    <s v="Kg"/>
    <n v="73"/>
    <n v="94.17"/>
    <n v="584"/>
    <n v="753.36"/>
    <n v="4"/>
    <s v="Jan"/>
    <n v="2022"/>
  </r>
  <r>
    <d v="2022-01-04T00:00:00"/>
    <s v="P0029"/>
    <n v="1"/>
    <s v="Online"/>
    <s v="Online"/>
    <n v="0"/>
    <s v="Product29"/>
    <s v="Category04"/>
    <s v="Lt"/>
    <n v="47"/>
    <n v="53.11"/>
    <n v="47"/>
    <n v="53.11"/>
    <n v="4"/>
    <s v="Jan"/>
    <n v="2022"/>
  </r>
  <r>
    <d v="2022-01-09T00:00:00"/>
    <s v="P0032"/>
    <n v="12"/>
    <s v="Direct Sales"/>
    <s v="Online"/>
    <n v="0"/>
    <s v="Product32"/>
    <s v="Category04"/>
    <s v="Kg"/>
    <n v="89"/>
    <n v="117.48"/>
    <n v="1068"/>
    <n v="1409.76"/>
    <n v="9"/>
    <s v="Jan"/>
    <n v="2022"/>
  </r>
  <r>
    <d v="2022-01-10T00:00:00"/>
    <s v="P0034"/>
    <n v="14"/>
    <s v="Online"/>
    <s v="Online"/>
    <n v="0"/>
    <s v="Product34"/>
    <s v="Category04"/>
    <s v="Lt"/>
    <n v="55"/>
    <n v="58.3"/>
    <n v="770"/>
    <n v="816.19999999999993"/>
    <n v="10"/>
    <s v="Jan"/>
    <n v="2022"/>
  </r>
  <r>
    <d v="2022-01-11T00:00:00"/>
    <s v="P0032"/>
    <n v="2"/>
    <s v="Direct Sales"/>
    <s v="Online"/>
    <n v="0"/>
    <s v="Product32"/>
    <s v="Category04"/>
    <s v="Kg"/>
    <n v="89"/>
    <n v="117.48"/>
    <n v="178"/>
    <n v="234.96"/>
    <n v="11"/>
    <s v="Jan"/>
    <n v="2022"/>
  </r>
  <r>
    <d v="2022-01-13T00:00:00"/>
    <s v="P0019"/>
    <n v="6"/>
    <s v="Online"/>
    <s v="Online"/>
    <n v="0"/>
    <s v="Product19"/>
    <s v="Category02"/>
    <s v="Ft"/>
    <n v="150"/>
    <n v="210"/>
    <n v="900"/>
    <n v="1260"/>
    <n v="13"/>
    <s v="Jan"/>
    <n v="2022"/>
  </r>
  <r>
    <d v="2022-01-14T00:00:00"/>
    <s v="P0011"/>
    <n v="14"/>
    <s v="Direct Sales"/>
    <s v="Online"/>
    <n v="0"/>
    <s v="Product11"/>
    <s v="Category02"/>
    <s v="Lt"/>
    <n v="44"/>
    <n v="48.4"/>
    <n v="616"/>
    <n v="677.6"/>
    <n v="14"/>
    <s v="Jan"/>
    <n v="2022"/>
  </r>
  <r>
    <d v="2022-01-15T00:00:00"/>
    <s v="P0022"/>
    <n v="10"/>
    <s v="Direct Sales"/>
    <s v="Cash"/>
    <n v="0"/>
    <s v="Product22"/>
    <s v="Category03"/>
    <s v="Ft"/>
    <n v="121"/>
    <n v="141.57"/>
    <n v="1210"/>
    <n v="1415.6999999999998"/>
    <n v="15"/>
    <s v="Jan"/>
    <n v="2022"/>
  </r>
  <r>
    <d v="2022-01-16T00:00:00"/>
    <s v="P0014"/>
    <n v="11"/>
    <s v="Online"/>
    <s v="Cash"/>
    <n v="0"/>
    <s v="Product14"/>
    <s v="Category02"/>
    <s v="Kg"/>
    <n v="112"/>
    <n v="146.72"/>
    <n v="1232"/>
    <n v="1613.92"/>
    <n v="16"/>
    <s v="Jan"/>
    <n v="2022"/>
  </r>
  <r>
    <d v="2022-01-17T00:00:00"/>
    <s v="P0040"/>
    <n v="4"/>
    <s v="Online"/>
    <s v="Online"/>
    <n v="0"/>
    <s v="Product40"/>
    <s v="Category05"/>
    <s v="Kg"/>
    <n v="90"/>
    <n v="115.2"/>
    <n v="360"/>
    <n v="460.8"/>
    <n v="17"/>
    <s v="Jan"/>
    <n v="2022"/>
  </r>
  <r>
    <d v="2022-01-18T00:00:00"/>
    <s v="P0008"/>
    <n v="9"/>
    <s v="Wholesaler"/>
    <s v="Cash"/>
    <n v="0"/>
    <s v="Product08"/>
    <s v="Category01"/>
    <s v="Kg"/>
    <n v="83"/>
    <n v="94.62"/>
    <n v="747"/>
    <n v="851.58"/>
    <n v="18"/>
    <s v="Jan"/>
    <n v="2022"/>
  </r>
  <r>
    <d v="2022-01-20T00:00:00"/>
    <s v="P0021"/>
    <n v="2"/>
    <s v="Direct Sales"/>
    <s v="Cash"/>
    <n v="0"/>
    <s v="Product21"/>
    <s v="Category03"/>
    <s v="Ft"/>
    <n v="126"/>
    <n v="162.54"/>
    <n v="252"/>
    <n v="325.08"/>
    <n v="20"/>
    <s v="Jan"/>
    <n v="2022"/>
  </r>
  <r>
    <d v="2022-01-20T00:00:00"/>
    <s v="P0014"/>
    <n v="7"/>
    <s v="Online"/>
    <s v="Online"/>
    <n v="0"/>
    <s v="Product14"/>
    <s v="Category02"/>
    <s v="Kg"/>
    <n v="112"/>
    <n v="146.72"/>
    <n v="784"/>
    <n v="1027.04"/>
    <n v="20"/>
    <s v="Jan"/>
    <n v="2022"/>
  </r>
  <r>
    <d v="2022-01-22T00:00:00"/>
    <s v="P0001"/>
    <n v="6"/>
    <s v="Online"/>
    <s v="Cash"/>
    <n v="0"/>
    <s v="Product01"/>
    <s v="Category01"/>
    <s v="Kg"/>
    <n v="98"/>
    <n v="103.88"/>
    <n v="588"/>
    <n v="623.28"/>
    <n v="22"/>
    <s v="Jan"/>
    <n v="2022"/>
  </r>
  <r>
    <d v="2022-01-23T00:00:00"/>
    <s v="P0002"/>
    <n v="5"/>
    <s v="Wholesaler"/>
    <s v="Cash"/>
    <n v="0"/>
    <s v="Product02"/>
    <s v="Category01"/>
    <s v="Kg"/>
    <n v="105"/>
    <n v="142.80000000000001"/>
    <n v="525"/>
    <n v="714"/>
    <n v="23"/>
    <s v="Jan"/>
    <n v="2022"/>
  </r>
  <r>
    <d v="2022-01-23T00:00:00"/>
    <s v="P0042"/>
    <n v="8"/>
    <s v="Direct Sales"/>
    <s v="Online"/>
    <n v="0"/>
    <s v="Product42"/>
    <s v="Category05"/>
    <s v="Ft"/>
    <n v="120"/>
    <n v="162"/>
    <n v="960"/>
    <n v="1296"/>
    <n v="23"/>
    <s v="Jan"/>
    <n v="2022"/>
  </r>
  <r>
    <d v="2022-01-24T00:00:00"/>
    <s v="P0030"/>
    <n v="15"/>
    <s v="Online"/>
    <s v="Online"/>
    <n v="0"/>
    <s v="Product30"/>
    <s v="Category04"/>
    <s v="Ft"/>
    <n v="148"/>
    <n v="201.28"/>
    <n v="2220"/>
    <n v="3019.2"/>
    <n v="24"/>
    <s v="Jan"/>
    <n v="2022"/>
  </r>
  <r>
    <d v="2022-01-25T00:00:00"/>
    <s v="P0017"/>
    <n v="14"/>
    <s v="Direct Sales"/>
    <s v="Cash"/>
    <n v="0"/>
    <s v="Product17"/>
    <s v="Category02"/>
    <s v="Ft"/>
    <n v="134"/>
    <n v="156.78"/>
    <n v="1876"/>
    <n v="2194.92"/>
    <n v="25"/>
    <s v="Jan"/>
    <n v="2022"/>
  </r>
  <r>
    <d v="2022-01-28T00:00:00"/>
    <s v="P0016"/>
    <n v="11"/>
    <s v="Direct Sales"/>
    <s v="Online"/>
    <n v="0"/>
    <s v="Product16"/>
    <s v="Category02"/>
    <s v="No."/>
    <n v="13"/>
    <n v="16.64"/>
    <n v="143"/>
    <n v="183.04000000000002"/>
    <n v="28"/>
    <s v="Jan"/>
    <n v="2022"/>
  </r>
  <r>
    <d v="2022-01-31T00:00:00"/>
    <s v="P0023"/>
    <n v="6"/>
    <s v="Online"/>
    <s v="Cash"/>
    <n v="0"/>
    <s v="Product23"/>
    <s v="Category03"/>
    <s v="Ft"/>
    <n v="141"/>
    <n v="149.46"/>
    <n v="846"/>
    <n v="896.76"/>
    <n v="31"/>
    <s v="Jan"/>
    <n v="2022"/>
  </r>
  <r>
    <d v="2022-01-31T00:00:00"/>
    <s v="P0041"/>
    <n v="9"/>
    <s v="Direct Sales"/>
    <s v="Cash"/>
    <n v="0"/>
    <s v="Product41"/>
    <s v="Category05"/>
    <s v="Ft"/>
    <n v="138"/>
    <n v="173.88"/>
    <n v="1242"/>
    <n v="1564.92"/>
    <n v="31"/>
    <s v="Jan"/>
    <n v="2022"/>
  </r>
  <r>
    <d v="2022-02-01T00:00:00"/>
    <s v="P0005"/>
    <n v="9"/>
    <s v="Direct Sales"/>
    <s v="Cash"/>
    <n v="0"/>
    <s v="Product05"/>
    <s v="Category01"/>
    <s v="Ft"/>
    <n v="133"/>
    <n v="155.61000000000001"/>
    <n v="1197"/>
    <n v="1400.4900000000002"/>
    <n v="1"/>
    <s v="Feb"/>
    <n v="2022"/>
  </r>
  <r>
    <d v="2022-02-03T00:00:00"/>
    <s v="P0014"/>
    <n v="8"/>
    <s v="Direct Sales"/>
    <s v="Online"/>
    <n v="0"/>
    <s v="Product14"/>
    <s v="Category02"/>
    <s v="Kg"/>
    <n v="112"/>
    <n v="146.72"/>
    <n v="896"/>
    <n v="1173.76"/>
    <n v="3"/>
    <s v="Feb"/>
    <n v="2022"/>
  </r>
  <r>
    <d v="2022-02-05T00:00:00"/>
    <s v="P0018"/>
    <n v="6"/>
    <s v="Direct Sales"/>
    <s v="Cash"/>
    <n v="0"/>
    <s v="Product18"/>
    <s v="Category02"/>
    <s v="No."/>
    <n v="37"/>
    <n v="49.21"/>
    <n v="222"/>
    <n v="295.26"/>
    <n v="5"/>
    <s v="Feb"/>
    <n v="2022"/>
  </r>
  <r>
    <d v="2022-02-06T00:00:00"/>
    <s v="P0002"/>
    <n v="6"/>
    <s v="Direct Sales"/>
    <s v="Cash"/>
    <n v="0"/>
    <s v="Product02"/>
    <s v="Category01"/>
    <s v="Kg"/>
    <n v="105"/>
    <n v="142.80000000000001"/>
    <n v="630"/>
    <n v="856.80000000000007"/>
    <n v="6"/>
    <s v="Feb"/>
    <n v="2022"/>
  </r>
  <r>
    <d v="2022-02-08T00:00:00"/>
    <s v="P0005"/>
    <n v="11"/>
    <s v="Online"/>
    <s v="Cash"/>
    <n v="0"/>
    <s v="Product05"/>
    <s v="Category01"/>
    <s v="Ft"/>
    <n v="133"/>
    <n v="155.61000000000001"/>
    <n v="1463"/>
    <n v="1711.71"/>
    <n v="8"/>
    <s v="Feb"/>
    <n v="2022"/>
  </r>
  <r>
    <d v="2022-02-08T00:00:00"/>
    <s v="P0004"/>
    <n v="3"/>
    <s v="Online"/>
    <s v="Cash"/>
    <n v="0"/>
    <s v="Product04"/>
    <s v="Category01"/>
    <s v="Lt"/>
    <n v="44"/>
    <n v="48.84"/>
    <n v="132"/>
    <n v="146.52000000000001"/>
    <n v="8"/>
    <s v="Feb"/>
    <n v="2022"/>
  </r>
  <r>
    <d v="2022-02-09T00:00:00"/>
    <s v="P0032"/>
    <n v="14"/>
    <s v="Online"/>
    <s v="Online"/>
    <n v="0"/>
    <s v="Product32"/>
    <s v="Category04"/>
    <s v="Kg"/>
    <n v="89"/>
    <n v="117.48"/>
    <n v="1246"/>
    <n v="1644.72"/>
    <n v="9"/>
    <s v="Feb"/>
    <n v="2022"/>
  </r>
  <r>
    <d v="2022-02-12T00:00:00"/>
    <s v="P0010"/>
    <n v="13"/>
    <s v="Direct Sales"/>
    <s v="Cash"/>
    <n v="0"/>
    <s v="Product10"/>
    <s v="Category02"/>
    <s v="Ft"/>
    <n v="148"/>
    <n v="164.28"/>
    <n v="1924"/>
    <n v="2135.64"/>
    <n v="12"/>
    <s v="Feb"/>
    <n v="2022"/>
  </r>
  <r>
    <d v="2022-02-14T00:00:00"/>
    <s v="P0026"/>
    <n v="8"/>
    <s v="Online"/>
    <s v="Cash"/>
    <n v="0"/>
    <s v="Product26"/>
    <s v="Category04"/>
    <s v="No."/>
    <n v="18"/>
    <n v="24.66"/>
    <n v="144"/>
    <n v="197.28"/>
    <n v="14"/>
    <s v="Feb"/>
    <n v="2022"/>
  </r>
  <r>
    <d v="2022-02-14T00:00:00"/>
    <s v="P0028"/>
    <n v="3"/>
    <s v="Direct Sales"/>
    <s v="Cash"/>
    <n v="0"/>
    <s v="Product28"/>
    <s v="Category04"/>
    <s v="No."/>
    <n v="37"/>
    <n v="41.81"/>
    <n v="111"/>
    <n v="125.43"/>
    <n v="14"/>
    <s v="Feb"/>
    <n v="2022"/>
  </r>
  <r>
    <d v="2022-02-16T00:00:00"/>
    <s v="P0032"/>
    <n v="1"/>
    <s v="Online"/>
    <s v="Cash"/>
    <n v="0"/>
    <s v="Product32"/>
    <s v="Category04"/>
    <s v="Kg"/>
    <n v="89"/>
    <n v="117.48"/>
    <n v="89"/>
    <n v="117.48"/>
    <n v="16"/>
    <s v="Feb"/>
    <n v="2022"/>
  </r>
  <r>
    <d v="2022-02-19T00:00:00"/>
    <s v="P0002"/>
    <n v="13"/>
    <s v="Online"/>
    <s v="Cash"/>
    <n v="0"/>
    <s v="Product02"/>
    <s v="Category01"/>
    <s v="Kg"/>
    <n v="105"/>
    <n v="142.80000000000001"/>
    <n v="1365"/>
    <n v="1856.4"/>
    <n v="19"/>
    <s v="Feb"/>
    <n v="2022"/>
  </r>
  <r>
    <d v="2022-02-20T00:00:00"/>
    <s v="P0012"/>
    <n v="6"/>
    <s v="Direct Sales"/>
    <s v="Cash"/>
    <n v="0"/>
    <s v="Product12"/>
    <s v="Category02"/>
    <s v="Kg"/>
    <n v="73"/>
    <n v="94.17"/>
    <n v="438"/>
    <n v="565.02"/>
    <n v="20"/>
    <s v="Feb"/>
    <n v="2022"/>
  </r>
  <r>
    <d v="2022-02-23T00:00:00"/>
    <s v="P0013"/>
    <n v="6"/>
    <s v="Online"/>
    <s v="Online"/>
    <n v="0"/>
    <s v="Product13"/>
    <s v="Category02"/>
    <s v="Kg"/>
    <n v="112"/>
    <n v="122.08"/>
    <n v="672"/>
    <n v="732.48"/>
    <n v="23"/>
    <s v="Feb"/>
    <n v="2022"/>
  </r>
  <r>
    <d v="2022-02-23T00:00:00"/>
    <s v="P0016"/>
    <n v="15"/>
    <s v="Online"/>
    <s v="Cash"/>
    <n v="0"/>
    <s v="Product16"/>
    <s v="Category02"/>
    <s v="No."/>
    <n v="13"/>
    <n v="16.64"/>
    <n v="195"/>
    <n v="249.60000000000002"/>
    <n v="23"/>
    <s v="Feb"/>
    <n v="2022"/>
  </r>
  <r>
    <d v="2022-02-23T00:00:00"/>
    <s v="P0036"/>
    <n v="8"/>
    <s v="Direct Sales"/>
    <s v="Online"/>
    <n v="0"/>
    <s v="Product36"/>
    <s v="Category04"/>
    <s v="Kg"/>
    <n v="90"/>
    <n v="96.3"/>
    <n v="720"/>
    <n v="770.4"/>
    <n v="23"/>
    <s v="Feb"/>
    <n v="2022"/>
  </r>
  <r>
    <d v="2022-02-27T00:00:00"/>
    <s v="P0012"/>
    <n v="7"/>
    <s v="Direct Sales"/>
    <s v="Cash"/>
    <n v="0"/>
    <s v="Product12"/>
    <s v="Category02"/>
    <s v="Kg"/>
    <n v="73"/>
    <n v="94.17"/>
    <n v="511"/>
    <n v="659.19"/>
    <n v="27"/>
    <s v="Feb"/>
    <n v="2022"/>
  </r>
  <r>
    <d v="2022-02-27T00:00:00"/>
    <s v="P0005"/>
    <n v="15"/>
    <s v="Direct Sales"/>
    <s v="Online"/>
    <n v="0"/>
    <s v="Product05"/>
    <s v="Category01"/>
    <s v="Ft"/>
    <n v="133"/>
    <n v="155.61000000000001"/>
    <n v="1995"/>
    <n v="2334.15"/>
    <n v="27"/>
    <s v="Feb"/>
    <n v="2022"/>
  </r>
  <r>
    <d v="2022-02-28T00:00:00"/>
    <s v="P0037"/>
    <n v="15"/>
    <s v="Direct Sales"/>
    <s v="Cash"/>
    <n v="0"/>
    <s v="Product37"/>
    <s v="Category05"/>
    <s v="Kg"/>
    <n v="67"/>
    <n v="85.76"/>
    <n v="1005"/>
    <n v="1286.4000000000001"/>
    <n v="28"/>
    <s v="Feb"/>
    <n v="2022"/>
  </r>
  <r>
    <d v="2022-03-04T00:00:00"/>
    <s v="P0026"/>
    <n v="13"/>
    <s v="Wholesaler"/>
    <s v="Online"/>
    <n v="0"/>
    <s v="Product26"/>
    <s v="Category04"/>
    <s v="No."/>
    <n v="18"/>
    <n v="24.66"/>
    <n v="234"/>
    <n v="320.58"/>
    <n v="4"/>
    <s v="Mar"/>
    <n v="2022"/>
  </r>
  <r>
    <d v="2022-03-06T00:00:00"/>
    <s v="P0004"/>
    <n v="2"/>
    <s v="Direct Sales"/>
    <s v="Cash"/>
    <n v="0"/>
    <s v="Product04"/>
    <s v="Category01"/>
    <s v="Lt"/>
    <n v="44"/>
    <n v="48.84"/>
    <n v="88"/>
    <n v="97.68"/>
    <n v="6"/>
    <s v="Mar"/>
    <n v="2022"/>
  </r>
  <r>
    <d v="2022-03-07T00:00:00"/>
    <s v="P0003"/>
    <n v="1"/>
    <s v="Direct Sales"/>
    <s v="Cash"/>
    <n v="0"/>
    <s v="Product03"/>
    <s v="Category01"/>
    <s v="Kg"/>
    <n v="71"/>
    <n v="80.94"/>
    <n v="71"/>
    <n v="80.94"/>
    <n v="7"/>
    <s v="Mar"/>
    <n v="2022"/>
  </r>
  <r>
    <d v="2022-03-08T00:00:00"/>
    <s v="P0044"/>
    <n v="6"/>
    <s v="Direct Sales"/>
    <s v="Online"/>
    <n v="0"/>
    <s v="Product44"/>
    <s v="Category05"/>
    <s v="Kg"/>
    <n v="76"/>
    <n v="82.08"/>
    <n v="456"/>
    <n v="492.48"/>
    <n v="8"/>
    <s v="Mar"/>
    <n v="2022"/>
  </r>
  <r>
    <d v="2022-03-09T00:00:00"/>
    <s v="P0030"/>
    <n v="3"/>
    <s v="Direct Sales"/>
    <s v="Online"/>
    <n v="0"/>
    <s v="Product30"/>
    <s v="Category04"/>
    <s v="Ft"/>
    <n v="148"/>
    <n v="201.28"/>
    <n v="444"/>
    <n v="603.84"/>
    <n v="9"/>
    <s v="Mar"/>
    <n v="2022"/>
  </r>
  <r>
    <d v="2022-03-09T00:00:00"/>
    <s v="P0004"/>
    <n v="11"/>
    <s v="Online"/>
    <s v="Cash"/>
    <n v="0"/>
    <s v="Product04"/>
    <s v="Category01"/>
    <s v="Lt"/>
    <n v="44"/>
    <n v="48.84"/>
    <n v="484"/>
    <n v="537.24"/>
    <n v="9"/>
    <s v="Mar"/>
    <n v="2022"/>
  </r>
  <r>
    <d v="2022-03-10T00:00:00"/>
    <s v="P0033"/>
    <n v="12"/>
    <s v="Wholesaler"/>
    <s v="Online"/>
    <n v="0"/>
    <s v="Product33"/>
    <s v="Category04"/>
    <s v="Kg"/>
    <n v="95"/>
    <n v="119.7"/>
    <n v="1140"/>
    <n v="1436.4"/>
    <n v="10"/>
    <s v="Mar"/>
    <n v="2022"/>
  </r>
  <r>
    <d v="2022-03-14T00:00:00"/>
    <s v="P0016"/>
    <n v="2"/>
    <s v="Direct Sales"/>
    <s v="Cash"/>
    <n v="0"/>
    <s v="Product16"/>
    <s v="Category02"/>
    <s v="No."/>
    <n v="13"/>
    <n v="16.64"/>
    <n v="26"/>
    <n v="33.28"/>
    <n v="14"/>
    <s v="Mar"/>
    <n v="2022"/>
  </r>
  <r>
    <d v="2022-03-14T00:00:00"/>
    <s v="P0026"/>
    <n v="13"/>
    <s v="Direct Sales"/>
    <s v="Online"/>
    <n v="0"/>
    <s v="Product26"/>
    <s v="Category04"/>
    <s v="No."/>
    <n v="18"/>
    <n v="24.66"/>
    <n v="234"/>
    <n v="320.58"/>
    <n v="14"/>
    <s v="Mar"/>
    <n v="2022"/>
  </r>
  <r>
    <d v="2022-03-18T00:00:00"/>
    <s v="P0019"/>
    <n v="2"/>
    <s v="Online"/>
    <s v="Cash"/>
    <n v="0"/>
    <s v="Product19"/>
    <s v="Category02"/>
    <s v="Ft"/>
    <n v="150"/>
    <n v="210"/>
    <n v="300"/>
    <n v="420"/>
    <n v="18"/>
    <s v="Mar"/>
    <n v="2022"/>
  </r>
  <r>
    <d v="2022-03-18T00:00:00"/>
    <s v="P0027"/>
    <n v="10"/>
    <s v="Direct Sales"/>
    <s v="Cash"/>
    <n v="0"/>
    <s v="Product27"/>
    <s v="Category04"/>
    <s v="Lt"/>
    <n v="48"/>
    <n v="57.120000000000005"/>
    <n v="480"/>
    <n v="571.20000000000005"/>
    <n v="18"/>
    <s v="Mar"/>
    <n v="2022"/>
  </r>
  <r>
    <d v="2022-03-19T00:00:00"/>
    <s v="P0041"/>
    <n v="6"/>
    <s v="Wholesaler"/>
    <s v="Cash"/>
    <n v="0"/>
    <s v="Product41"/>
    <s v="Category05"/>
    <s v="Ft"/>
    <n v="138"/>
    <n v="173.88"/>
    <n v="828"/>
    <n v="1043.28"/>
    <n v="19"/>
    <s v="Mar"/>
    <n v="2022"/>
  </r>
  <r>
    <d v="2022-03-23T00:00:00"/>
    <s v="P0032"/>
    <n v="9"/>
    <s v="Direct Sales"/>
    <s v="Cash"/>
    <n v="0"/>
    <s v="Product32"/>
    <s v="Category04"/>
    <s v="Kg"/>
    <n v="89"/>
    <n v="117.48"/>
    <n v="801"/>
    <n v="1057.32"/>
    <n v="23"/>
    <s v="Mar"/>
    <n v="2022"/>
  </r>
  <r>
    <d v="2022-03-25T00:00:00"/>
    <s v="P0001"/>
    <n v="2"/>
    <s v="Wholesaler"/>
    <s v="Online"/>
    <n v="0"/>
    <s v="Product01"/>
    <s v="Category01"/>
    <s v="Kg"/>
    <n v="98"/>
    <n v="103.88"/>
    <n v="196"/>
    <n v="207.76"/>
    <n v="25"/>
    <s v="Mar"/>
    <n v="2022"/>
  </r>
  <r>
    <d v="2022-03-25T00:00:00"/>
    <s v="P0030"/>
    <n v="11"/>
    <s v="Direct Sales"/>
    <s v="Online"/>
    <n v="0"/>
    <s v="Product30"/>
    <s v="Category04"/>
    <s v="Ft"/>
    <n v="148"/>
    <n v="201.28"/>
    <n v="1628"/>
    <n v="2214.08"/>
    <n v="25"/>
    <s v="Mar"/>
    <n v="2022"/>
  </r>
  <r>
    <d v="2022-03-29T00:00:00"/>
    <s v="P0032"/>
    <n v="12"/>
    <s v="Online"/>
    <s v="Online"/>
    <n v="0"/>
    <s v="Product32"/>
    <s v="Category04"/>
    <s v="Kg"/>
    <n v="89"/>
    <n v="117.48"/>
    <n v="1068"/>
    <n v="1409.76"/>
    <n v="29"/>
    <s v="Mar"/>
    <n v="2022"/>
  </r>
  <r>
    <d v="2022-03-30T00:00:00"/>
    <s v="P0001"/>
    <n v="13"/>
    <s v="Online"/>
    <s v="Cash"/>
    <n v="0"/>
    <s v="Product01"/>
    <s v="Category01"/>
    <s v="Kg"/>
    <n v="98"/>
    <n v="103.88"/>
    <n v="1274"/>
    <n v="1350.44"/>
    <n v="30"/>
    <s v="Mar"/>
    <n v="2022"/>
  </r>
  <r>
    <d v="2022-04-01T00:00:00"/>
    <s v="P0002"/>
    <n v="2"/>
    <s v="Online"/>
    <s v="Cash"/>
    <n v="0"/>
    <s v="Product02"/>
    <s v="Category01"/>
    <s v="Kg"/>
    <n v="105"/>
    <n v="142.80000000000001"/>
    <n v="210"/>
    <n v="285.60000000000002"/>
    <n v="1"/>
    <s v="Apr"/>
    <n v="2022"/>
  </r>
  <r>
    <d v="2022-04-02T00:00:00"/>
    <s v="P0002"/>
    <n v="3"/>
    <s v="Direct Sales"/>
    <s v="Cash"/>
    <n v="0"/>
    <s v="Product02"/>
    <s v="Category01"/>
    <s v="Kg"/>
    <n v="105"/>
    <n v="142.80000000000001"/>
    <n v="315"/>
    <n v="428.40000000000003"/>
    <n v="2"/>
    <s v="Apr"/>
    <n v="2022"/>
  </r>
  <r>
    <d v="2022-04-06T00:00:00"/>
    <s v="P0040"/>
    <n v="2"/>
    <s v="Wholesaler"/>
    <s v="Cash"/>
    <n v="0"/>
    <s v="Product40"/>
    <s v="Category05"/>
    <s v="Kg"/>
    <n v="90"/>
    <n v="115.2"/>
    <n v="180"/>
    <n v="230.4"/>
    <n v="6"/>
    <s v="Apr"/>
    <n v="2022"/>
  </r>
  <r>
    <d v="2022-04-07T00:00:00"/>
    <s v="P0026"/>
    <n v="7"/>
    <s v="Direct Sales"/>
    <s v="Online"/>
    <n v="0"/>
    <s v="Product26"/>
    <s v="Category04"/>
    <s v="No."/>
    <n v="18"/>
    <n v="24.66"/>
    <n v="126"/>
    <n v="172.62"/>
    <n v="7"/>
    <s v="Apr"/>
    <n v="2022"/>
  </r>
  <r>
    <d v="2022-04-09T00:00:00"/>
    <s v="P0039"/>
    <n v="12"/>
    <s v="Wholesaler"/>
    <s v="Cash"/>
    <n v="0"/>
    <s v="Product39"/>
    <s v="Category05"/>
    <s v="No."/>
    <n v="37"/>
    <n v="42.55"/>
    <n v="444"/>
    <n v="510.59999999999997"/>
    <n v="9"/>
    <s v="Apr"/>
    <n v="2022"/>
  </r>
  <r>
    <d v="2022-04-09T00:00:00"/>
    <s v="P0002"/>
    <n v="9"/>
    <s v="Online"/>
    <s v="Online"/>
    <n v="0"/>
    <s v="Product02"/>
    <s v="Category01"/>
    <s v="Kg"/>
    <n v="105"/>
    <n v="142.80000000000001"/>
    <n v="945"/>
    <n v="1285.2"/>
    <n v="9"/>
    <s v="Apr"/>
    <n v="2022"/>
  </r>
  <r>
    <d v="2022-04-13T00:00:00"/>
    <s v="P0016"/>
    <n v="14"/>
    <s v="Wholesaler"/>
    <s v="Online"/>
    <n v="0"/>
    <s v="Product16"/>
    <s v="Category02"/>
    <s v="No."/>
    <n v="13"/>
    <n v="16.64"/>
    <n v="182"/>
    <n v="232.96"/>
    <n v="13"/>
    <s v="Apr"/>
    <n v="2022"/>
  </r>
  <r>
    <d v="2022-04-18T00:00:00"/>
    <s v="P0041"/>
    <n v="9"/>
    <s v="Direct Sales"/>
    <s v="Cash"/>
    <n v="0"/>
    <s v="Product41"/>
    <s v="Category05"/>
    <s v="Ft"/>
    <n v="138"/>
    <n v="173.88"/>
    <n v="1242"/>
    <n v="1564.92"/>
    <n v="18"/>
    <s v="Apr"/>
    <n v="2022"/>
  </r>
  <r>
    <d v="2022-04-20T00:00:00"/>
    <s v="P0018"/>
    <n v="2"/>
    <s v="Wholesaler"/>
    <s v="Online"/>
    <n v="0"/>
    <s v="Product18"/>
    <s v="Category02"/>
    <s v="No."/>
    <n v="37"/>
    <n v="49.21"/>
    <n v="74"/>
    <n v="98.42"/>
    <n v="20"/>
    <s v="Apr"/>
    <n v="2022"/>
  </r>
  <r>
    <d v="2022-04-20T00:00:00"/>
    <s v="P0012"/>
    <n v="4"/>
    <s v="Direct Sales"/>
    <s v="Online"/>
    <n v="0"/>
    <s v="Product12"/>
    <s v="Category02"/>
    <s v="Kg"/>
    <n v="73"/>
    <n v="94.17"/>
    <n v="292"/>
    <n v="376.68"/>
    <n v="20"/>
    <s v="Apr"/>
    <n v="2022"/>
  </r>
  <r>
    <d v="2022-04-21T00:00:00"/>
    <s v="P0030"/>
    <n v="2"/>
    <s v="Direct Sales"/>
    <s v="Cash"/>
    <n v="0"/>
    <s v="Product30"/>
    <s v="Category04"/>
    <s v="Ft"/>
    <n v="148"/>
    <n v="201.28"/>
    <n v="296"/>
    <n v="402.56"/>
    <n v="21"/>
    <s v="Apr"/>
    <n v="2022"/>
  </r>
  <r>
    <d v="2022-04-21T00:00:00"/>
    <s v="P0026"/>
    <n v="14"/>
    <s v="Online"/>
    <s v="Online"/>
    <n v="0"/>
    <s v="Product26"/>
    <s v="Category04"/>
    <s v="No."/>
    <n v="18"/>
    <n v="24.66"/>
    <n v="252"/>
    <n v="345.24"/>
    <n v="21"/>
    <s v="Apr"/>
    <n v="2022"/>
  </r>
  <r>
    <d v="2022-04-23T00:00:00"/>
    <s v="P0044"/>
    <n v="15"/>
    <s v="Online"/>
    <s v="Online"/>
    <n v="0"/>
    <s v="Product44"/>
    <s v="Category05"/>
    <s v="Kg"/>
    <n v="76"/>
    <n v="82.08"/>
    <n v="1140"/>
    <n v="1231.2"/>
    <n v="23"/>
    <s v="Apr"/>
    <n v="2022"/>
  </r>
  <r>
    <d v="2022-04-24T00:00:00"/>
    <s v="P0034"/>
    <n v="4"/>
    <s v="Direct Sales"/>
    <s v="Online"/>
    <n v="0"/>
    <s v="Product34"/>
    <s v="Category04"/>
    <s v="Lt"/>
    <n v="55"/>
    <n v="58.3"/>
    <n v="220"/>
    <n v="233.2"/>
    <n v="24"/>
    <s v="Apr"/>
    <n v="2022"/>
  </r>
  <r>
    <d v="2022-04-25T00:00:00"/>
    <s v="P0004"/>
    <n v="9"/>
    <s v="Direct Sales"/>
    <s v="Cash"/>
    <n v="0"/>
    <s v="Product04"/>
    <s v="Category01"/>
    <s v="Lt"/>
    <n v="44"/>
    <n v="48.84"/>
    <n v="396"/>
    <n v="439.56000000000006"/>
    <n v="25"/>
    <s v="Apr"/>
    <n v="2022"/>
  </r>
  <r>
    <d v="2022-04-25T00:00:00"/>
    <s v="P0003"/>
    <n v="8"/>
    <s v="Online"/>
    <s v="Online"/>
    <n v="0"/>
    <s v="Product03"/>
    <s v="Category01"/>
    <s v="Kg"/>
    <n v="71"/>
    <n v="80.94"/>
    <n v="568"/>
    <n v="647.52"/>
    <n v="25"/>
    <s v="Apr"/>
    <n v="2022"/>
  </r>
  <r>
    <d v="2022-04-26T00:00:00"/>
    <s v="P0027"/>
    <n v="2"/>
    <s v="Direct Sales"/>
    <s v="Cash"/>
    <n v="0"/>
    <s v="Product27"/>
    <s v="Category04"/>
    <s v="Lt"/>
    <n v="48"/>
    <n v="57.120000000000005"/>
    <n v="96"/>
    <n v="114.24000000000001"/>
    <n v="26"/>
    <s v="Apr"/>
    <n v="2022"/>
  </r>
  <r>
    <d v="2022-04-28T00:00:00"/>
    <s v="P0014"/>
    <n v="14"/>
    <s v="Direct Sales"/>
    <s v="Cash"/>
    <n v="0"/>
    <s v="Product14"/>
    <s v="Category02"/>
    <s v="Kg"/>
    <n v="112"/>
    <n v="146.72"/>
    <n v="1568"/>
    <n v="2054.08"/>
    <n v="28"/>
    <s v="Apr"/>
    <n v="2022"/>
  </r>
  <r>
    <d v="2022-04-30T00:00:00"/>
    <s v="P0016"/>
    <n v="13"/>
    <s v="Online"/>
    <s v="Online"/>
    <n v="0"/>
    <s v="Product16"/>
    <s v="Category02"/>
    <s v="No."/>
    <n v="13"/>
    <n v="16.64"/>
    <n v="169"/>
    <n v="216.32"/>
    <n v="30"/>
    <s v="Apr"/>
    <n v="2022"/>
  </r>
  <r>
    <d v="2022-04-30T00:00:00"/>
    <s v="P0027"/>
    <n v="8"/>
    <s v="Direct Sales"/>
    <s v="Online"/>
    <n v="0"/>
    <s v="Product27"/>
    <s v="Category04"/>
    <s v="Lt"/>
    <n v="48"/>
    <n v="57.120000000000005"/>
    <n v="384"/>
    <n v="456.96000000000004"/>
    <n v="30"/>
    <s v="Apr"/>
    <n v="2022"/>
  </r>
  <r>
    <d v="2022-05-01T00:00:00"/>
    <s v="P0034"/>
    <n v="9"/>
    <s v="Wholesaler"/>
    <s v="Online"/>
    <n v="0"/>
    <s v="Product34"/>
    <s v="Category04"/>
    <s v="Lt"/>
    <n v="55"/>
    <n v="58.3"/>
    <n v="495"/>
    <n v="524.69999999999993"/>
    <n v="1"/>
    <s v="May"/>
    <n v="2022"/>
  </r>
  <r>
    <d v="2022-05-01T00:00:00"/>
    <s v="P0033"/>
    <n v="6"/>
    <s v="Online"/>
    <s v="Online"/>
    <n v="0"/>
    <s v="Product33"/>
    <s v="Category04"/>
    <s v="Kg"/>
    <n v="95"/>
    <n v="119.7"/>
    <n v="570"/>
    <n v="718.2"/>
    <n v="1"/>
    <s v="May"/>
    <n v="2022"/>
  </r>
  <r>
    <d v="2022-05-02T00:00:00"/>
    <s v="P0013"/>
    <n v="4"/>
    <s v="Online"/>
    <s v="Cash"/>
    <n v="0"/>
    <s v="Product13"/>
    <s v="Category02"/>
    <s v="Kg"/>
    <n v="112"/>
    <n v="122.08"/>
    <n v="448"/>
    <n v="488.32"/>
    <n v="2"/>
    <s v="May"/>
    <n v="2022"/>
  </r>
  <r>
    <d v="2022-05-04T00:00:00"/>
    <s v="P0020"/>
    <n v="10"/>
    <s v="Direct Sales"/>
    <s v="Online"/>
    <n v="0"/>
    <s v="Product20"/>
    <s v="Category03"/>
    <s v="Lt"/>
    <n v="61"/>
    <n v="76.25"/>
    <n v="610"/>
    <n v="762.5"/>
    <n v="4"/>
    <s v="May"/>
    <n v="2022"/>
  </r>
  <r>
    <d v="2022-05-06T00:00:00"/>
    <s v="P0034"/>
    <n v="7"/>
    <s v="Direct Sales"/>
    <s v="Online"/>
    <n v="0"/>
    <s v="Product34"/>
    <s v="Category04"/>
    <s v="Lt"/>
    <n v="55"/>
    <n v="58.3"/>
    <n v="385"/>
    <n v="408.09999999999997"/>
    <n v="6"/>
    <s v="May"/>
    <n v="2022"/>
  </r>
  <r>
    <d v="2022-05-07T00:00:00"/>
    <s v="P0015"/>
    <n v="4"/>
    <s v="Online"/>
    <s v="Cash"/>
    <n v="0"/>
    <s v="Product15"/>
    <s v="Category02"/>
    <s v="No."/>
    <n v="12"/>
    <n v="15.719999999999999"/>
    <n v="48"/>
    <n v="62.879999999999995"/>
    <n v="7"/>
    <s v="May"/>
    <n v="2022"/>
  </r>
  <r>
    <d v="2022-05-07T00:00:00"/>
    <s v="P0027"/>
    <n v="1"/>
    <s v="Online"/>
    <s v="Online"/>
    <n v="0"/>
    <s v="Product27"/>
    <s v="Category04"/>
    <s v="Lt"/>
    <n v="48"/>
    <n v="57.120000000000005"/>
    <n v="48"/>
    <n v="57.120000000000005"/>
    <n v="7"/>
    <s v="May"/>
    <n v="2022"/>
  </r>
  <r>
    <d v="2022-05-08T00:00:00"/>
    <s v="P0022"/>
    <n v="7"/>
    <s v="Online"/>
    <s v="Online"/>
    <n v="0"/>
    <s v="Product22"/>
    <s v="Category03"/>
    <s v="Ft"/>
    <n v="121"/>
    <n v="141.57"/>
    <n v="847"/>
    <n v="990.99"/>
    <n v="8"/>
    <s v="May"/>
    <n v="2022"/>
  </r>
  <r>
    <d v="2022-05-09T00:00:00"/>
    <s v="P0017"/>
    <n v="12"/>
    <s v="Wholesaler"/>
    <s v="Cash"/>
    <n v="0"/>
    <s v="Product17"/>
    <s v="Category02"/>
    <s v="Ft"/>
    <n v="134"/>
    <n v="156.78"/>
    <n v="1608"/>
    <n v="1881.3600000000001"/>
    <n v="9"/>
    <s v="May"/>
    <n v="2022"/>
  </r>
  <r>
    <d v="2022-05-10T00:00:00"/>
    <s v="P0009"/>
    <n v="6"/>
    <s v="Direct Sales"/>
    <s v="Online"/>
    <n v="0"/>
    <s v="Product09"/>
    <s v="Category01"/>
    <s v="No."/>
    <n v="6"/>
    <n v="7.8599999999999994"/>
    <n v="36"/>
    <n v="47.16"/>
    <n v="10"/>
    <s v="May"/>
    <n v="2022"/>
  </r>
  <r>
    <d v="2022-05-12T00:00:00"/>
    <s v="P0011"/>
    <n v="7"/>
    <s v="Online"/>
    <s v="Cash"/>
    <n v="0"/>
    <s v="Product11"/>
    <s v="Category02"/>
    <s v="Lt"/>
    <n v="44"/>
    <n v="48.4"/>
    <n v="308"/>
    <n v="338.8"/>
    <n v="12"/>
    <s v="May"/>
    <n v="2022"/>
  </r>
  <r>
    <d v="2022-05-13T00:00:00"/>
    <s v="P0012"/>
    <n v="5"/>
    <s v="Direct Sales"/>
    <s v="Online"/>
    <n v="0"/>
    <s v="Product12"/>
    <s v="Category02"/>
    <s v="Kg"/>
    <n v="73"/>
    <n v="94.17"/>
    <n v="365"/>
    <n v="470.85"/>
    <n v="13"/>
    <s v="May"/>
    <n v="2022"/>
  </r>
  <r>
    <d v="2022-05-14T00:00:00"/>
    <s v="P0008"/>
    <n v="14"/>
    <s v="Direct Sales"/>
    <s v="Cash"/>
    <n v="0"/>
    <s v="Product08"/>
    <s v="Category01"/>
    <s v="Kg"/>
    <n v="83"/>
    <n v="94.62"/>
    <n v="1162"/>
    <n v="1324.68"/>
    <n v="14"/>
    <s v="May"/>
    <n v="2022"/>
  </r>
  <r>
    <d v="2022-05-15T00:00:00"/>
    <s v="P0020"/>
    <n v="5"/>
    <s v="Online"/>
    <s v="Online"/>
    <n v="0"/>
    <s v="Product20"/>
    <s v="Category03"/>
    <s v="Lt"/>
    <n v="61"/>
    <n v="76.25"/>
    <n v="305"/>
    <n v="381.25"/>
    <n v="15"/>
    <s v="May"/>
    <n v="2022"/>
  </r>
  <r>
    <d v="2022-05-16T00:00:00"/>
    <s v="P0010"/>
    <n v="13"/>
    <s v="Direct Sales"/>
    <s v="Cash"/>
    <n v="0"/>
    <s v="Product10"/>
    <s v="Category02"/>
    <s v="Ft"/>
    <n v="148"/>
    <n v="164.28"/>
    <n v="1924"/>
    <n v="2135.64"/>
    <n v="16"/>
    <s v="May"/>
    <n v="2022"/>
  </r>
  <r>
    <d v="2022-05-16T00:00:00"/>
    <s v="P0031"/>
    <n v="13"/>
    <s v="Online"/>
    <s v="Online"/>
    <n v="0"/>
    <s v="Product31"/>
    <s v="Category04"/>
    <s v="Kg"/>
    <n v="93"/>
    <n v="104.16"/>
    <n v="1209"/>
    <n v="1354.08"/>
    <n v="16"/>
    <s v="May"/>
    <n v="2022"/>
  </r>
  <r>
    <d v="2022-05-17T00:00:00"/>
    <s v="P0027"/>
    <n v="8"/>
    <s v="Direct Sales"/>
    <s v="Cash"/>
    <n v="0"/>
    <s v="Product27"/>
    <s v="Category04"/>
    <s v="Lt"/>
    <n v="48"/>
    <n v="57.120000000000005"/>
    <n v="384"/>
    <n v="456.96000000000004"/>
    <n v="17"/>
    <s v="May"/>
    <n v="2022"/>
  </r>
  <r>
    <d v="2022-05-18T00:00:00"/>
    <s v="P0027"/>
    <n v="4"/>
    <s v="Wholesaler"/>
    <s v="Online"/>
    <n v="0"/>
    <s v="Product27"/>
    <s v="Category04"/>
    <s v="Lt"/>
    <n v="48"/>
    <n v="57.120000000000005"/>
    <n v="192"/>
    <n v="228.48000000000002"/>
    <n v="18"/>
    <s v="May"/>
    <n v="2022"/>
  </r>
  <r>
    <d v="2022-05-18T00:00:00"/>
    <s v="P0038"/>
    <n v="8"/>
    <s v="Wholesaler"/>
    <s v="Online"/>
    <n v="0"/>
    <s v="Product38"/>
    <s v="Category05"/>
    <s v="Kg"/>
    <n v="72"/>
    <n v="79.92"/>
    <n v="576"/>
    <n v="639.36"/>
    <n v="18"/>
    <s v="May"/>
    <n v="2022"/>
  </r>
  <r>
    <d v="2022-05-20T00:00:00"/>
    <s v="P0044"/>
    <n v="15"/>
    <s v="Online"/>
    <s v="Cash"/>
    <n v="0"/>
    <s v="Product44"/>
    <s v="Category05"/>
    <s v="Kg"/>
    <n v="76"/>
    <n v="82.08"/>
    <n v="1140"/>
    <n v="1231.2"/>
    <n v="20"/>
    <s v="May"/>
    <n v="2022"/>
  </r>
  <r>
    <d v="2022-05-22T00:00:00"/>
    <s v="P0015"/>
    <n v="12"/>
    <s v="Direct Sales"/>
    <s v="Online"/>
    <n v="0"/>
    <s v="Product15"/>
    <s v="Category02"/>
    <s v="No."/>
    <n v="12"/>
    <n v="15.719999999999999"/>
    <n v="144"/>
    <n v="188.64"/>
    <n v="22"/>
    <s v="May"/>
    <n v="2022"/>
  </r>
  <r>
    <d v="2022-05-25T00:00:00"/>
    <s v="P0002"/>
    <n v="7"/>
    <s v="Online"/>
    <s v="Online"/>
    <n v="0"/>
    <s v="Product02"/>
    <s v="Category01"/>
    <s v="Kg"/>
    <n v="105"/>
    <n v="142.80000000000001"/>
    <n v="735"/>
    <n v="999.60000000000014"/>
    <n v="25"/>
    <s v="May"/>
    <n v="2022"/>
  </r>
  <r>
    <d v="2022-05-26T00:00:00"/>
    <s v="P0028"/>
    <n v="2"/>
    <s v="Direct Sales"/>
    <s v="Online"/>
    <n v="0"/>
    <s v="Product28"/>
    <s v="Category04"/>
    <s v="No."/>
    <n v="37"/>
    <n v="41.81"/>
    <n v="74"/>
    <n v="83.62"/>
    <n v="26"/>
    <s v="May"/>
    <n v="2022"/>
  </r>
  <r>
    <d v="2022-05-26T00:00:00"/>
    <s v="P0027"/>
    <n v="2"/>
    <s v="Online"/>
    <s v="Online"/>
    <n v="0"/>
    <s v="Product27"/>
    <s v="Category04"/>
    <s v="Lt"/>
    <n v="48"/>
    <n v="57.120000000000005"/>
    <n v="96"/>
    <n v="114.24000000000001"/>
    <n v="26"/>
    <s v="May"/>
    <n v="2022"/>
  </r>
  <r>
    <d v="2022-05-28T00:00:00"/>
    <s v="P0041"/>
    <n v="10"/>
    <s v="Wholesaler"/>
    <s v="Cash"/>
    <n v="0"/>
    <s v="Product41"/>
    <s v="Category05"/>
    <s v="Ft"/>
    <n v="138"/>
    <n v="173.88"/>
    <n v="1380"/>
    <n v="1738.8"/>
    <n v="28"/>
    <s v="May"/>
    <n v="2022"/>
  </r>
  <r>
    <d v="2022-05-28T00:00:00"/>
    <s v="P0008"/>
    <n v="5"/>
    <s v="Wholesaler"/>
    <s v="Online"/>
    <n v="0"/>
    <s v="Product08"/>
    <s v="Category01"/>
    <s v="Kg"/>
    <n v="83"/>
    <n v="94.62"/>
    <n v="415"/>
    <n v="473.1"/>
    <n v="28"/>
    <s v="May"/>
    <n v="2022"/>
  </r>
  <r>
    <d v="2022-05-28T00:00:00"/>
    <s v="P0010"/>
    <n v="9"/>
    <s v="Online"/>
    <s v="Cash"/>
    <n v="0"/>
    <s v="Product10"/>
    <s v="Category02"/>
    <s v="Ft"/>
    <n v="148"/>
    <n v="164.28"/>
    <n v="1332"/>
    <n v="1478.52"/>
    <n v="28"/>
    <s v="May"/>
    <n v="2022"/>
  </r>
  <r>
    <d v="2022-05-28T00:00:00"/>
    <s v="P0004"/>
    <n v="12"/>
    <s v="Online"/>
    <s v="Online"/>
    <n v="0"/>
    <s v="Product04"/>
    <s v="Category01"/>
    <s v="Lt"/>
    <n v="44"/>
    <n v="48.84"/>
    <n v="528"/>
    <n v="586.08000000000004"/>
    <n v="28"/>
    <s v="May"/>
    <n v="2022"/>
  </r>
  <r>
    <d v="2022-05-28T00:00:00"/>
    <s v="P0020"/>
    <n v="14"/>
    <s v="Direct Sales"/>
    <s v="Cash"/>
    <n v="0"/>
    <s v="Product20"/>
    <s v="Category03"/>
    <s v="Lt"/>
    <n v="61"/>
    <n v="76.25"/>
    <n v="854"/>
    <n v="1067.5"/>
    <n v="28"/>
    <s v="May"/>
    <n v="2022"/>
  </r>
  <r>
    <d v="2022-05-30T00:00:00"/>
    <s v="P0044"/>
    <n v="9"/>
    <s v="Direct Sales"/>
    <s v="Online"/>
    <n v="0"/>
    <s v="Product44"/>
    <s v="Category05"/>
    <s v="Kg"/>
    <n v="76"/>
    <n v="82.08"/>
    <n v="684"/>
    <n v="738.72"/>
    <n v="30"/>
    <s v="May"/>
    <n v="2022"/>
  </r>
  <r>
    <d v="2022-05-30T00:00:00"/>
    <s v="P0005"/>
    <n v="4"/>
    <s v="Wholesaler"/>
    <s v="Cash"/>
    <n v="0"/>
    <s v="Product05"/>
    <s v="Category01"/>
    <s v="Ft"/>
    <n v="133"/>
    <n v="155.61000000000001"/>
    <n v="532"/>
    <n v="622.44000000000005"/>
    <n v="30"/>
    <s v="May"/>
    <n v="2022"/>
  </r>
  <r>
    <d v="2022-05-30T00:00:00"/>
    <s v="P0033"/>
    <n v="3"/>
    <s v="Online"/>
    <s v="Cash"/>
    <n v="0"/>
    <s v="Product33"/>
    <s v="Category04"/>
    <s v="Kg"/>
    <n v="95"/>
    <n v="119.7"/>
    <n v="285"/>
    <n v="359.1"/>
    <n v="30"/>
    <s v="May"/>
    <n v="2022"/>
  </r>
  <r>
    <d v="2022-06-03T00:00:00"/>
    <s v="P0008"/>
    <n v="14"/>
    <s v="Online"/>
    <s v="Online"/>
    <n v="0"/>
    <s v="Product08"/>
    <s v="Category01"/>
    <s v="Kg"/>
    <n v="83"/>
    <n v="94.62"/>
    <n v="1162"/>
    <n v="1324.68"/>
    <n v="3"/>
    <s v="Jun"/>
    <n v="2022"/>
  </r>
  <r>
    <d v="2022-06-10T00:00:00"/>
    <s v="P0028"/>
    <n v="8"/>
    <s v="Wholesaler"/>
    <s v="Online"/>
    <n v="0"/>
    <s v="Product28"/>
    <s v="Category04"/>
    <s v="No."/>
    <n v="37"/>
    <n v="41.81"/>
    <n v="296"/>
    <n v="334.48"/>
    <n v="10"/>
    <s v="Jun"/>
    <n v="2022"/>
  </r>
  <r>
    <d v="2022-06-11T00:00:00"/>
    <s v="P0039"/>
    <n v="13"/>
    <s v="Online"/>
    <s v="Cash"/>
    <n v="0"/>
    <s v="Product39"/>
    <s v="Category05"/>
    <s v="No."/>
    <n v="37"/>
    <n v="42.55"/>
    <n v="481"/>
    <n v="553.15"/>
    <n v="11"/>
    <s v="Jun"/>
    <n v="2022"/>
  </r>
  <r>
    <d v="2022-06-11T00:00:00"/>
    <s v="P0021"/>
    <n v="6"/>
    <s v="Direct Sales"/>
    <s v="Online"/>
    <n v="0"/>
    <s v="Product21"/>
    <s v="Category03"/>
    <s v="Ft"/>
    <n v="126"/>
    <n v="162.54"/>
    <n v="756"/>
    <n v="975.24"/>
    <n v="11"/>
    <s v="Jun"/>
    <n v="2022"/>
  </r>
  <r>
    <d v="2022-06-13T00:00:00"/>
    <s v="P0026"/>
    <n v="6"/>
    <s v="Direct Sales"/>
    <s v="Cash"/>
    <n v="0"/>
    <s v="Product26"/>
    <s v="Category04"/>
    <s v="No."/>
    <n v="18"/>
    <n v="24.66"/>
    <n v="108"/>
    <n v="147.96"/>
    <n v="13"/>
    <s v="Jun"/>
    <n v="2022"/>
  </r>
  <r>
    <d v="2022-06-15T00:00:00"/>
    <s v="P0042"/>
    <n v="15"/>
    <s v="Wholesaler"/>
    <s v="Online"/>
    <n v="0"/>
    <s v="Product42"/>
    <s v="Category05"/>
    <s v="Ft"/>
    <n v="120"/>
    <n v="162"/>
    <n v="1800"/>
    <n v="2430"/>
    <n v="15"/>
    <s v="Jun"/>
    <n v="2022"/>
  </r>
  <r>
    <d v="2022-06-16T00:00:00"/>
    <s v="P0029"/>
    <n v="15"/>
    <s v="Online"/>
    <s v="Cash"/>
    <n v="0"/>
    <s v="Product29"/>
    <s v="Category04"/>
    <s v="Lt"/>
    <n v="47"/>
    <n v="53.11"/>
    <n v="705"/>
    <n v="796.65"/>
    <n v="16"/>
    <s v="Jun"/>
    <n v="2022"/>
  </r>
  <r>
    <d v="2022-06-19T00:00:00"/>
    <s v="P0002"/>
    <n v="8"/>
    <s v="Direct Sales"/>
    <s v="Cash"/>
    <n v="0"/>
    <s v="Product02"/>
    <s v="Category01"/>
    <s v="Kg"/>
    <n v="105"/>
    <n v="142.80000000000001"/>
    <n v="840"/>
    <n v="1142.4000000000001"/>
    <n v="19"/>
    <s v="Jun"/>
    <n v="2022"/>
  </r>
  <r>
    <d v="2022-06-21T00:00:00"/>
    <s v="P0017"/>
    <n v="14"/>
    <s v="Direct Sales"/>
    <s v="Cash"/>
    <n v="0"/>
    <s v="Product17"/>
    <s v="Category02"/>
    <s v="Ft"/>
    <n v="134"/>
    <n v="156.78"/>
    <n v="1876"/>
    <n v="2194.92"/>
    <n v="21"/>
    <s v="Jun"/>
    <n v="2022"/>
  </r>
  <r>
    <d v="2022-06-22T00:00:00"/>
    <s v="P0040"/>
    <n v="10"/>
    <s v="Online"/>
    <s v="Cash"/>
    <n v="0"/>
    <s v="Product40"/>
    <s v="Category05"/>
    <s v="Kg"/>
    <n v="90"/>
    <n v="115.2"/>
    <n v="900"/>
    <n v="1152"/>
    <n v="22"/>
    <s v="Jun"/>
    <n v="2022"/>
  </r>
  <r>
    <d v="2022-06-22T00:00:00"/>
    <s v="P0001"/>
    <n v="4"/>
    <s v="Direct Sales"/>
    <s v="Cash"/>
    <n v="0"/>
    <s v="Product01"/>
    <s v="Category01"/>
    <s v="Kg"/>
    <n v="98"/>
    <n v="103.88"/>
    <n v="392"/>
    <n v="415.52"/>
    <n v="22"/>
    <s v="Jun"/>
    <n v="2022"/>
  </r>
  <r>
    <d v="2022-06-23T00:00:00"/>
    <s v="P0004"/>
    <n v="8"/>
    <s v="Direct Sales"/>
    <s v="Online"/>
    <n v="0"/>
    <s v="Product04"/>
    <s v="Category01"/>
    <s v="Lt"/>
    <n v="44"/>
    <n v="48.84"/>
    <n v="352"/>
    <n v="390.72"/>
    <n v="23"/>
    <s v="Jun"/>
    <n v="2022"/>
  </r>
  <r>
    <d v="2022-06-24T00:00:00"/>
    <s v="P0018"/>
    <n v="7"/>
    <s v="Direct Sales"/>
    <s v="Cash"/>
    <n v="0"/>
    <s v="Product18"/>
    <s v="Category02"/>
    <s v="No."/>
    <n v="37"/>
    <n v="49.21"/>
    <n v="259"/>
    <n v="344.47"/>
    <n v="24"/>
    <s v="Jun"/>
    <n v="2022"/>
  </r>
  <r>
    <d v="2022-06-25T00:00:00"/>
    <s v="P0012"/>
    <n v="7"/>
    <s v="Online"/>
    <s v="Online"/>
    <n v="0"/>
    <s v="Product12"/>
    <s v="Category02"/>
    <s v="Kg"/>
    <n v="73"/>
    <n v="94.17"/>
    <n v="511"/>
    <n v="659.19"/>
    <n v="25"/>
    <s v="Jun"/>
    <n v="2022"/>
  </r>
  <r>
    <d v="2022-06-26T00:00:00"/>
    <s v="P0034"/>
    <n v="4"/>
    <s v="Direct Sales"/>
    <s v="Cash"/>
    <n v="0"/>
    <s v="Product34"/>
    <s v="Category04"/>
    <s v="Lt"/>
    <n v="55"/>
    <n v="58.3"/>
    <n v="220"/>
    <n v="233.2"/>
    <n v="26"/>
    <s v="Jun"/>
    <n v="2022"/>
  </r>
  <r>
    <d v="2022-06-26T00:00:00"/>
    <s v="P0043"/>
    <n v="12"/>
    <s v="Direct Sales"/>
    <s v="Online"/>
    <n v="0"/>
    <s v="Product43"/>
    <s v="Category05"/>
    <s v="Kg"/>
    <n v="67"/>
    <n v="83.08"/>
    <n v="804"/>
    <n v="996.96"/>
    <n v="26"/>
    <s v="Jun"/>
    <n v="2022"/>
  </r>
  <r>
    <d v="2022-07-03T00:00:00"/>
    <s v="P0033"/>
    <n v="15"/>
    <s v="Direct Sales"/>
    <s v="Cash"/>
    <n v="0"/>
    <s v="Product33"/>
    <s v="Category04"/>
    <s v="Kg"/>
    <n v="95"/>
    <n v="119.7"/>
    <n v="1425"/>
    <n v="1795.5"/>
    <n v="3"/>
    <s v="Jul"/>
    <n v="2022"/>
  </r>
  <r>
    <d v="2022-07-04T00:00:00"/>
    <s v="P0007"/>
    <n v="7"/>
    <s v="Direct Sales"/>
    <s v="Online"/>
    <n v="0"/>
    <s v="Product07"/>
    <s v="Category01"/>
    <s v="Lt"/>
    <n v="43"/>
    <n v="47.730000000000004"/>
    <n v="301"/>
    <n v="334.11"/>
    <n v="4"/>
    <s v="Jul"/>
    <n v="2022"/>
  </r>
  <r>
    <d v="2022-07-05T00:00:00"/>
    <s v="P0025"/>
    <n v="7"/>
    <s v="Online"/>
    <s v="Cash"/>
    <n v="0"/>
    <s v="Product25"/>
    <s v="Category03"/>
    <s v="No."/>
    <n v="7"/>
    <n v="8.33"/>
    <n v="49"/>
    <n v="58.31"/>
    <n v="5"/>
    <s v="Jul"/>
    <n v="2022"/>
  </r>
  <r>
    <d v="2022-07-05T00:00:00"/>
    <s v="P0015"/>
    <n v="8"/>
    <s v="Direct Sales"/>
    <s v="Online"/>
    <n v="0"/>
    <s v="Product15"/>
    <s v="Category02"/>
    <s v="No."/>
    <n v="12"/>
    <n v="15.719999999999999"/>
    <n v="96"/>
    <n v="125.75999999999999"/>
    <n v="5"/>
    <s v="Jul"/>
    <n v="2022"/>
  </r>
  <r>
    <d v="2022-07-06T00:00:00"/>
    <s v="P0041"/>
    <n v="2"/>
    <s v="Direct Sales"/>
    <s v="Cash"/>
    <n v="0"/>
    <s v="Product41"/>
    <s v="Category05"/>
    <s v="Ft"/>
    <n v="138"/>
    <n v="173.88"/>
    <n v="276"/>
    <n v="347.76"/>
    <n v="6"/>
    <s v="Jul"/>
    <n v="2022"/>
  </r>
  <r>
    <d v="2022-07-08T00:00:00"/>
    <s v="P0018"/>
    <n v="2"/>
    <s v="Direct Sales"/>
    <s v="Online"/>
    <n v="0"/>
    <s v="Product18"/>
    <s v="Category02"/>
    <s v="No."/>
    <n v="37"/>
    <n v="49.21"/>
    <n v="74"/>
    <n v="98.42"/>
    <n v="8"/>
    <s v="Jul"/>
    <n v="2022"/>
  </r>
  <r>
    <d v="2022-07-10T00:00:00"/>
    <s v="P0032"/>
    <n v="12"/>
    <s v="Online"/>
    <s v="Cash"/>
    <n v="0"/>
    <s v="Product32"/>
    <s v="Category04"/>
    <s v="Kg"/>
    <n v="89"/>
    <n v="117.48"/>
    <n v="1068"/>
    <n v="1409.76"/>
    <n v="10"/>
    <s v="Jul"/>
    <n v="2022"/>
  </r>
  <r>
    <d v="2022-07-12T00:00:00"/>
    <s v="P0028"/>
    <n v="12"/>
    <s v="Direct Sales"/>
    <s v="Cash"/>
    <n v="0"/>
    <s v="Product28"/>
    <s v="Category04"/>
    <s v="No."/>
    <n v="37"/>
    <n v="41.81"/>
    <n v="444"/>
    <n v="501.72"/>
    <n v="12"/>
    <s v="Jul"/>
    <n v="2022"/>
  </r>
  <r>
    <d v="2022-07-13T00:00:00"/>
    <s v="P0025"/>
    <n v="7"/>
    <s v="Direct Sales"/>
    <s v="Online"/>
    <n v="0"/>
    <s v="Product25"/>
    <s v="Category03"/>
    <s v="No."/>
    <n v="7"/>
    <n v="8.33"/>
    <n v="49"/>
    <n v="58.31"/>
    <n v="13"/>
    <s v="Jul"/>
    <n v="2022"/>
  </r>
  <r>
    <d v="2022-07-14T00:00:00"/>
    <s v="P0033"/>
    <n v="9"/>
    <s v="Direct Sales"/>
    <s v="Online"/>
    <n v="0"/>
    <s v="Product33"/>
    <s v="Category04"/>
    <s v="Kg"/>
    <n v="95"/>
    <n v="119.7"/>
    <n v="855"/>
    <n v="1077.3"/>
    <n v="14"/>
    <s v="Jul"/>
    <n v="2022"/>
  </r>
  <r>
    <d v="2022-07-15T00:00:00"/>
    <s v="P0004"/>
    <n v="2"/>
    <s v="Online"/>
    <s v="Online"/>
    <n v="0"/>
    <s v="Product04"/>
    <s v="Category01"/>
    <s v="Lt"/>
    <n v="44"/>
    <n v="48.84"/>
    <n v="88"/>
    <n v="97.68"/>
    <n v="15"/>
    <s v="Jul"/>
    <n v="2022"/>
  </r>
  <r>
    <d v="2022-07-17T00:00:00"/>
    <s v="P0041"/>
    <n v="8"/>
    <s v="Online"/>
    <s v="Cash"/>
    <n v="0"/>
    <s v="Product41"/>
    <s v="Category05"/>
    <s v="Ft"/>
    <n v="138"/>
    <n v="173.88"/>
    <n v="1104"/>
    <n v="1391.04"/>
    <n v="17"/>
    <s v="Jul"/>
    <n v="2022"/>
  </r>
  <r>
    <d v="2022-07-18T00:00:00"/>
    <s v="P0010"/>
    <n v="12"/>
    <s v="Direct Sales"/>
    <s v="Online"/>
    <n v="0"/>
    <s v="Product10"/>
    <s v="Category02"/>
    <s v="Ft"/>
    <n v="148"/>
    <n v="164.28"/>
    <n v="1776"/>
    <n v="1971.3600000000001"/>
    <n v="18"/>
    <s v="Jul"/>
    <n v="2022"/>
  </r>
  <r>
    <d v="2022-07-20T00:00:00"/>
    <s v="P0042"/>
    <n v="8"/>
    <s v="Wholesaler"/>
    <s v="Online"/>
    <n v="0"/>
    <s v="Product42"/>
    <s v="Category05"/>
    <s v="Ft"/>
    <n v="120"/>
    <n v="162"/>
    <n v="960"/>
    <n v="1296"/>
    <n v="20"/>
    <s v="Jul"/>
    <n v="2022"/>
  </r>
  <r>
    <d v="2022-07-22T00:00:00"/>
    <s v="P0034"/>
    <n v="6"/>
    <s v="Direct Sales"/>
    <s v="Cash"/>
    <n v="0"/>
    <s v="Product34"/>
    <s v="Category04"/>
    <s v="Lt"/>
    <n v="55"/>
    <n v="58.3"/>
    <n v="330"/>
    <n v="349.79999999999995"/>
    <n v="22"/>
    <s v="Jul"/>
    <n v="2022"/>
  </r>
  <r>
    <d v="2022-07-23T00:00:00"/>
    <s v="P0018"/>
    <n v="2"/>
    <s v="Online"/>
    <s v="Online"/>
    <n v="0"/>
    <s v="Product18"/>
    <s v="Category02"/>
    <s v="No."/>
    <n v="37"/>
    <n v="49.21"/>
    <n v="74"/>
    <n v="98.42"/>
    <n v="23"/>
    <s v="Jul"/>
    <n v="2022"/>
  </r>
  <r>
    <d v="2022-07-24T00:00:00"/>
    <s v="P0006"/>
    <n v="14"/>
    <s v="Direct Sales"/>
    <s v="Cash"/>
    <n v="0"/>
    <s v="Product06"/>
    <s v="Category01"/>
    <s v="Kg"/>
    <n v="75"/>
    <n v="85.5"/>
    <n v="1050"/>
    <n v="1197"/>
    <n v="24"/>
    <s v="Jul"/>
    <n v="2022"/>
  </r>
  <r>
    <d v="2022-07-24T00:00:00"/>
    <s v="P0027"/>
    <n v="1"/>
    <s v="Online"/>
    <s v="Online"/>
    <n v="0"/>
    <s v="Product27"/>
    <s v="Category04"/>
    <s v="Lt"/>
    <n v="48"/>
    <n v="57.120000000000005"/>
    <n v="48"/>
    <n v="57.120000000000005"/>
    <n v="24"/>
    <s v="Jul"/>
    <n v="2022"/>
  </r>
  <r>
    <d v="2022-07-25T00:00:00"/>
    <s v="P0044"/>
    <n v="2"/>
    <s v="Direct Sales"/>
    <s v="Cash"/>
    <n v="0"/>
    <s v="Product44"/>
    <s v="Category05"/>
    <s v="Kg"/>
    <n v="76"/>
    <n v="82.08"/>
    <n v="152"/>
    <n v="164.16"/>
    <n v="25"/>
    <s v="Jul"/>
    <n v="2022"/>
  </r>
  <r>
    <d v="2022-07-25T00:00:00"/>
    <s v="P0017"/>
    <n v="12"/>
    <s v="Direct Sales"/>
    <s v="Cash"/>
    <n v="0"/>
    <s v="Product17"/>
    <s v="Category02"/>
    <s v="Ft"/>
    <n v="134"/>
    <n v="156.78"/>
    <n v="1608"/>
    <n v="1881.3600000000001"/>
    <n v="25"/>
    <s v="Jul"/>
    <n v="2022"/>
  </r>
  <r>
    <d v="2022-07-25T00:00:00"/>
    <s v="P0003"/>
    <n v="13"/>
    <s v="Online"/>
    <s v="Cash"/>
    <n v="0"/>
    <s v="Product03"/>
    <s v="Category01"/>
    <s v="Kg"/>
    <n v="71"/>
    <n v="80.94"/>
    <n v="923"/>
    <n v="1052.22"/>
    <n v="25"/>
    <s v="Jul"/>
    <n v="2022"/>
  </r>
  <r>
    <d v="2022-07-26T00:00:00"/>
    <s v="P0003"/>
    <n v="10"/>
    <s v="Online"/>
    <s v="Online"/>
    <n v="0"/>
    <s v="Product03"/>
    <s v="Category01"/>
    <s v="Kg"/>
    <n v="71"/>
    <n v="80.94"/>
    <n v="710"/>
    <n v="809.4"/>
    <n v="26"/>
    <s v="Jul"/>
    <n v="2022"/>
  </r>
  <r>
    <d v="2022-07-26T00:00:00"/>
    <s v="P0026"/>
    <n v="1"/>
    <s v="Online"/>
    <s v="Cash"/>
    <n v="0"/>
    <s v="Product26"/>
    <s v="Category04"/>
    <s v="No."/>
    <n v="18"/>
    <n v="24.66"/>
    <n v="18"/>
    <n v="24.66"/>
    <n v="26"/>
    <s v="Jul"/>
    <n v="2022"/>
  </r>
  <r>
    <d v="2022-08-03T00:00:00"/>
    <s v="P0012"/>
    <n v="5"/>
    <s v="Direct Sales"/>
    <s v="Cash"/>
    <n v="0"/>
    <s v="Product12"/>
    <s v="Category02"/>
    <s v="Kg"/>
    <n v="73"/>
    <n v="94.17"/>
    <n v="365"/>
    <n v="470.85"/>
    <n v="3"/>
    <s v="Aug"/>
    <n v="2022"/>
  </r>
  <r>
    <d v="2022-08-06T00:00:00"/>
    <s v="P0016"/>
    <n v="9"/>
    <s v="Online"/>
    <s v="Online"/>
    <n v="0"/>
    <s v="Product16"/>
    <s v="Category02"/>
    <s v="No."/>
    <n v="13"/>
    <n v="16.64"/>
    <n v="117"/>
    <n v="149.76"/>
    <n v="6"/>
    <s v="Aug"/>
    <n v="2022"/>
  </r>
  <r>
    <d v="2022-08-08T00:00:00"/>
    <s v="P0016"/>
    <n v="2"/>
    <s v="Direct Sales"/>
    <s v="Online"/>
    <n v="0"/>
    <s v="Product16"/>
    <s v="Category02"/>
    <s v="No."/>
    <n v="13"/>
    <n v="16.64"/>
    <n v="26"/>
    <n v="33.28"/>
    <n v="8"/>
    <s v="Aug"/>
    <n v="2022"/>
  </r>
  <r>
    <d v="2022-08-08T00:00:00"/>
    <s v="P0032"/>
    <n v="12"/>
    <s v="Direct Sales"/>
    <s v="Cash"/>
    <n v="0"/>
    <s v="Product32"/>
    <s v="Category04"/>
    <s v="Kg"/>
    <n v="89"/>
    <n v="117.48"/>
    <n v="1068"/>
    <n v="1409.76"/>
    <n v="8"/>
    <s v="Aug"/>
    <n v="2022"/>
  </r>
  <r>
    <d v="2022-08-08T00:00:00"/>
    <s v="P0021"/>
    <n v="11"/>
    <s v="Direct Sales"/>
    <s v="Cash"/>
    <n v="0"/>
    <s v="Product21"/>
    <s v="Category03"/>
    <s v="Ft"/>
    <n v="126"/>
    <n v="162.54"/>
    <n v="1386"/>
    <n v="1787.9399999999998"/>
    <n v="8"/>
    <s v="Aug"/>
    <n v="2022"/>
  </r>
  <r>
    <d v="2022-08-14T00:00:00"/>
    <s v="P0030"/>
    <n v="14"/>
    <s v="Direct Sales"/>
    <s v="Cash"/>
    <n v="0"/>
    <s v="Product30"/>
    <s v="Category04"/>
    <s v="Ft"/>
    <n v="148"/>
    <n v="201.28"/>
    <n v="2072"/>
    <n v="2817.92"/>
    <n v="14"/>
    <s v="Aug"/>
    <n v="2022"/>
  </r>
  <r>
    <d v="2022-08-15T00:00:00"/>
    <s v="P0011"/>
    <n v="10"/>
    <s v="Wholesaler"/>
    <s v="Cash"/>
    <n v="0"/>
    <s v="Product11"/>
    <s v="Category02"/>
    <s v="Lt"/>
    <n v="44"/>
    <n v="48.4"/>
    <n v="440"/>
    <n v="484"/>
    <n v="15"/>
    <s v="Aug"/>
    <n v="2022"/>
  </r>
  <r>
    <d v="2022-08-15T00:00:00"/>
    <s v="P0015"/>
    <n v="7"/>
    <s v="Direct Sales"/>
    <s v="Online"/>
    <n v="0"/>
    <s v="Product15"/>
    <s v="Category02"/>
    <s v="No."/>
    <n v="12"/>
    <n v="15.719999999999999"/>
    <n v="84"/>
    <n v="110.03999999999999"/>
    <n v="15"/>
    <s v="Aug"/>
    <n v="2022"/>
  </r>
  <r>
    <d v="2022-08-18T00:00:00"/>
    <s v="P0029"/>
    <n v="8"/>
    <s v="Online"/>
    <s v="Online"/>
    <n v="0"/>
    <s v="Product29"/>
    <s v="Category04"/>
    <s v="Lt"/>
    <n v="47"/>
    <n v="53.11"/>
    <n v="376"/>
    <n v="424.88"/>
    <n v="18"/>
    <s v="Aug"/>
    <n v="2022"/>
  </r>
  <r>
    <d v="2022-08-18T00:00:00"/>
    <s v="P0010"/>
    <n v="2"/>
    <s v="Online"/>
    <s v="Cash"/>
    <n v="0"/>
    <s v="Product10"/>
    <s v="Category02"/>
    <s v="Ft"/>
    <n v="148"/>
    <n v="164.28"/>
    <n v="296"/>
    <n v="328.56"/>
    <n v="18"/>
    <s v="Aug"/>
    <n v="2022"/>
  </r>
  <r>
    <d v="2022-08-19T00:00:00"/>
    <s v="P0007"/>
    <n v="3"/>
    <s v="Online"/>
    <s v="Online"/>
    <n v="0"/>
    <s v="Product07"/>
    <s v="Category01"/>
    <s v="Lt"/>
    <n v="43"/>
    <n v="47.730000000000004"/>
    <n v="129"/>
    <n v="143.19"/>
    <n v="19"/>
    <s v="Aug"/>
    <n v="2022"/>
  </r>
  <r>
    <d v="2022-08-20T00:00:00"/>
    <s v="P0023"/>
    <n v="13"/>
    <s v="Direct Sales"/>
    <s v="Online"/>
    <n v="0"/>
    <s v="Product23"/>
    <s v="Category03"/>
    <s v="Ft"/>
    <n v="141"/>
    <n v="149.46"/>
    <n v="1833"/>
    <n v="1942.98"/>
    <n v="20"/>
    <s v="Aug"/>
    <n v="2022"/>
  </r>
  <r>
    <d v="2022-08-20T00:00:00"/>
    <s v="P0033"/>
    <n v="14"/>
    <s v="Direct Sales"/>
    <s v="Online"/>
    <n v="0"/>
    <s v="Product33"/>
    <s v="Category04"/>
    <s v="Kg"/>
    <n v="95"/>
    <n v="119.7"/>
    <n v="1330"/>
    <n v="1675.8"/>
    <n v="20"/>
    <s v="Aug"/>
    <n v="2022"/>
  </r>
  <r>
    <d v="2022-08-21T00:00:00"/>
    <s v="P0016"/>
    <n v="4"/>
    <s v="Direct Sales"/>
    <s v="Online"/>
    <n v="0"/>
    <s v="Product16"/>
    <s v="Category02"/>
    <s v="No."/>
    <n v="13"/>
    <n v="16.64"/>
    <n v="52"/>
    <n v="66.56"/>
    <n v="21"/>
    <s v="Aug"/>
    <n v="2022"/>
  </r>
  <r>
    <d v="2022-08-23T00:00:00"/>
    <s v="P0044"/>
    <n v="11"/>
    <s v="Online"/>
    <s v="Online"/>
    <n v="0"/>
    <s v="Product44"/>
    <s v="Category05"/>
    <s v="Kg"/>
    <n v="76"/>
    <n v="82.08"/>
    <n v="836"/>
    <n v="902.88"/>
    <n v="23"/>
    <s v="Aug"/>
    <n v="2022"/>
  </r>
  <r>
    <d v="2022-08-23T00:00:00"/>
    <s v="P0029"/>
    <n v="14"/>
    <s v="Direct Sales"/>
    <s v="Cash"/>
    <n v="0"/>
    <s v="Product29"/>
    <s v="Category04"/>
    <s v="Lt"/>
    <n v="47"/>
    <n v="53.11"/>
    <n v="658"/>
    <n v="743.54"/>
    <n v="23"/>
    <s v="Aug"/>
    <n v="2022"/>
  </r>
  <r>
    <d v="2022-08-24T00:00:00"/>
    <s v="P0005"/>
    <n v="5"/>
    <s v="Direct Sales"/>
    <s v="Cash"/>
    <n v="0"/>
    <s v="Product05"/>
    <s v="Category01"/>
    <s v="Ft"/>
    <n v="133"/>
    <n v="155.61000000000001"/>
    <n v="665"/>
    <n v="778.05000000000007"/>
    <n v="24"/>
    <s v="Aug"/>
    <n v="2022"/>
  </r>
  <r>
    <d v="2022-08-26T00:00:00"/>
    <s v="P0019"/>
    <n v="13"/>
    <s v="Wholesaler"/>
    <s v="Cash"/>
    <n v="0"/>
    <s v="Product19"/>
    <s v="Category02"/>
    <s v="Ft"/>
    <n v="150"/>
    <n v="210"/>
    <n v="1950"/>
    <n v="2730"/>
    <n v="26"/>
    <s v="Aug"/>
    <n v="2022"/>
  </r>
  <r>
    <d v="2022-08-26T00:00:00"/>
    <s v="P0037"/>
    <n v="8"/>
    <s v="Online"/>
    <s v="Online"/>
    <n v="0"/>
    <s v="Product37"/>
    <s v="Category05"/>
    <s v="Kg"/>
    <n v="67"/>
    <n v="85.76"/>
    <n v="536"/>
    <n v="686.08"/>
    <n v="26"/>
    <s v="Aug"/>
    <n v="2022"/>
  </r>
  <r>
    <d v="2022-08-27T00:00:00"/>
    <s v="P0039"/>
    <n v="15"/>
    <s v="Wholesaler"/>
    <s v="Online"/>
    <n v="0"/>
    <s v="Product39"/>
    <s v="Category05"/>
    <s v="No."/>
    <n v="37"/>
    <n v="42.55"/>
    <n v="555"/>
    <n v="638.25"/>
    <n v="27"/>
    <s v="Aug"/>
    <n v="2022"/>
  </r>
  <r>
    <d v="2022-08-28T00:00:00"/>
    <s v="P0005"/>
    <n v="9"/>
    <s v="Online"/>
    <s v="Online"/>
    <n v="0"/>
    <s v="Product05"/>
    <s v="Category01"/>
    <s v="Ft"/>
    <n v="133"/>
    <n v="155.61000000000001"/>
    <n v="1197"/>
    <n v="1400.4900000000002"/>
    <n v="28"/>
    <s v="Aug"/>
    <n v="2022"/>
  </r>
  <r>
    <d v="2022-08-28T00:00:00"/>
    <s v="P0039"/>
    <n v="5"/>
    <s v="Direct Sales"/>
    <s v="Online"/>
    <n v="0"/>
    <s v="Product39"/>
    <s v="Category05"/>
    <s v="No."/>
    <n v="37"/>
    <n v="42.55"/>
    <n v="185"/>
    <n v="212.75"/>
    <n v="28"/>
    <s v="Aug"/>
    <n v="2022"/>
  </r>
  <r>
    <d v="2022-08-30T00:00:00"/>
    <s v="P0006"/>
    <n v="6"/>
    <s v="Online"/>
    <s v="Cash"/>
    <n v="0"/>
    <s v="Product06"/>
    <s v="Category01"/>
    <s v="Kg"/>
    <n v="75"/>
    <n v="85.5"/>
    <n v="450"/>
    <n v="513"/>
    <n v="30"/>
    <s v="Aug"/>
    <n v="2022"/>
  </r>
  <r>
    <d v="2022-08-30T00:00:00"/>
    <s v="P0043"/>
    <n v="6"/>
    <s v="Direct Sales"/>
    <s v="Cash"/>
    <n v="0"/>
    <s v="Product43"/>
    <s v="Category05"/>
    <s v="Kg"/>
    <n v="67"/>
    <n v="83.08"/>
    <n v="402"/>
    <n v="498.48"/>
    <n v="30"/>
    <s v="Aug"/>
    <n v="2022"/>
  </r>
  <r>
    <d v="2022-08-30T00:00:00"/>
    <s v="P0025"/>
    <n v="5"/>
    <s v="Direct Sales"/>
    <s v="Cash"/>
    <n v="0"/>
    <s v="Product25"/>
    <s v="Category03"/>
    <s v="No."/>
    <n v="7"/>
    <n v="8.33"/>
    <n v="35"/>
    <n v="41.65"/>
    <n v="30"/>
    <s v="Aug"/>
    <n v="2022"/>
  </r>
  <r>
    <d v="2022-08-31T00:00:00"/>
    <s v="P0015"/>
    <n v="13"/>
    <s v="Direct Sales"/>
    <s v="Cash"/>
    <n v="0"/>
    <s v="Product15"/>
    <s v="Category02"/>
    <s v="No."/>
    <n v="12"/>
    <n v="15.719999999999999"/>
    <n v="156"/>
    <n v="204.35999999999999"/>
    <n v="31"/>
    <s v="Aug"/>
    <n v="2022"/>
  </r>
  <r>
    <d v="2022-09-04T00:00:00"/>
    <s v="P0002"/>
    <n v="1"/>
    <s v="Direct Sales"/>
    <s v="Cash"/>
    <n v="0"/>
    <s v="Product02"/>
    <s v="Category01"/>
    <s v="Kg"/>
    <n v="105"/>
    <n v="142.80000000000001"/>
    <n v="105"/>
    <n v="142.80000000000001"/>
    <n v="4"/>
    <s v="Sep"/>
    <n v="2022"/>
  </r>
  <r>
    <d v="2022-09-06T00:00:00"/>
    <s v="P0005"/>
    <n v="12"/>
    <s v="Wholesaler"/>
    <s v="Online"/>
    <n v="0"/>
    <s v="Product05"/>
    <s v="Category01"/>
    <s v="Ft"/>
    <n v="133"/>
    <n v="155.61000000000001"/>
    <n v="1596"/>
    <n v="1867.3200000000002"/>
    <n v="6"/>
    <s v="Sep"/>
    <n v="2022"/>
  </r>
  <r>
    <d v="2022-09-09T00:00:00"/>
    <s v="P0041"/>
    <n v="9"/>
    <s v="Direct Sales"/>
    <s v="Online"/>
    <n v="0"/>
    <s v="Product41"/>
    <s v="Category05"/>
    <s v="Ft"/>
    <n v="138"/>
    <n v="173.88"/>
    <n v="1242"/>
    <n v="1564.92"/>
    <n v="9"/>
    <s v="Sep"/>
    <n v="2022"/>
  </r>
  <r>
    <d v="2022-09-09T00:00:00"/>
    <s v="P0003"/>
    <n v="3"/>
    <s v="Direct Sales"/>
    <s v="Online"/>
    <n v="0"/>
    <s v="Product03"/>
    <s v="Category01"/>
    <s v="Kg"/>
    <n v="71"/>
    <n v="80.94"/>
    <n v="213"/>
    <n v="242.82"/>
    <n v="9"/>
    <s v="Sep"/>
    <n v="2022"/>
  </r>
  <r>
    <d v="2022-09-10T00:00:00"/>
    <s v="P0035"/>
    <n v="15"/>
    <s v="Online"/>
    <s v="Cash"/>
    <n v="0"/>
    <s v="Product35"/>
    <s v="Category04"/>
    <s v="No."/>
    <n v="5"/>
    <n v="6.7"/>
    <n v="75"/>
    <n v="100.5"/>
    <n v="10"/>
    <s v="Sep"/>
    <n v="2022"/>
  </r>
  <r>
    <d v="2022-09-10T00:00:00"/>
    <s v="P0038"/>
    <n v="4"/>
    <s v="Direct Sales"/>
    <s v="Cash"/>
    <n v="0"/>
    <s v="Product38"/>
    <s v="Category05"/>
    <s v="Kg"/>
    <n v="72"/>
    <n v="79.92"/>
    <n v="288"/>
    <n v="319.68"/>
    <n v="10"/>
    <s v="Sep"/>
    <n v="2022"/>
  </r>
  <r>
    <d v="2022-09-14T00:00:00"/>
    <s v="P0029"/>
    <n v="3"/>
    <s v="Direct Sales"/>
    <s v="Cash"/>
    <n v="0"/>
    <s v="Product29"/>
    <s v="Category04"/>
    <s v="Lt"/>
    <n v="47"/>
    <n v="53.11"/>
    <n v="141"/>
    <n v="159.32999999999998"/>
    <n v="14"/>
    <s v="Sep"/>
    <n v="2022"/>
  </r>
  <r>
    <d v="2022-09-15T00:00:00"/>
    <s v="P0037"/>
    <n v="15"/>
    <s v="Online"/>
    <s v="Online"/>
    <n v="0"/>
    <s v="Product37"/>
    <s v="Category05"/>
    <s v="Kg"/>
    <n v="67"/>
    <n v="85.76"/>
    <n v="1005"/>
    <n v="1286.4000000000001"/>
    <n v="15"/>
    <s v="Sep"/>
    <n v="2022"/>
  </r>
  <r>
    <d v="2022-09-18T00:00:00"/>
    <s v="P0026"/>
    <n v="14"/>
    <s v="Online"/>
    <s v="Cash"/>
    <n v="0"/>
    <s v="Product26"/>
    <s v="Category04"/>
    <s v="No."/>
    <n v="18"/>
    <n v="24.66"/>
    <n v="252"/>
    <n v="345.24"/>
    <n v="18"/>
    <s v="Sep"/>
    <n v="2022"/>
  </r>
  <r>
    <d v="2022-09-19T00:00:00"/>
    <s v="P0033"/>
    <n v="8"/>
    <s v="Wholesaler"/>
    <s v="Cash"/>
    <n v="0"/>
    <s v="Product33"/>
    <s v="Category04"/>
    <s v="Kg"/>
    <n v="95"/>
    <n v="119.7"/>
    <n v="760"/>
    <n v="957.6"/>
    <n v="19"/>
    <s v="Sep"/>
    <n v="2022"/>
  </r>
  <r>
    <d v="2022-09-20T00:00:00"/>
    <s v="P0033"/>
    <n v="6"/>
    <s v="Direct Sales"/>
    <s v="Online"/>
    <n v="0"/>
    <s v="Product33"/>
    <s v="Category04"/>
    <s v="Kg"/>
    <n v="95"/>
    <n v="119.7"/>
    <n v="570"/>
    <n v="718.2"/>
    <n v="20"/>
    <s v="Sep"/>
    <n v="2022"/>
  </r>
  <r>
    <d v="2022-09-20T00:00:00"/>
    <s v="P0001"/>
    <n v="10"/>
    <s v="Direct Sales"/>
    <s v="Online"/>
    <n v="0"/>
    <s v="Product01"/>
    <s v="Category01"/>
    <s v="Kg"/>
    <n v="98"/>
    <n v="103.88"/>
    <n v="980"/>
    <n v="1038.8"/>
    <n v="20"/>
    <s v="Sep"/>
    <n v="2022"/>
  </r>
  <r>
    <d v="2022-09-21T00:00:00"/>
    <s v="P0018"/>
    <n v="14"/>
    <s v="Online"/>
    <s v="Online"/>
    <n v="0"/>
    <s v="Product18"/>
    <s v="Category02"/>
    <s v="No."/>
    <n v="37"/>
    <n v="49.21"/>
    <n v="518"/>
    <n v="688.94"/>
    <n v="21"/>
    <s v="Sep"/>
    <n v="2022"/>
  </r>
  <r>
    <d v="2022-09-21T00:00:00"/>
    <s v="P0026"/>
    <n v="5"/>
    <s v="Direct Sales"/>
    <s v="Cash"/>
    <n v="0"/>
    <s v="Product26"/>
    <s v="Category04"/>
    <s v="No."/>
    <n v="18"/>
    <n v="24.66"/>
    <n v="90"/>
    <n v="123.3"/>
    <n v="21"/>
    <s v="Sep"/>
    <n v="2022"/>
  </r>
  <r>
    <d v="2022-09-22T00:00:00"/>
    <s v="P0043"/>
    <n v="12"/>
    <s v="Online"/>
    <s v="Online"/>
    <n v="0"/>
    <s v="Product43"/>
    <s v="Category05"/>
    <s v="Kg"/>
    <n v="67"/>
    <n v="83.08"/>
    <n v="804"/>
    <n v="996.96"/>
    <n v="22"/>
    <s v="Sep"/>
    <n v="2022"/>
  </r>
  <r>
    <d v="2022-09-23T00:00:00"/>
    <s v="P0012"/>
    <n v="12"/>
    <s v="Direct Sales"/>
    <s v="Online"/>
    <n v="0"/>
    <s v="Product12"/>
    <s v="Category02"/>
    <s v="Kg"/>
    <n v="73"/>
    <n v="94.17"/>
    <n v="876"/>
    <n v="1130.04"/>
    <n v="23"/>
    <s v="Sep"/>
    <n v="2022"/>
  </r>
  <r>
    <d v="2022-09-24T00:00:00"/>
    <s v="P0032"/>
    <n v="14"/>
    <s v="Direct Sales"/>
    <s v="Online"/>
    <n v="0"/>
    <s v="Product32"/>
    <s v="Category04"/>
    <s v="Kg"/>
    <n v="89"/>
    <n v="117.48"/>
    <n v="1246"/>
    <n v="1644.72"/>
    <n v="24"/>
    <s v="Sep"/>
    <n v="2022"/>
  </r>
  <r>
    <d v="2022-09-24T00:00:00"/>
    <s v="P0032"/>
    <n v="8"/>
    <s v="Direct Sales"/>
    <s v="Cash"/>
    <n v="0"/>
    <s v="Product32"/>
    <s v="Category04"/>
    <s v="Kg"/>
    <n v="89"/>
    <n v="117.48"/>
    <n v="712"/>
    <n v="939.84"/>
    <n v="24"/>
    <s v="Sep"/>
    <n v="2022"/>
  </r>
  <r>
    <d v="2022-09-27T00:00:00"/>
    <s v="P0036"/>
    <n v="4"/>
    <s v="Direct Sales"/>
    <s v="Cash"/>
    <n v="0"/>
    <s v="Product36"/>
    <s v="Category04"/>
    <s v="Kg"/>
    <n v="90"/>
    <n v="96.3"/>
    <n v="360"/>
    <n v="385.2"/>
    <n v="27"/>
    <s v="Sep"/>
    <n v="2022"/>
  </r>
  <r>
    <d v="2022-09-27T00:00:00"/>
    <s v="P0044"/>
    <n v="9"/>
    <s v="Direct Sales"/>
    <s v="Cash"/>
    <n v="0"/>
    <s v="Product44"/>
    <s v="Category05"/>
    <s v="Kg"/>
    <n v="76"/>
    <n v="82.08"/>
    <n v="684"/>
    <n v="738.72"/>
    <n v="27"/>
    <s v="Sep"/>
    <n v="2022"/>
  </r>
  <r>
    <d v="2022-09-27T00:00:00"/>
    <s v="P0038"/>
    <n v="3"/>
    <s v="Wholesaler"/>
    <s v="Cash"/>
    <n v="0"/>
    <s v="Product38"/>
    <s v="Category05"/>
    <s v="Kg"/>
    <n v="72"/>
    <n v="79.92"/>
    <n v="216"/>
    <n v="239.76"/>
    <n v="27"/>
    <s v="Sep"/>
    <n v="2022"/>
  </r>
  <r>
    <d v="2022-09-29T00:00:00"/>
    <s v="P0034"/>
    <n v="13"/>
    <s v="Direct Sales"/>
    <s v="Online"/>
    <n v="0"/>
    <s v="Product34"/>
    <s v="Category04"/>
    <s v="Lt"/>
    <n v="55"/>
    <n v="58.3"/>
    <n v="715"/>
    <n v="757.9"/>
    <n v="29"/>
    <s v="Sep"/>
    <n v="2022"/>
  </r>
  <r>
    <d v="2022-10-03T00:00:00"/>
    <s v="P0011"/>
    <n v="5"/>
    <s v="Direct Sales"/>
    <s v="Cash"/>
    <n v="0"/>
    <s v="Product11"/>
    <s v="Category02"/>
    <s v="Lt"/>
    <n v="44"/>
    <n v="48.4"/>
    <n v="220"/>
    <n v="242"/>
    <n v="3"/>
    <s v="Oct"/>
    <n v="2022"/>
  </r>
  <r>
    <d v="2022-10-04T00:00:00"/>
    <s v="P0007"/>
    <n v="15"/>
    <s v="Direct Sales"/>
    <s v="Online"/>
    <n v="0"/>
    <s v="Product07"/>
    <s v="Category01"/>
    <s v="Lt"/>
    <n v="43"/>
    <n v="47.730000000000004"/>
    <n v="645"/>
    <n v="715.95"/>
    <n v="4"/>
    <s v="Oct"/>
    <n v="2022"/>
  </r>
  <r>
    <d v="2022-10-06T00:00:00"/>
    <s v="P0035"/>
    <n v="1"/>
    <s v="Direct Sales"/>
    <s v="Online"/>
    <n v="0"/>
    <s v="Product35"/>
    <s v="Category04"/>
    <s v="No."/>
    <n v="5"/>
    <n v="6.7"/>
    <n v="5"/>
    <n v="6.7"/>
    <n v="6"/>
    <s v="Oct"/>
    <n v="2022"/>
  </r>
  <r>
    <d v="2022-10-09T00:00:00"/>
    <s v="P0038"/>
    <n v="14"/>
    <s v="Online"/>
    <s v="Online"/>
    <n v="0"/>
    <s v="Product38"/>
    <s v="Category05"/>
    <s v="Kg"/>
    <n v="72"/>
    <n v="79.92"/>
    <n v="1008"/>
    <n v="1118.8800000000001"/>
    <n v="9"/>
    <s v="Oct"/>
    <n v="2022"/>
  </r>
  <r>
    <d v="2022-10-10T00:00:00"/>
    <s v="P0019"/>
    <n v="9"/>
    <s v="Direct Sales"/>
    <s v="Online"/>
    <n v="0"/>
    <s v="Product19"/>
    <s v="Category02"/>
    <s v="Ft"/>
    <n v="150"/>
    <n v="210"/>
    <n v="1350"/>
    <n v="1890"/>
    <n v="10"/>
    <s v="Oct"/>
    <n v="2022"/>
  </r>
  <r>
    <d v="2022-10-10T00:00:00"/>
    <s v="P0044"/>
    <n v="12"/>
    <s v="Online"/>
    <s v="Online"/>
    <n v="0"/>
    <s v="Product44"/>
    <s v="Category05"/>
    <s v="Kg"/>
    <n v="76"/>
    <n v="82.08"/>
    <n v="912"/>
    <n v="984.96"/>
    <n v="10"/>
    <s v="Oct"/>
    <n v="2022"/>
  </r>
  <r>
    <d v="2022-10-11T00:00:00"/>
    <s v="P0008"/>
    <n v="10"/>
    <s v="Direct Sales"/>
    <s v="Online"/>
    <n v="0"/>
    <s v="Product08"/>
    <s v="Category01"/>
    <s v="Kg"/>
    <n v="83"/>
    <n v="94.62"/>
    <n v="830"/>
    <n v="946.2"/>
    <n v="11"/>
    <s v="Oct"/>
    <n v="2022"/>
  </r>
  <r>
    <d v="2022-10-13T00:00:00"/>
    <s v="P0002"/>
    <n v="15"/>
    <s v="Online"/>
    <s v="Online"/>
    <n v="0"/>
    <s v="Product02"/>
    <s v="Category01"/>
    <s v="Kg"/>
    <n v="105"/>
    <n v="142.80000000000001"/>
    <n v="1575"/>
    <n v="2142"/>
    <n v="13"/>
    <s v="Oct"/>
    <n v="2022"/>
  </r>
  <r>
    <d v="2022-10-14T00:00:00"/>
    <s v="P0044"/>
    <n v="15"/>
    <s v="Wholesaler"/>
    <s v="Online"/>
    <n v="0"/>
    <s v="Product44"/>
    <s v="Category05"/>
    <s v="Kg"/>
    <n v="76"/>
    <n v="82.08"/>
    <n v="1140"/>
    <n v="1231.2"/>
    <n v="14"/>
    <s v="Oct"/>
    <n v="2022"/>
  </r>
  <r>
    <d v="2022-10-15T00:00:00"/>
    <s v="P0015"/>
    <n v="10"/>
    <s v="Direct Sales"/>
    <s v="Cash"/>
    <n v="0"/>
    <s v="Product15"/>
    <s v="Category02"/>
    <s v="No."/>
    <n v="12"/>
    <n v="15.719999999999999"/>
    <n v="120"/>
    <n v="157.19999999999999"/>
    <n v="15"/>
    <s v="Oct"/>
    <n v="2022"/>
  </r>
  <r>
    <d v="2022-10-16T00:00:00"/>
    <s v="P0036"/>
    <n v="3"/>
    <s v="Online"/>
    <s v="Online"/>
    <n v="0"/>
    <s v="Product36"/>
    <s v="Category04"/>
    <s v="Kg"/>
    <n v="90"/>
    <n v="96.3"/>
    <n v="270"/>
    <n v="288.89999999999998"/>
    <n v="16"/>
    <s v="Oct"/>
    <n v="2022"/>
  </r>
  <r>
    <d v="2022-10-23T00:00:00"/>
    <s v="P0024"/>
    <n v="14"/>
    <s v="Online"/>
    <s v="Cash"/>
    <n v="0"/>
    <s v="Product24"/>
    <s v="Category03"/>
    <s v="Ft"/>
    <n v="144"/>
    <n v="156.96"/>
    <n v="2016"/>
    <n v="2197.44"/>
    <n v="23"/>
    <s v="Oct"/>
    <n v="2022"/>
  </r>
  <r>
    <d v="2022-10-30T00:00:00"/>
    <s v="P0042"/>
    <n v="3"/>
    <s v="Direct Sales"/>
    <s v="Cash"/>
    <n v="0"/>
    <s v="Product42"/>
    <s v="Category05"/>
    <s v="Ft"/>
    <n v="120"/>
    <n v="162"/>
    <n v="360"/>
    <n v="486"/>
    <n v="30"/>
    <s v="Oct"/>
    <n v="2022"/>
  </r>
  <r>
    <d v="2022-10-31T00:00:00"/>
    <s v="P0038"/>
    <n v="8"/>
    <s v="Direct Sales"/>
    <s v="Online"/>
    <n v="0"/>
    <s v="Product38"/>
    <s v="Category05"/>
    <s v="Kg"/>
    <n v="72"/>
    <n v="79.92"/>
    <n v="576"/>
    <n v="639.36"/>
    <n v="31"/>
    <s v="Oct"/>
    <n v="2022"/>
  </r>
  <r>
    <d v="2022-11-01T00:00:00"/>
    <s v="P0012"/>
    <n v="15"/>
    <s v="Wholesaler"/>
    <s v="Online"/>
    <n v="0"/>
    <s v="Product12"/>
    <s v="Category02"/>
    <s v="Kg"/>
    <n v="73"/>
    <n v="94.17"/>
    <n v="1095"/>
    <n v="1412.55"/>
    <n v="1"/>
    <s v="Nov"/>
    <n v="2022"/>
  </r>
  <r>
    <d v="2022-11-02T00:00:00"/>
    <s v="P0015"/>
    <n v="15"/>
    <s v="Wholesaler"/>
    <s v="Cash"/>
    <n v="0"/>
    <s v="Product15"/>
    <s v="Category02"/>
    <s v="No."/>
    <n v="12"/>
    <n v="15.719999999999999"/>
    <n v="180"/>
    <n v="235.79999999999998"/>
    <n v="2"/>
    <s v="Nov"/>
    <n v="2022"/>
  </r>
  <r>
    <d v="2022-11-02T00:00:00"/>
    <s v="P0030"/>
    <n v="15"/>
    <s v="Direct Sales"/>
    <s v="Cash"/>
    <n v="0"/>
    <s v="Product30"/>
    <s v="Category04"/>
    <s v="Ft"/>
    <n v="148"/>
    <n v="201.28"/>
    <n v="2220"/>
    <n v="3019.2"/>
    <n v="2"/>
    <s v="Nov"/>
    <n v="2022"/>
  </r>
  <r>
    <d v="2022-11-02T00:00:00"/>
    <s v="P0035"/>
    <n v="5"/>
    <s v="Direct Sales"/>
    <s v="Cash"/>
    <n v="0"/>
    <s v="Product35"/>
    <s v="Category04"/>
    <s v="No."/>
    <n v="5"/>
    <n v="6.7"/>
    <n v="25"/>
    <n v="33.5"/>
    <n v="2"/>
    <s v="Nov"/>
    <n v="2022"/>
  </r>
  <r>
    <d v="2022-11-03T00:00:00"/>
    <s v="P0020"/>
    <n v="11"/>
    <s v="Online"/>
    <s v="Online"/>
    <n v="0"/>
    <s v="Product20"/>
    <s v="Category03"/>
    <s v="Lt"/>
    <n v="61"/>
    <n v="76.25"/>
    <n v="671"/>
    <n v="838.75"/>
    <n v="3"/>
    <s v="Nov"/>
    <n v="2022"/>
  </r>
  <r>
    <d v="2022-11-04T00:00:00"/>
    <s v="P0008"/>
    <n v="10"/>
    <s v="Direct Sales"/>
    <s v="Online"/>
    <n v="0"/>
    <s v="Product08"/>
    <s v="Category01"/>
    <s v="Kg"/>
    <n v="83"/>
    <n v="94.62"/>
    <n v="830"/>
    <n v="946.2"/>
    <n v="4"/>
    <s v="Nov"/>
    <n v="2022"/>
  </r>
  <r>
    <d v="2022-11-05T00:00:00"/>
    <s v="P0019"/>
    <n v="15"/>
    <s v="Direct Sales"/>
    <s v="Cash"/>
    <n v="0"/>
    <s v="Product19"/>
    <s v="Category02"/>
    <s v="Ft"/>
    <n v="150"/>
    <n v="210"/>
    <n v="2250"/>
    <n v="3150"/>
    <n v="5"/>
    <s v="Nov"/>
    <n v="2022"/>
  </r>
  <r>
    <d v="2022-11-06T00:00:00"/>
    <s v="P0043"/>
    <n v="13"/>
    <s v="Direct Sales"/>
    <s v="Cash"/>
    <n v="0"/>
    <s v="Product43"/>
    <s v="Category05"/>
    <s v="Kg"/>
    <n v="67"/>
    <n v="83.08"/>
    <n v="871"/>
    <n v="1080.04"/>
    <n v="6"/>
    <s v="Nov"/>
    <n v="2022"/>
  </r>
  <r>
    <d v="2022-11-06T00:00:00"/>
    <s v="P0015"/>
    <n v="13"/>
    <s v="Online"/>
    <s v="Online"/>
    <n v="0"/>
    <s v="Product15"/>
    <s v="Category02"/>
    <s v="No."/>
    <n v="12"/>
    <n v="15.719999999999999"/>
    <n v="156"/>
    <n v="204.35999999999999"/>
    <n v="6"/>
    <s v="Nov"/>
    <n v="2022"/>
  </r>
  <r>
    <d v="2022-11-06T00:00:00"/>
    <s v="P0042"/>
    <n v="13"/>
    <s v="Direct Sales"/>
    <s v="Cash"/>
    <n v="0"/>
    <s v="Product42"/>
    <s v="Category05"/>
    <s v="Ft"/>
    <n v="120"/>
    <n v="162"/>
    <n v="1560"/>
    <n v="2106"/>
    <n v="6"/>
    <s v="Nov"/>
    <n v="2022"/>
  </r>
  <r>
    <d v="2022-11-07T00:00:00"/>
    <s v="P0040"/>
    <n v="13"/>
    <s v="Online"/>
    <s v="Cash"/>
    <n v="0"/>
    <s v="Product40"/>
    <s v="Category05"/>
    <s v="Kg"/>
    <n v="90"/>
    <n v="115.2"/>
    <n v="1170"/>
    <n v="1497.6000000000001"/>
    <n v="7"/>
    <s v="Nov"/>
    <n v="2022"/>
  </r>
  <r>
    <d v="2022-11-08T00:00:00"/>
    <s v="P0036"/>
    <n v="11"/>
    <s v="Wholesaler"/>
    <s v="Cash"/>
    <n v="0"/>
    <s v="Product36"/>
    <s v="Category04"/>
    <s v="Kg"/>
    <n v="90"/>
    <n v="96.3"/>
    <n v="990"/>
    <n v="1059.3"/>
    <n v="8"/>
    <s v="Nov"/>
    <n v="2022"/>
  </r>
  <r>
    <d v="2022-11-08T00:00:00"/>
    <s v="P0019"/>
    <n v="10"/>
    <s v="Wholesaler"/>
    <s v="Online"/>
    <n v="0"/>
    <s v="Product19"/>
    <s v="Category02"/>
    <s v="Ft"/>
    <n v="150"/>
    <n v="210"/>
    <n v="1500"/>
    <n v="2100"/>
    <n v="8"/>
    <s v="Nov"/>
    <n v="2022"/>
  </r>
  <r>
    <d v="2022-11-09T00:00:00"/>
    <s v="P0027"/>
    <n v="8"/>
    <s v="Online"/>
    <s v="Cash"/>
    <n v="0"/>
    <s v="Product27"/>
    <s v="Category04"/>
    <s v="Lt"/>
    <n v="48"/>
    <n v="57.120000000000005"/>
    <n v="384"/>
    <n v="456.96000000000004"/>
    <n v="9"/>
    <s v="Nov"/>
    <n v="2022"/>
  </r>
  <r>
    <d v="2022-11-10T00:00:00"/>
    <s v="P0018"/>
    <n v="7"/>
    <s v="Direct Sales"/>
    <s v="Online"/>
    <n v="0"/>
    <s v="Product18"/>
    <s v="Category02"/>
    <s v="No."/>
    <n v="37"/>
    <n v="49.21"/>
    <n v="259"/>
    <n v="344.47"/>
    <n v="10"/>
    <s v="Nov"/>
    <n v="2022"/>
  </r>
  <r>
    <d v="2022-11-13T00:00:00"/>
    <s v="P0027"/>
    <n v="10"/>
    <s v="Wholesaler"/>
    <s v="Cash"/>
    <n v="0"/>
    <s v="Product27"/>
    <s v="Category04"/>
    <s v="Lt"/>
    <n v="48"/>
    <n v="57.120000000000005"/>
    <n v="480"/>
    <n v="571.20000000000005"/>
    <n v="13"/>
    <s v="Nov"/>
    <n v="2022"/>
  </r>
  <r>
    <d v="2022-11-14T00:00:00"/>
    <s v="P0002"/>
    <n v="1"/>
    <s v="Direct Sales"/>
    <s v="Cash"/>
    <n v="0"/>
    <s v="Product02"/>
    <s v="Category01"/>
    <s v="Kg"/>
    <n v="105"/>
    <n v="142.80000000000001"/>
    <n v="105"/>
    <n v="142.80000000000001"/>
    <n v="14"/>
    <s v="Nov"/>
    <n v="2022"/>
  </r>
  <r>
    <d v="2022-11-15T00:00:00"/>
    <s v="P0012"/>
    <n v="14"/>
    <s v="Direct Sales"/>
    <s v="Cash"/>
    <n v="0"/>
    <s v="Product12"/>
    <s v="Category02"/>
    <s v="Kg"/>
    <n v="73"/>
    <n v="94.17"/>
    <n v="1022"/>
    <n v="1318.38"/>
    <n v="15"/>
    <s v="Nov"/>
    <n v="2022"/>
  </r>
  <r>
    <d v="2022-11-16T00:00:00"/>
    <s v="P0017"/>
    <n v="8"/>
    <s v="Online"/>
    <s v="Online"/>
    <n v="0"/>
    <s v="Product17"/>
    <s v="Category02"/>
    <s v="Ft"/>
    <n v="134"/>
    <n v="156.78"/>
    <n v="1072"/>
    <n v="1254.24"/>
    <n v="16"/>
    <s v="Nov"/>
    <n v="2022"/>
  </r>
  <r>
    <d v="2022-11-18T00:00:00"/>
    <s v="P0034"/>
    <n v="8"/>
    <s v="Direct Sales"/>
    <s v="Cash"/>
    <n v="0"/>
    <s v="Product34"/>
    <s v="Category04"/>
    <s v="Lt"/>
    <n v="55"/>
    <n v="58.3"/>
    <n v="440"/>
    <n v="466.4"/>
    <n v="18"/>
    <s v="Nov"/>
    <n v="2022"/>
  </r>
  <r>
    <d v="2022-11-21T00:00:00"/>
    <s v="P0020"/>
    <n v="6"/>
    <s v="Direct Sales"/>
    <s v="Cash"/>
    <n v="0"/>
    <s v="Product20"/>
    <s v="Category03"/>
    <s v="Lt"/>
    <n v="61"/>
    <n v="76.25"/>
    <n v="366"/>
    <n v="457.5"/>
    <n v="21"/>
    <s v="Nov"/>
    <n v="2022"/>
  </r>
  <r>
    <d v="2022-11-23T00:00:00"/>
    <s v="P0036"/>
    <n v="12"/>
    <s v="Online"/>
    <s v="Online"/>
    <n v="0"/>
    <s v="Product36"/>
    <s v="Category04"/>
    <s v="Kg"/>
    <n v="90"/>
    <n v="96.3"/>
    <n v="1080"/>
    <n v="1155.5999999999999"/>
    <n v="23"/>
    <s v="Nov"/>
    <n v="2022"/>
  </r>
  <r>
    <d v="2022-11-25T00:00:00"/>
    <s v="P0004"/>
    <n v="5"/>
    <s v="Direct Sales"/>
    <s v="Cash"/>
    <n v="0"/>
    <s v="Product04"/>
    <s v="Category01"/>
    <s v="Lt"/>
    <n v="44"/>
    <n v="48.84"/>
    <n v="220"/>
    <n v="244.20000000000002"/>
    <n v="25"/>
    <s v="Nov"/>
    <n v="2022"/>
  </r>
  <r>
    <d v="2022-11-26T00:00:00"/>
    <s v="P0032"/>
    <n v="5"/>
    <s v="Direct Sales"/>
    <s v="Online"/>
    <n v="0"/>
    <s v="Product32"/>
    <s v="Category04"/>
    <s v="Kg"/>
    <n v="89"/>
    <n v="117.48"/>
    <n v="445"/>
    <n v="587.4"/>
    <n v="26"/>
    <s v="Nov"/>
    <n v="2022"/>
  </r>
  <r>
    <d v="2022-11-27T00:00:00"/>
    <s v="P0034"/>
    <n v="15"/>
    <s v="Direct Sales"/>
    <s v="Online"/>
    <n v="0"/>
    <s v="Product34"/>
    <s v="Category04"/>
    <s v="Lt"/>
    <n v="55"/>
    <n v="58.3"/>
    <n v="825"/>
    <n v="874.5"/>
    <n v="27"/>
    <s v="Nov"/>
    <n v="2022"/>
  </r>
  <r>
    <d v="2022-11-28T00:00:00"/>
    <s v="P0031"/>
    <n v="8"/>
    <s v="Direct Sales"/>
    <s v="Cash"/>
    <n v="0"/>
    <s v="Product31"/>
    <s v="Category04"/>
    <s v="Kg"/>
    <n v="93"/>
    <n v="104.16"/>
    <n v="744"/>
    <n v="833.28"/>
    <n v="28"/>
    <s v="Nov"/>
    <n v="2022"/>
  </r>
  <r>
    <d v="2022-11-30T00:00:00"/>
    <s v="P0015"/>
    <n v="2"/>
    <s v="Direct Sales"/>
    <s v="Online"/>
    <n v="0"/>
    <s v="Product15"/>
    <s v="Category02"/>
    <s v="No."/>
    <n v="12"/>
    <n v="15.719999999999999"/>
    <n v="24"/>
    <n v="31.439999999999998"/>
    <n v="30"/>
    <s v="Nov"/>
    <n v="2022"/>
  </r>
  <r>
    <d v="2022-12-03T00:00:00"/>
    <s v="P0028"/>
    <n v="5"/>
    <s v="Wholesaler"/>
    <s v="Cash"/>
    <n v="0"/>
    <s v="Product28"/>
    <s v="Category04"/>
    <s v="No."/>
    <n v="37"/>
    <n v="41.81"/>
    <n v="185"/>
    <n v="209.05"/>
    <n v="3"/>
    <s v="Dec"/>
    <n v="2022"/>
  </r>
  <r>
    <d v="2022-12-04T00:00:00"/>
    <s v="P0026"/>
    <n v="10"/>
    <s v="Direct Sales"/>
    <s v="Cash"/>
    <n v="0"/>
    <s v="Product26"/>
    <s v="Category04"/>
    <s v="No."/>
    <n v="18"/>
    <n v="24.66"/>
    <n v="180"/>
    <n v="246.6"/>
    <n v="4"/>
    <s v="Dec"/>
    <n v="2022"/>
  </r>
  <r>
    <d v="2022-12-04T00:00:00"/>
    <s v="P0044"/>
    <n v="15"/>
    <s v="Direct Sales"/>
    <s v="Cash"/>
    <n v="0"/>
    <s v="Product44"/>
    <s v="Category05"/>
    <s v="Kg"/>
    <n v="76"/>
    <n v="82.08"/>
    <n v="1140"/>
    <n v="1231.2"/>
    <n v="4"/>
    <s v="Dec"/>
    <n v="2022"/>
  </r>
  <r>
    <d v="2022-12-07T00:00:00"/>
    <s v="P0038"/>
    <n v="12"/>
    <s v="Direct Sales"/>
    <s v="Cash"/>
    <n v="0"/>
    <s v="Product38"/>
    <s v="Category05"/>
    <s v="Kg"/>
    <n v="72"/>
    <n v="79.92"/>
    <n v="864"/>
    <n v="959.04"/>
    <n v="7"/>
    <s v="Dec"/>
    <n v="2022"/>
  </r>
  <r>
    <d v="2022-12-07T00:00:00"/>
    <s v="P0016"/>
    <n v="13"/>
    <s v="Direct Sales"/>
    <s v="Online"/>
    <n v="0"/>
    <s v="Product16"/>
    <s v="Category02"/>
    <s v="No."/>
    <n v="13"/>
    <n v="16.64"/>
    <n v="169"/>
    <n v="216.32"/>
    <n v="7"/>
    <s v="Dec"/>
    <n v="2022"/>
  </r>
  <r>
    <d v="2022-12-07T00:00:00"/>
    <s v="P0038"/>
    <n v="5"/>
    <s v="Direct Sales"/>
    <s v="Cash"/>
    <n v="0"/>
    <s v="Product38"/>
    <s v="Category05"/>
    <s v="Kg"/>
    <n v="72"/>
    <n v="79.92"/>
    <n v="360"/>
    <n v="399.6"/>
    <n v="7"/>
    <s v="Dec"/>
    <n v="2022"/>
  </r>
  <r>
    <d v="2022-12-11T00:00:00"/>
    <s v="P0027"/>
    <n v="5"/>
    <s v="Direct Sales"/>
    <s v="Online"/>
    <n v="0"/>
    <s v="Product27"/>
    <s v="Category04"/>
    <s v="Lt"/>
    <n v="48"/>
    <n v="57.120000000000005"/>
    <n v="240"/>
    <n v="285.60000000000002"/>
    <n v="11"/>
    <s v="Dec"/>
    <n v="2022"/>
  </r>
  <r>
    <d v="2022-12-11T00:00:00"/>
    <s v="P0013"/>
    <n v="9"/>
    <s v="Wholesaler"/>
    <s v="Online"/>
    <n v="0"/>
    <s v="Product13"/>
    <s v="Category02"/>
    <s v="Kg"/>
    <n v="112"/>
    <n v="122.08"/>
    <n v="1008"/>
    <n v="1098.72"/>
    <n v="11"/>
    <s v="Dec"/>
    <n v="2022"/>
  </r>
  <r>
    <d v="2022-12-11T00:00:00"/>
    <s v="P0014"/>
    <n v="10"/>
    <s v="Online"/>
    <s v="Cash"/>
    <n v="0"/>
    <s v="Product14"/>
    <s v="Category02"/>
    <s v="Kg"/>
    <n v="112"/>
    <n v="146.72"/>
    <n v="1120"/>
    <n v="1467.2"/>
    <n v="11"/>
    <s v="Dec"/>
    <n v="2022"/>
  </r>
  <r>
    <d v="2022-12-12T00:00:00"/>
    <s v="P0030"/>
    <n v="9"/>
    <s v="Wholesaler"/>
    <s v="Cash"/>
    <n v="0"/>
    <s v="Product30"/>
    <s v="Category04"/>
    <s v="Ft"/>
    <n v="148"/>
    <n v="201.28"/>
    <n v="1332"/>
    <n v="1811.52"/>
    <n v="12"/>
    <s v="Dec"/>
    <n v="2022"/>
  </r>
  <r>
    <d v="2022-12-12T00:00:00"/>
    <s v="P0041"/>
    <n v="10"/>
    <s v="Wholesaler"/>
    <s v="Online"/>
    <n v="0"/>
    <s v="Product41"/>
    <s v="Category05"/>
    <s v="Ft"/>
    <n v="138"/>
    <n v="173.88"/>
    <n v="1380"/>
    <n v="1738.8"/>
    <n v="12"/>
    <s v="Dec"/>
    <n v="2022"/>
  </r>
  <r>
    <d v="2022-12-14T00:00:00"/>
    <s v="P0005"/>
    <n v="4"/>
    <s v="Direct Sales"/>
    <s v="Cash"/>
    <n v="0"/>
    <s v="Product05"/>
    <s v="Category01"/>
    <s v="Ft"/>
    <n v="133"/>
    <n v="155.61000000000001"/>
    <n v="532"/>
    <n v="622.44000000000005"/>
    <n v="14"/>
    <s v="Dec"/>
    <n v="2022"/>
  </r>
  <r>
    <d v="2022-12-15T00:00:00"/>
    <s v="P0009"/>
    <n v="13"/>
    <s v="Direct Sales"/>
    <s v="Online"/>
    <n v="0"/>
    <s v="Product09"/>
    <s v="Category01"/>
    <s v="No."/>
    <n v="6"/>
    <n v="7.8599999999999994"/>
    <n v="78"/>
    <n v="102.17999999999999"/>
    <n v="15"/>
    <s v="Dec"/>
    <n v="2022"/>
  </r>
  <r>
    <d v="2022-12-19T00:00:00"/>
    <s v="P0044"/>
    <n v="7"/>
    <s v="Direct Sales"/>
    <s v="Online"/>
    <n v="0"/>
    <s v="Product44"/>
    <s v="Category05"/>
    <s v="Kg"/>
    <n v="76"/>
    <n v="82.08"/>
    <n v="532"/>
    <n v="574.55999999999995"/>
    <n v="19"/>
    <s v="Dec"/>
    <n v="2022"/>
  </r>
  <r>
    <d v="2022-12-19T00:00:00"/>
    <s v="P0011"/>
    <n v="14"/>
    <s v="Direct Sales"/>
    <s v="Cash"/>
    <n v="0"/>
    <s v="Product11"/>
    <s v="Category02"/>
    <s v="Lt"/>
    <n v="44"/>
    <n v="48.4"/>
    <n v="616"/>
    <n v="677.6"/>
    <n v="19"/>
    <s v="Dec"/>
    <n v="2022"/>
  </r>
  <r>
    <d v="2022-12-19T00:00:00"/>
    <s v="P0009"/>
    <n v="11"/>
    <s v="Online"/>
    <s v="Online"/>
    <n v="0"/>
    <s v="Product09"/>
    <s v="Category01"/>
    <s v="No."/>
    <n v="6"/>
    <n v="7.8599999999999994"/>
    <n v="66"/>
    <n v="86.46"/>
    <n v="19"/>
    <s v="Dec"/>
    <n v="2022"/>
  </r>
  <r>
    <d v="2022-12-21T00:00:00"/>
    <s v="P0006"/>
    <n v="10"/>
    <s v="Direct Sales"/>
    <s v="Online"/>
    <n v="0"/>
    <s v="Product06"/>
    <s v="Category01"/>
    <s v="Kg"/>
    <n v="75"/>
    <n v="85.5"/>
    <n v="750"/>
    <n v="855"/>
    <n v="21"/>
    <s v="Dec"/>
    <n v="2022"/>
  </r>
  <r>
    <d v="2022-12-29T00:00:00"/>
    <s v="P0008"/>
    <n v="15"/>
    <s v="Direct Sales"/>
    <s v="Online"/>
    <n v="0"/>
    <s v="Product08"/>
    <s v="Category01"/>
    <s v="Kg"/>
    <n v="83"/>
    <n v="94.62"/>
    <n v="1245"/>
    <n v="1419.3000000000002"/>
    <n v="29"/>
    <s v="Dec"/>
    <n v="2022"/>
  </r>
  <r>
    <d v="2022-12-29T00:00:00"/>
    <s v="P0042"/>
    <n v="1"/>
    <s v="Wholesaler"/>
    <s v="Cash"/>
    <n v="0"/>
    <s v="Product42"/>
    <s v="Category05"/>
    <s v="Ft"/>
    <n v="120"/>
    <n v="162"/>
    <n v="120"/>
    <n v="162"/>
    <n v="29"/>
    <s v="Dec"/>
    <n v="2022"/>
  </r>
  <r>
    <d v="2022-12-30T00:00:00"/>
    <s v="P0041"/>
    <n v="14"/>
    <s v="Direct Sales"/>
    <s v="Online"/>
    <n v="0"/>
    <s v="Product41"/>
    <s v="Category05"/>
    <s v="Ft"/>
    <n v="138"/>
    <n v="173.88"/>
    <n v="1932"/>
    <n v="2434.3199999999997"/>
    <n v="30"/>
    <s v="Dec"/>
    <n v="2022"/>
  </r>
  <r>
    <d v="2022-12-31T00:00:00"/>
    <s v="P0033"/>
    <n v="12"/>
    <s v="Online"/>
    <s v="Online"/>
    <n v="0"/>
    <s v="Product33"/>
    <s v="Category04"/>
    <s v="Kg"/>
    <n v="95"/>
    <n v="119.7"/>
    <n v="1140"/>
    <n v="1436.4"/>
    <n v="31"/>
    <s v="Dec"/>
    <n v="2022"/>
  </r>
  <r>
    <d v="2022-12-31T00:00:00"/>
    <s v="P0011"/>
    <n v="6"/>
    <s v="Online"/>
    <s v="Online"/>
    <n v="0"/>
    <s v="Product11"/>
    <s v="Category02"/>
    <s v="Lt"/>
    <n v="44"/>
    <n v="48.4"/>
    <n v="264"/>
    <n v="290.39999999999998"/>
    <n v="31"/>
    <s v="Dec"/>
    <n v="2022"/>
  </r>
  <r>
    <d v="2022-12-31T00:00:00"/>
    <s v="P0011"/>
    <n v="3"/>
    <s v="Wholesaler"/>
    <s v="Cash"/>
    <n v="0"/>
    <s v="Product11"/>
    <s v="Category02"/>
    <s v="Lt"/>
    <n v="44"/>
    <n v="48.4"/>
    <n v="132"/>
    <n v="145.19999999999999"/>
    <n v="31"/>
    <s v="Dec"/>
    <n v="2022"/>
  </r>
  <r>
    <m/>
    <m/>
    <m/>
    <m/>
    <m/>
    <m/>
    <m/>
    <m/>
    <m/>
    <m/>
    <m/>
    <m/>
    <m/>
    <m/>
    <m/>
    <m/>
  </r>
  <r>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6D43D2-6FB9-46AA-B2A7-933691EC1049}" name="product"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P3:R47"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defaultSubtotal="0">
      <items count="4">
        <item x="0"/>
        <item sd="0" x="1"/>
        <item x="2"/>
        <item x="3"/>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numFmtId="2"/>
    <dataField name="Sum of QUANTITY" fld="2" baseField="0" baseItem="0" numFmtId="1"/>
  </dataFields>
  <formats count="4">
    <format dxfId="63">
      <pivotArea collapsedLevelsAreSubtotals="1" fieldPosition="0">
        <references count="2">
          <reference field="4294967294" count="1" selected="0">
            <x v="0"/>
          </reference>
          <reference field="6" count="1">
            <x v="1"/>
          </reference>
        </references>
      </pivotArea>
    </format>
    <format dxfId="62">
      <pivotArea collapsedLevelsAreSubtotals="1" fieldPosition="0">
        <references count="2">
          <reference field="4294967294" count="1" selected="0">
            <x v="1"/>
          </reference>
          <reference field="6" count="1">
            <x v="1"/>
          </reference>
        </references>
      </pivotArea>
    </format>
    <format dxfId="61">
      <pivotArea outline="0" collapsedLevelsAreSubtotals="1" fieldPosition="0">
        <references count="1">
          <reference field="4294967294" count="1" selected="0">
            <x v="0"/>
          </reference>
        </references>
      </pivotArea>
    </format>
    <format dxfId="60">
      <pivotArea outline="0" collapsedLevelsAreSubtotals="1" fieldPosition="0">
        <references count="1">
          <reference field="4294967294" count="1" selected="0">
            <x v="1"/>
          </reference>
        </references>
      </pivotArea>
    </format>
  </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ADF15-CE56-4A4A-B5C8-676ABD9859C4}" name="month"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D9F2E-FDF6-48A0-B461-00AA1A3B7D94}" name="Sale typ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H3:AI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9AB87-6927-400E-9FE3-2E4F7AA4631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BF96F-5A4D-443D-8533-726F095D34BF}" name="categor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B3:AC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C6D8CC-3916-4632-ADB6-360871869AC6}" name="day wis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9B646F-2AD8-4CDA-B06F-BDF3D796E700}" name="payment mode"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K3:AL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8014F4-7726-442B-A5F2-9E32E5CF8D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30:H547"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8464657-99B8-48B1-A22D-A710C6F3D996}" sourceName="SALE TYPE">
  <pivotTables>
    <pivotTable tabId="4" name="day wise"/>
    <pivotTable tabId="4" name="category"/>
    <pivotTable tabId="4" name="month"/>
    <pivotTable tabId="4" name="payment mode"/>
    <pivotTable tabId="4" name="PivotTable3"/>
    <pivotTable tabId="4" name="product"/>
  </pivotTables>
  <data>
    <tabular pivotCacheId="12059509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A980E10A-A580-44C1-881D-0EE742D559DA}" sourceName="PAYMENT MODE">
  <pivotTables>
    <pivotTable tabId="4" name="day wise"/>
    <pivotTable tabId="4" name="category"/>
    <pivotTable tabId="4" name="month"/>
    <pivotTable tabId="4" name="PivotTable3"/>
    <pivotTable tabId="4" name="product"/>
    <pivotTable tabId="4" name="Sale type"/>
  </pivotTables>
  <data>
    <tabular pivotCacheId="12059509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C6EE662-524A-405F-9FBA-9B844ED8FD01}" sourceName="MONTH">
  <pivotTables>
    <pivotTable tabId="4" name="day wise"/>
    <pivotTable tabId="4" name="category"/>
    <pivotTable tabId="4" name="payment mode"/>
    <pivotTable tabId="4" name="PivotTable3"/>
    <pivotTable tabId="4" name="Sale type"/>
  </pivotTables>
  <data>
    <tabular pivotCacheId="120595099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E3B441-0BC7-4B3E-B5EF-40ACA18C3A3F}" sourceName="YEAR">
  <pivotTables>
    <pivotTable tabId="4" name="day wise"/>
    <pivotTable tabId="4" name="category"/>
    <pivotTable tabId="4" name="month"/>
    <pivotTable tabId="4" name="payment mode"/>
    <pivotTable tabId="4" name="PivotTable3"/>
    <pivotTable tabId="4" name="product"/>
    <pivotTable tabId="4" name="Sale type"/>
  </pivotTables>
  <data>
    <tabular pivotCacheId="12059509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E13A68C3-7BB0-449F-B971-EB753C286AD3}" cache="Slicer_SALE_TYPE" caption="SALE TYPE" rowHeight="241300"/>
  <slicer name="PAYMENT MODE" xr10:uid="{7E052710-FCC0-4AFE-84BB-411E3611754F}" cache="Slicer_PAYMENT_MODE" caption="PAYMENT MODE" rowHeight="241300"/>
  <slicer name="MONTH" xr10:uid="{003BBDDD-8726-4FA1-BC68-4C705B28ADCD}" cache="Slicer_MONTH" caption="MONTH" rowHeight="241300"/>
  <slicer name="YEAR" xr10:uid="{F6EC4894-DB9D-4387-B4E2-69FFEA57EA44}"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0A0EC5D5-4C81-4407-B2B8-080E478AF97C}" cache="Slicer_SALE_TYPE" caption="Sales Type" columnCount="3" style="SLICER" rowHeight="241300"/>
  <slicer name="PAYMENT MODE 1" xr10:uid="{149C6BD5-1386-4EAE-8143-423F4F0B87A6}" cache="Slicer_PAYMENT_MODE" caption="PAYMENT MODE" columnCount="2" style="SLICER" rowHeight="241300"/>
  <slicer name="MONTH 1" xr10:uid="{0B303C20-7D67-42ED-835D-193D833A8655}" cache="Slicer_MONTH" caption="MONTH" style="SLICER" rowHeight="241300"/>
  <slicer name="YEAR 1" xr10:uid="{89B19C40-7FC4-4C71-822A-C648CEACDE91}" cache="Slicer_YEAR" caption="YEAR"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59" headerRowBorderDxfId="58">
  <autoFilter ref="A1:P528" xr:uid="{60351B27-4213-4B50-AF1E-6DD234ED1CD8}"/>
  <sortState xmlns:xlrd2="http://schemas.microsoft.com/office/spreadsheetml/2017/richdata2" ref="A2:E527">
    <sortCondition ref="A1:A527"/>
  </sortState>
  <tableColumns count="16">
    <tableColumn id="1" xr3:uid="{7E2D9722-C99A-4D79-AD8A-A4AF24D31B15}" name="DATE" dataDxfId="57"/>
    <tableColumn id="3" xr3:uid="{1B687DA1-746A-409E-8132-464ADA2D65F7}" name="PRODUCT ID" dataDxfId="56"/>
    <tableColumn id="2" xr3:uid="{3D21C161-3520-4EEB-95C2-BC89A67F811B}" name="QUANTITY" dataDxfId="55"/>
    <tableColumn id="4" xr3:uid="{51AFA112-3989-4C7A-B537-003512753602}" name="SALE TYPE" dataDxfId="54"/>
    <tableColumn id="5" xr3:uid="{057B8FDA-60FB-4816-999C-2030B688B9CF}" name="PAYMENT MODE" dataDxfId="53"/>
    <tableColumn id="6" xr3:uid="{A77A9445-20AF-4122-92EB-C3706E536AB4}" name="DISCOUNT %" dataDxfId="52"/>
    <tableColumn id="7" xr3:uid="{124F4082-35C0-44B5-9CBF-7F2B36211417}" name="PRODUCT" dataDxfId="51">
      <calculatedColumnFormula>VLOOKUP(InputData[[#This Row],[PRODUCT ID]],MasterData[],2,0)</calculatedColumnFormula>
    </tableColumn>
    <tableColumn id="8" xr3:uid="{C0C61520-4BD0-4782-A157-AFC2AC22BFB0}" name="CATEGORY" dataDxfId="50">
      <calculatedColumnFormula>VLOOKUP(InputData[[#This Row],[PRODUCT ID]],MasterData[],3,0)</calculatedColumnFormula>
    </tableColumn>
    <tableColumn id="9" xr3:uid="{11DD8534-A313-48C3-8D7A-33B30713B620}" name="UOM" dataDxfId="49">
      <calculatedColumnFormula>VLOOKUP(InputData[[#This Row],[PRODUCT ID]],MasterData[],4,0)</calculatedColumnFormula>
    </tableColumn>
    <tableColumn id="10" xr3:uid="{C0D36EB7-DDC6-4AC2-9CA3-C820FF6FD269}" name="BUYING PRIZE" dataDxfId="48">
      <calculatedColumnFormula>VLOOKUP(InputData[[#This Row],[PRODUCT ID]],MasterData[],5,0)</calculatedColumnFormula>
    </tableColumn>
    <tableColumn id="11" xr3:uid="{51E61B00-FFB1-45B0-8842-B17B53C0B41C}" name="SELLING PRICE" dataDxfId="47">
      <calculatedColumnFormula>VLOOKUP(InputData[[#This Row],[PRODUCT ID]],MasterData[],6,0)</calculatedColumnFormula>
    </tableColumn>
    <tableColumn id="12" xr3:uid="{C82B7AC7-BF47-40C0-97AA-3FE2CDF5066F}" name="TOTAL BUYING VALUE" dataDxfId="46">
      <calculatedColumnFormula>InputData[[#This Row],[BUYING PRIZE]]*InputData[[#This Row],[QUANTITY]]</calculatedColumnFormula>
    </tableColumn>
    <tableColumn id="13" xr3:uid="{1D103CAD-2479-474F-889A-AC0F096872F6}" name="TOTAL SELLING VALUE" dataDxfId="45">
      <calculatedColumnFormula>InputData[[#This Row],[SELLING PRICE]]*InputData[[#This Row],[QUANTITY]]</calculatedColumnFormula>
    </tableColumn>
    <tableColumn id="14" xr3:uid="{8225017C-DFC2-4ABD-9898-8C0E0FD83025}" name="DAY" dataDxfId="44">
      <calculatedColumnFormula>DAY(InputData[[#This Row],[DATE]])</calculatedColumnFormula>
    </tableColumn>
    <tableColumn id="15" xr3:uid="{ACC6EBD5-5D5A-4738-A9E5-9F157C593DAF}" name="MONTH" dataDxfId="43">
      <calculatedColumnFormula>TEXT(InputData[[#This Row],[DATE]], "mmm")</calculatedColumnFormula>
    </tableColumn>
    <tableColumn id="16" xr3:uid="{3F268BDE-285F-41AA-AEE6-933292231A56}" name="YEAR" dataDxfId="42">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41" dataDxfId="39" headerRowBorderDxfId="40">
  <autoFilter ref="A1:F46" xr:uid="{DE6FA1E2-6EE8-430A-AF62-020400F3E926}"/>
  <tableColumns count="6">
    <tableColumn id="1" xr3:uid="{106E50BA-9FFB-484D-AC75-176578AFED44}" name="PRODUCT ID" dataDxfId="38"/>
    <tableColumn id="2" xr3:uid="{C6063C4C-22AC-43C3-B630-5C0916CFA263}" name="PRODUCT" dataDxfId="37"/>
    <tableColumn id="3" xr3:uid="{FEA9A0A4-A0D7-45FA-BD75-4D9EBBD09441}" name="CATEGORY" dataDxfId="36"/>
    <tableColumn id="4" xr3:uid="{3BDFD3DA-79CD-4B0E-9F98-1F406523093B}" name="UOM" dataDxfId="35"/>
    <tableColumn id="5" xr3:uid="{C286276F-25D5-4D9D-9759-32EF67A133BE}" name="BUYING PRIZE" dataDxfId="34"/>
    <tableColumn id="6" xr3:uid="{BFC92544-6510-4B40-ABEE-FD6A4B0302D7}" name="SELLING PRICE" dataDxfId="3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B38F-8678-4D4E-91A1-6D4A5CA6FE21}">
  <sheetPr codeName="Sheet1"/>
  <dimension ref="A1:AL47"/>
  <sheetViews>
    <sheetView tabSelected="1" topLeftCell="W1" workbookViewId="0">
      <selection activeCell="AH24" sqref="AH24"/>
    </sheetView>
  </sheetViews>
  <sheetFormatPr defaultRowHeight="15" x14ac:dyDescent="0.25"/>
  <cols>
    <col min="1" max="1" width="13.140625" bestFit="1" customWidth="1"/>
    <col min="2" max="2" width="27.5703125" bestFit="1" customWidth="1"/>
    <col min="4" max="5" width="27.5703125" bestFit="1" customWidth="1"/>
    <col min="7" max="7" width="13.140625" bestFit="1" customWidth="1"/>
    <col min="8" max="9" width="27.5703125" bestFit="1" customWidth="1"/>
    <col min="10" max="10" width="12.28515625" customWidth="1"/>
    <col min="11" max="15" width="10.28515625" customWidth="1"/>
    <col min="16" max="16" width="13.140625" bestFit="1" customWidth="1"/>
    <col min="17" max="17" width="27.5703125" bestFit="1" customWidth="1"/>
    <col min="18" max="18" width="17" bestFit="1" customWidth="1"/>
    <col min="19" max="19" width="13.85546875" bestFit="1" customWidth="1"/>
    <col min="20" max="20" width="11.42578125" customWidth="1"/>
    <col min="21" max="21" width="13.140625" bestFit="1" customWidth="1"/>
    <col min="22" max="26" width="13.85546875" customWidth="1"/>
    <col min="28" max="28" width="13.140625" bestFit="1" customWidth="1"/>
    <col min="29" max="29" width="27.5703125" bestFit="1" customWidth="1"/>
    <col min="30" max="32" width="13.7109375" customWidth="1"/>
    <col min="34" max="34" width="13.140625" bestFit="1" customWidth="1"/>
    <col min="35" max="35" width="27.5703125" bestFit="1" customWidth="1"/>
    <col min="37" max="37" width="13.140625" bestFit="1" customWidth="1"/>
    <col min="38" max="38" width="27.5703125" bestFit="1" customWidth="1"/>
  </cols>
  <sheetData>
    <row r="1" spans="1:38" x14ac:dyDescent="0.25">
      <c r="L1" t="b">
        <v>1</v>
      </c>
      <c r="M1" t="b">
        <v>1</v>
      </c>
      <c r="N1" t="b">
        <v>1</v>
      </c>
      <c r="T1" t="str">
        <f ca="1">VLOOKUP(1,S:V,2,0)</f>
        <v>Product44</v>
      </c>
      <c r="U1">
        <f ca="1">VLOOKUP(1,S:V,3,0)</f>
        <v>16333.92</v>
      </c>
      <c r="V1">
        <f ca="1">VLOOKUP(1,S:V,4,0)</f>
        <v>199</v>
      </c>
    </row>
    <row r="3" spans="1:38" x14ac:dyDescent="0.25">
      <c r="A3" s="18" t="s">
        <v>119</v>
      </c>
      <c r="B3" t="s">
        <v>120</v>
      </c>
      <c r="D3" t="s">
        <v>120</v>
      </c>
      <c r="E3" t="s">
        <v>121</v>
      </c>
      <c r="G3" s="18" t="s">
        <v>119</v>
      </c>
      <c r="H3" t="s">
        <v>120</v>
      </c>
      <c r="I3" t="s">
        <v>121</v>
      </c>
      <c r="K3" t="s">
        <v>138</v>
      </c>
      <c r="L3" t="s">
        <v>139</v>
      </c>
      <c r="M3" t="s">
        <v>140</v>
      </c>
      <c r="N3" t="s">
        <v>141</v>
      </c>
      <c r="P3" s="18" t="s">
        <v>119</v>
      </c>
      <c r="Q3" t="s">
        <v>120</v>
      </c>
      <c r="R3" t="s">
        <v>134</v>
      </c>
      <c r="AB3" s="18" t="s">
        <v>119</v>
      </c>
      <c r="AC3" t="s">
        <v>120</v>
      </c>
      <c r="AH3" s="18" t="s">
        <v>119</v>
      </c>
      <c r="AI3" t="s">
        <v>120</v>
      </c>
      <c r="AK3" s="18" t="s">
        <v>119</v>
      </c>
      <c r="AL3" t="s">
        <v>120</v>
      </c>
    </row>
    <row r="4" spans="1:38" x14ac:dyDescent="0.25">
      <c r="A4" s="19">
        <v>1</v>
      </c>
      <c r="B4" s="27">
        <v>13167.810000000001</v>
      </c>
      <c r="D4" s="27">
        <v>401411.91999999969</v>
      </c>
      <c r="E4" s="27">
        <v>332504</v>
      </c>
      <c r="G4" s="19" t="s">
        <v>122</v>
      </c>
      <c r="H4" s="27">
        <v>41346.959999999992</v>
      </c>
      <c r="I4" s="27">
        <v>34290</v>
      </c>
      <c r="K4" s="19" t="s">
        <v>122</v>
      </c>
      <c r="L4" s="20">
        <f>IF($L$1=TRUE,VLOOKUP(K4,G3:I16,2,0),NA())</f>
        <v>41346.959999999992</v>
      </c>
      <c r="M4" s="20">
        <f>IF($M$1=TRUE,VLOOKUP(K4,G3:I15,2,0)-VLOOKUP(K4,G3:I15,3,0),NA())</f>
        <v>7056.9599999999919</v>
      </c>
      <c r="N4" s="21">
        <f>IF($N$1 = TRUE,M4/VLOOKUP(K4,G3:I15,3,0),NA())</f>
        <v>0.20580227471566032</v>
      </c>
      <c r="P4" s="19" t="s">
        <v>7</v>
      </c>
      <c r="Q4" s="22">
        <v>9764.7199999999993</v>
      </c>
      <c r="R4" s="23">
        <v>94</v>
      </c>
      <c r="S4">
        <f ca="1">RANK(V4,$V$4:$V$47)</f>
        <v>24</v>
      </c>
      <c r="T4" t="str">
        <f ca="1">OFFSET($P$3,1,0,COUNT($Q:$Q))</f>
        <v>Product01</v>
      </c>
      <c r="U4">
        <f ca="1">OFFSET($P$3,1,1,COUNT($Q:$Q))</f>
        <v>9764.7199999999993</v>
      </c>
      <c r="V4">
        <f ca="1">OFFSET($P$3,1,2,COUNT($Q:$Q))</f>
        <v>94</v>
      </c>
      <c r="X4" t="str">
        <f ca="1">OFFSET($P$3,1,0,10)</f>
        <v>Product01</v>
      </c>
      <c r="Y4" s="25">
        <f ca="1">OFFSET($P$3,1,1,10)</f>
        <v>9764.7199999999993</v>
      </c>
      <c r="Z4" s="24"/>
      <c r="AB4" s="19" t="s">
        <v>8</v>
      </c>
      <c r="AC4" s="27">
        <v>69261.950000000012</v>
      </c>
      <c r="AD4">
        <f ca="1">RANK(AF4,$AF$4:$AF$8)</f>
        <v>4</v>
      </c>
      <c r="AE4" t="str">
        <f ca="1">OFFSET($AB$3,1,0,COUNT($AC:$AC))</f>
        <v>Category01</v>
      </c>
      <c r="AF4" s="25">
        <f ca="1">OFFSET($AB$3,1,1,COUNT($AC:$AC))</f>
        <v>69261.950000000012</v>
      </c>
      <c r="AH4" s="19" t="s">
        <v>108</v>
      </c>
      <c r="AI4" s="27">
        <v>208140.15000000005</v>
      </c>
      <c r="AK4" s="19" t="s">
        <v>107</v>
      </c>
      <c r="AL4" s="27">
        <v>199516.90000000008</v>
      </c>
    </row>
    <row r="5" spans="1:38" x14ac:dyDescent="0.25">
      <c r="A5" s="19">
        <v>2</v>
      </c>
      <c r="B5" s="27">
        <v>13210.220000000001</v>
      </c>
      <c r="G5" s="19" t="s">
        <v>123</v>
      </c>
      <c r="H5" s="27">
        <v>30857.300000000003</v>
      </c>
      <c r="I5" s="27">
        <v>25341</v>
      </c>
      <c r="K5" s="19" t="s">
        <v>123</v>
      </c>
      <c r="L5" s="20">
        <f t="shared" ref="L5:L15" si="0">IF($L$1=TRUE,VLOOKUP(K5,G4:I17,2,0),NA())</f>
        <v>30857.300000000003</v>
      </c>
      <c r="M5" s="20">
        <f t="shared" ref="M5:M15" si="1">IF($M$1=TRUE,VLOOKUP(K5,G4:I16,2,0)-VLOOKUP(K5,G4:I16,3,0),NA())</f>
        <v>5516.3000000000029</v>
      </c>
      <c r="N5" s="21">
        <f t="shared" ref="N5:N15" si="2">IF($N$1 = TRUE,M5/VLOOKUP(K5,G4:I16,3,0),NA())</f>
        <v>0.21768280651907987</v>
      </c>
      <c r="P5" s="19" t="s">
        <v>11</v>
      </c>
      <c r="Q5" s="22">
        <v>13423.199999999999</v>
      </c>
      <c r="R5" s="23">
        <v>94</v>
      </c>
      <c r="S5">
        <f t="shared" ref="S5:S47" ca="1" si="3">RANK(V5,$V$4:$V$47)</f>
        <v>24</v>
      </c>
      <c r="T5" t="str">
        <f t="shared" ref="T5:T47" ca="1" si="4">OFFSET($P$3,1,0,COUNT($Q:$Q))</f>
        <v>Product02</v>
      </c>
      <c r="U5">
        <f t="shared" ref="U5:U47" ca="1" si="5">OFFSET($P$3,1,1,COUNT($Q:$Q))</f>
        <v>13423.199999999999</v>
      </c>
      <c r="V5">
        <f t="shared" ref="V5:V47" ca="1" si="6">OFFSET($P$3,1,2,COUNT($Q:$Q))</f>
        <v>94</v>
      </c>
      <c r="X5" t="str">
        <f ca="1">OFFSET($P$3,1,0,10)</f>
        <v>Product02</v>
      </c>
      <c r="Y5" s="25">
        <f t="shared" ref="Y5:Y13" ca="1" si="7">OFFSET($P$3,1,1,10)</f>
        <v>13423.199999999999</v>
      </c>
      <c r="Z5" s="24"/>
      <c r="AB5" s="19" t="s">
        <v>28</v>
      </c>
      <c r="AC5" s="27">
        <v>92963.87</v>
      </c>
      <c r="AD5">
        <f ca="1">RANK(AF5,$AF$4:$AF$8)</f>
        <v>2</v>
      </c>
      <c r="AE5" t="str">
        <f ca="1">OFFSET($AB$3,1,0,COUNT($AC:$AC))</f>
        <v>Category02</v>
      </c>
      <c r="AF5" s="25">
        <f ca="1">OFFSET($AB$3,1,1,COUNT($AC:$AC))</f>
        <v>92963.87</v>
      </c>
      <c r="AH5" s="19" t="s">
        <v>106</v>
      </c>
      <c r="AI5" s="27">
        <v>133923.87000000002</v>
      </c>
      <c r="AK5" s="19" t="s">
        <v>106</v>
      </c>
      <c r="AL5" s="27">
        <v>201895.01999999993</v>
      </c>
    </row>
    <row r="6" spans="1:38" x14ac:dyDescent="0.25">
      <c r="A6" s="19">
        <v>3</v>
      </c>
      <c r="B6" s="27">
        <v>20202.099999999995</v>
      </c>
      <c r="D6" t="s">
        <v>135</v>
      </c>
      <c r="E6" s="20">
        <f>GETPIVOTDATA("Sum of TOTAL SELLING VALUE",$D$3)</f>
        <v>401411.91999999969</v>
      </c>
      <c r="G6" s="19" t="s">
        <v>124</v>
      </c>
      <c r="H6" s="27">
        <v>28616.65</v>
      </c>
      <c r="I6" s="27">
        <v>23437</v>
      </c>
      <c r="K6" s="19" t="s">
        <v>124</v>
      </c>
      <c r="L6" s="20">
        <f t="shared" si="0"/>
        <v>28616.65</v>
      </c>
      <c r="M6" s="20">
        <f t="shared" si="1"/>
        <v>5179.6500000000015</v>
      </c>
      <c r="N6" s="21">
        <f t="shared" si="2"/>
        <v>0.22100311473311438</v>
      </c>
      <c r="P6" s="19" t="s">
        <v>13</v>
      </c>
      <c r="Q6" s="22">
        <v>6394.2599999999993</v>
      </c>
      <c r="R6" s="23">
        <v>79</v>
      </c>
      <c r="S6">
        <f t="shared" ca="1" si="3"/>
        <v>30</v>
      </c>
      <c r="T6" t="str">
        <f t="shared" ca="1" si="4"/>
        <v>Product03</v>
      </c>
      <c r="U6">
        <f t="shared" ca="1" si="5"/>
        <v>6394.2599999999993</v>
      </c>
      <c r="V6">
        <f t="shared" ca="1" si="6"/>
        <v>79</v>
      </c>
      <c r="X6" t="str">
        <f t="shared" ref="X6:X13" ca="1" si="8">OFFSET($P$3,1,0,10)</f>
        <v>Product03</v>
      </c>
      <c r="Y6" s="25">
        <f t="shared" ca="1" si="7"/>
        <v>6394.2599999999993</v>
      </c>
      <c r="Z6" s="24"/>
      <c r="AB6" s="19" t="s">
        <v>49</v>
      </c>
      <c r="AC6" s="27">
        <v>52299.509999999995</v>
      </c>
      <c r="AD6">
        <f ca="1">RANK(AF6,$AF$4:$AF$8)</f>
        <v>5</v>
      </c>
      <c r="AE6" t="str">
        <f ca="1">OFFSET($AB$3,1,0,COUNT($AC:$AC))</f>
        <v>Category03</v>
      </c>
      <c r="AF6" s="25">
        <f ca="1">OFFSET($AB$3,1,1,COUNT($AC:$AC))</f>
        <v>52299.509999999995</v>
      </c>
      <c r="AH6" s="19" t="s">
        <v>105</v>
      </c>
      <c r="AI6" s="27">
        <v>59347.900000000009</v>
      </c>
    </row>
    <row r="7" spans="1:38" x14ac:dyDescent="0.25">
      <c r="A7" s="19">
        <v>4</v>
      </c>
      <c r="B7" s="27">
        <v>11312.2</v>
      </c>
      <c r="D7" t="s">
        <v>136</v>
      </c>
      <c r="E7" s="20">
        <f>GETPIVOTDATA("Sum of TOTAL SELLING VALUE",$D$3)-GETPIVOTDATA("Sum of TOTAL BUYING VALUE",$D$3)</f>
        <v>68907.919999999693</v>
      </c>
      <c r="G7" s="19" t="s">
        <v>125</v>
      </c>
      <c r="H7" s="27">
        <v>26579.11</v>
      </c>
      <c r="I7" s="27">
        <v>21282</v>
      </c>
      <c r="K7" s="19" t="s">
        <v>125</v>
      </c>
      <c r="L7" s="20">
        <f t="shared" si="0"/>
        <v>26579.11</v>
      </c>
      <c r="M7" s="20">
        <f t="shared" si="1"/>
        <v>5297.1100000000006</v>
      </c>
      <c r="N7" s="21">
        <f t="shared" si="2"/>
        <v>0.24890094915891367</v>
      </c>
      <c r="P7" s="19" t="s">
        <v>15</v>
      </c>
      <c r="Q7" s="22">
        <v>6056.1600000000008</v>
      </c>
      <c r="R7" s="23">
        <v>124</v>
      </c>
      <c r="S7">
        <f t="shared" ca="1" si="3"/>
        <v>6</v>
      </c>
      <c r="T7" t="str">
        <f t="shared" ca="1" si="4"/>
        <v>Product04</v>
      </c>
      <c r="U7">
        <f t="shared" ca="1" si="5"/>
        <v>6056.1600000000008</v>
      </c>
      <c r="V7">
        <f t="shared" ca="1" si="6"/>
        <v>124</v>
      </c>
      <c r="X7" t="str">
        <f t="shared" ca="1" si="8"/>
        <v>Product04</v>
      </c>
      <c r="Y7" s="25">
        <f t="shared" ca="1" si="7"/>
        <v>6056.1600000000008</v>
      </c>
      <c r="Z7" s="24"/>
      <c r="AB7" s="19" t="s">
        <v>62</v>
      </c>
      <c r="AC7" s="27">
        <v>95269.4</v>
      </c>
      <c r="AD7">
        <f ca="1">RANK(AF7,$AF$4:$AF$8)</f>
        <v>1</v>
      </c>
      <c r="AE7" t="str">
        <f ca="1">OFFSET($AB$3,1,0,COUNT($AC:$AC))</f>
        <v>Category04</v>
      </c>
      <c r="AF7" s="25">
        <f ca="1">OFFSET($AB$3,1,1,COUNT($AC:$AC))</f>
        <v>95269.4</v>
      </c>
    </row>
    <row r="8" spans="1:38" x14ac:dyDescent="0.25">
      <c r="A8" s="19">
        <v>5</v>
      </c>
      <c r="B8" s="27">
        <v>11711.449999999999</v>
      </c>
      <c r="D8" t="s">
        <v>137</v>
      </c>
      <c r="E8" s="21">
        <f>E7/GETPIVOTDATA("Sum of TOTAL BUYING VALUE",$D$3)</f>
        <v>0.20723937155643149</v>
      </c>
      <c r="G8" s="19" t="s">
        <v>126</v>
      </c>
      <c r="H8" s="27">
        <v>30910.45</v>
      </c>
      <c r="I8" s="27">
        <v>26526</v>
      </c>
      <c r="K8" s="19" t="s">
        <v>126</v>
      </c>
      <c r="L8" s="20">
        <f t="shared" si="0"/>
        <v>30910.45</v>
      </c>
      <c r="M8" s="20">
        <f t="shared" si="1"/>
        <v>4384.4500000000007</v>
      </c>
      <c r="N8" s="21">
        <f t="shared" si="2"/>
        <v>0.16528877327904701</v>
      </c>
      <c r="P8" s="19" t="s">
        <v>17</v>
      </c>
      <c r="Q8" s="22">
        <v>15716.61</v>
      </c>
      <c r="R8" s="23">
        <v>101</v>
      </c>
      <c r="S8">
        <f t="shared" ca="1" si="3"/>
        <v>21</v>
      </c>
      <c r="T8" t="str">
        <f t="shared" ca="1" si="4"/>
        <v>Product05</v>
      </c>
      <c r="U8">
        <f t="shared" ca="1" si="5"/>
        <v>15716.61</v>
      </c>
      <c r="V8">
        <f t="shared" ca="1" si="6"/>
        <v>101</v>
      </c>
      <c r="X8" t="str">
        <f t="shared" ca="1" si="8"/>
        <v>Product05</v>
      </c>
      <c r="Y8" s="25">
        <f t="shared" ca="1" si="7"/>
        <v>15716.61</v>
      </c>
      <c r="Z8" s="24"/>
      <c r="AB8" s="19" t="s">
        <v>85</v>
      </c>
      <c r="AC8" s="27">
        <v>91617.19</v>
      </c>
      <c r="AD8">
        <f ca="1">RANK(AF8,$AF$4:$AF$8)</f>
        <v>3</v>
      </c>
      <c r="AE8" t="str">
        <f ca="1">OFFSET($AB$3,1,0,COUNT($AC:$AC))</f>
        <v>Category05</v>
      </c>
      <c r="AF8" s="25">
        <f ca="1">OFFSET($AB$3,1,1,COUNT($AC:$AC))</f>
        <v>91617.19</v>
      </c>
    </row>
    <row r="9" spans="1:38" x14ac:dyDescent="0.25">
      <c r="A9" s="19">
        <v>6</v>
      </c>
      <c r="B9" s="27">
        <v>14365.540000000005</v>
      </c>
      <c r="G9" s="19" t="s">
        <v>127</v>
      </c>
      <c r="H9" s="27">
        <v>30533.710000000003</v>
      </c>
      <c r="I9" s="27">
        <v>24879</v>
      </c>
      <c r="K9" s="19" t="s">
        <v>127</v>
      </c>
      <c r="L9" s="20">
        <f t="shared" si="0"/>
        <v>30533.710000000003</v>
      </c>
      <c r="M9" s="20">
        <f t="shared" si="1"/>
        <v>5654.7100000000028</v>
      </c>
      <c r="N9" s="21">
        <f t="shared" si="2"/>
        <v>0.22728847622492876</v>
      </c>
      <c r="P9" s="19" t="s">
        <v>19</v>
      </c>
      <c r="Q9" s="22">
        <v>4531.5</v>
      </c>
      <c r="R9" s="23">
        <v>53</v>
      </c>
      <c r="S9">
        <f t="shared" ca="1" si="3"/>
        <v>43</v>
      </c>
      <c r="T9" t="str">
        <f t="shared" ca="1" si="4"/>
        <v>Product06</v>
      </c>
      <c r="U9">
        <f t="shared" ca="1" si="5"/>
        <v>4531.5</v>
      </c>
      <c r="V9">
        <f t="shared" ca="1" si="6"/>
        <v>53</v>
      </c>
      <c r="X9" t="str">
        <f t="shared" ca="1" si="8"/>
        <v>Product06</v>
      </c>
      <c r="Y9" s="25">
        <f t="shared" ca="1" si="7"/>
        <v>4531.5</v>
      </c>
      <c r="Z9" s="24"/>
    </row>
    <row r="10" spans="1:38" x14ac:dyDescent="0.25">
      <c r="A10" s="19">
        <v>7</v>
      </c>
      <c r="B10" s="27">
        <v>7132.79</v>
      </c>
      <c r="G10" s="19" t="s">
        <v>128</v>
      </c>
      <c r="H10" s="27">
        <v>35251.79</v>
      </c>
      <c r="I10" s="27">
        <v>29878</v>
      </c>
      <c r="K10" s="19" t="s">
        <v>128</v>
      </c>
      <c r="L10" s="20">
        <f t="shared" si="0"/>
        <v>35251.79</v>
      </c>
      <c r="M10" s="20">
        <f t="shared" si="1"/>
        <v>5373.7900000000009</v>
      </c>
      <c r="N10" s="21">
        <f t="shared" si="2"/>
        <v>0.1798577548698039</v>
      </c>
      <c r="P10" s="19" t="s">
        <v>21</v>
      </c>
      <c r="Q10" s="22">
        <v>2291.04</v>
      </c>
      <c r="R10" s="23">
        <v>48</v>
      </c>
      <c r="S10">
        <f t="shared" ca="1" si="3"/>
        <v>44</v>
      </c>
      <c r="T10" t="str">
        <f t="shared" ca="1" si="4"/>
        <v>Product07</v>
      </c>
      <c r="U10">
        <f t="shared" ca="1" si="5"/>
        <v>2291.04</v>
      </c>
      <c r="V10">
        <f t="shared" ca="1" si="6"/>
        <v>48</v>
      </c>
      <c r="X10" t="str">
        <f t="shared" ca="1" si="8"/>
        <v>Product07</v>
      </c>
      <c r="Y10" s="25">
        <f t="shared" ca="1" si="7"/>
        <v>2291.04</v>
      </c>
      <c r="Z10" s="24"/>
    </row>
    <row r="11" spans="1:38" x14ac:dyDescent="0.25">
      <c r="A11" s="19">
        <v>8</v>
      </c>
      <c r="B11" s="27">
        <v>14262.46</v>
      </c>
      <c r="G11" s="19" t="s">
        <v>129</v>
      </c>
      <c r="H11" s="27">
        <v>35350.400000000016</v>
      </c>
      <c r="I11" s="27">
        <v>29831</v>
      </c>
      <c r="K11" s="19" t="s">
        <v>129</v>
      </c>
      <c r="L11" s="20">
        <f t="shared" si="0"/>
        <v>35350.400000000016</v>
      </c>
      <c r="M11" s="20">
        <f t="shared" si="1"/>
        <v>5519.400000000016</v>
      </c>
      <c r="N11" s="21">
        <f t="shared" si="2"/>
        <v>0.18502229224632147</v>
      </c>
      <c r="P11" s="19" t="s">
        <v>23</v>
      </c>
      <c r="Q11" s="22">
        <v>10502.82</v>
      </c>
      <c r="R11" s="23">
        <v>111</v>
      </c>
      <c r="S11">
        <f t="shared" ca="1" si="3"/>
        <v>15</v>
      </c>
      <c r="T11" t="str">
        <f t="shared" ca="1" si="4"/>
        <v>Product08</v>
      </c>
      <c r="U11">
        <f t="shared" ca="1" si="5"/>
        <v>10502.82</v>
      </c>
      <c r="V11">
        <f t="shared" ca="1" si="6"/>
        <v>111</v>
      </c>
      <c r="X11" t="str">
        <f t="shared" ca="1" si="8"/>
        <v>Product08</v>
      </c>
      <c r="Y11" s="25">
        <f t="shared" ca="1" si="7"/>
        <v>10502.82</v>
      </c>
      <c r="Z11" s="24"/>
    </row>
    <row r="12" spans="1:38" x14ac:dyDescent="0.25">
      <c r="A12" s="19">
        <v>9</v>
      </c>
      <c r="B12" s="27">
        <v>16824.670000000002</v>
      </c>
      <c r="G12" s="19" t="s">
        <v>130</v>
      </c>
      <c r="H12" s="27">
        <v>35242.810000000005</v>
      </c>
      <c r="I12" s="27">
        <v>28758</v>
      </c>
      <c r="K12" s="19" t="s">
        <v>130</v>
      </c>
      <c r="L12" s="20">
        <f t="shared" si="0"/>
        <v>35242.810000000005</v>
      </c>
      <c r="M12" s="20">
        <f t="shared" si="1"/>
        <v>6484.8100000000049</v>
      </c>
      <c r="N12" s="21">
        <f t="shared" si="2"/>
        <v>0.22549586202100302</v>
      </c>
      <c r="P12" s="19" t="s">
        <v>25</v>
      </c>
      <c r="Q12" s="22">
        <v>581.64</v>
      </c>
      <c r="R12" s="23">
        <v>74</v>
      </c>
      <c r="S12">
        <f t="shared" ca="1" si="3"/>
        <v>32</v>
      </c>
      <c r="T12" t="str">
        <f t="shared" ca="1" si="4"/>
        <v>Product09</v>
      </c>
      <c r="U12">
        <f t="shared" ca="1" si="5"/>
        <v>581.64</v>
      </c>
      <c r="V12">
        <f t="shared" ca="1" si="6"/>
        <v>74</v>
      </c>
      <c r="X12" t="str">
        <f t="shared" ca="1" si="8"/>
        <v>Product09</v>
      </c>
      <c r="Y12" s="25">
        <f t="shared" ca="1" si="7"/>
        <v>581.64</v>
      </c>
      <c r="Z12" s="24"/>
    </row>
    <row r="13" spans="1:38" x14ac:dyDescent="0.25">
      <c r="A13" s="19">
        <v>10</v>
      </c>
      <c r="B13" s="27">
        <v>15229.35</v>
      </c>
      <c r="G13" s="19" t="s">
        <v>131</v>
      </c>
      <c r="H13" s="27">
        <v>33500.69000000001</v>
      </c>
      <c r="I13" s="27">
        <v>27842</v>
      </c>
      <c r="K13" s="19" t="s">
        <v>131</v>
      </c>
      <c r="L13" s="20">
        <f t="shared" si="0"/>
        <v>33500.69000000001</v>
      </c>
      <c r="M13" s="20">
        <f t="shared" si="1"/>
        <v>5658.6900000000096</v>
      </c>
      <c r="N13" s="21">
        <f t="shared" si="2"/>
        <v>0.20324294231736259</v>
      </c>
      <c r="P13" s="19" t="s">
        <v>27</v>
      </c>
      <c r="Q13" s="22">
        <v>16428</v>
      </c>
      <c r="R13" s="23">
        <v>100</v>
      </c>
      <c r="S13">
        <f t="shared" ca="1" si="3"/>
        <v>22</v>
      </c>
      <c r="T13" t="str">
        <f t="shared" ca="1" si="4"/>
        <v>Product10</v>
      </c>
      <c r="U13">
        <f t="shared" ca="1" si="5"/>
        <v>16428</v>
      </c>
      <c r="V13">
        <f t="shared" ca="1" si="6"/>
        <v>100</v>
      </c>
      <c r="X13" t="str">
        <f t="shared" ca="1" si="8"/>
        <v>Product10</v>
      </c>
      <c r="Y13" s="25">
        <f t="shared" ca="1" si="7"/>
        <v>16428</v>
      </c>
      <c r="Z13" s="24"/>
    </row>
    <row r="14" spans="1:38" x14ac:dyDescent="0.25">
      <c r="A14" s="19">
        <v>11</v>
      </c>
      <c r="B14" s="27">
        <v>11915.58</v>
      </c>
      <c r="G14" s="19" t="s">
        <v>132</v>
      </c>
      <c r="H14" s="27">
        <v>36124.07</v>
      </c>
      <c r="I14" s="27">
        <v>29306</v>
      </c>
      <c r="K14" s="19" t="s">
        <v>132</v>
      </c>
      <c r="L14" s="20">
        <f t="shared" si="0"/>
        <v>36124.07</v>
      </c>
      <c r="M14" s="20">
        <f t="shared" si="1"/>
        <v>6818.07</v>
      </c>
      <c r="N14" s="21">
        <f t="shared" si="2"/>
        <v>0.2326509929707227</v>
      </c>
      <c r="P14" s="19" t="s">
        <v>30</v>
      </c>
      <c r="Q14" s="22">
        <v>5856.4</v>
      </c>
      <c r="R14" s="23">
        <v>121</v>
      </c>
      <c r="S14">
        <f t="shared" ca="1" si="3"/>
        <v>8</v>
      </c>
      <c r="T14" t="str">
        <f t="shared" ca="1" si="4"/>
        <v>Product11</v>
      </c>
      <c r="U14">
        <f t="shared" ca="1" si="5"/>
        <v>5856.4</v>
      </c>
      <c r="V14">
        <f t="shared" ca="1" si="6"/>
        <v>121</v>
      </c>
    </row>
    <row r="15" spans="1:38" x14ac:dyDescent="0.25">
      <c r="A15" s="19">
        <v>12</v>
      </c>
      <c r="B15" s="27">
        <v>14837.359999999999</v>
      </c>
      <c r="G15" s="19" t="s">
        <v>133</v>
      </c>
      <c r="H15" s="27">
        <v>37097.979999999996</v>
      </c>
      <c r="I15" s="27">
        <v>31134</v>
      </c>
      <c r="K15" s="19" t="s">
        <v>133</v>
      </c>
      <c r="L15" s="20">
        <f t="shared" si="0"/>
        <v>37097.979999999996</v>
      </c>
      <c r="M15" s="20">
        <f t="shared" si="1"/>
        <v>5963.9799999999959</v>
      </c>
      <c r="N15" s="21">
        <f t="shared" si="2"/>
        <v>0.19155842487312894</v>
      </c>
      <c r="P15" s="19" t="s">
        <v>32</v>
      </c>
      <c r="Q15" s="22">
        <v>11582.910000000003</v>
      </c>
      <c r="R15" s="23">
        <v>123</v>
      </c>
      <c r="S15">
        <f t="shared" ca="1" si="3"/>
        <v>7</v>
      </c>
      <c r="T15" t="str">
        <f t="shared" ca="1" si="4"/>
        <v>Product12</v>
      </c>
      <c r="U15">
        <f t="shared" ca="1" si="5"/>
        <v>11582.910000000003</v>
      </c>
      <c r="V15">
        <f t="shared" ca="1" si="6"/>
        <v>123</v>
      </c>
    </row>
    <row r="16" spans="1:38" x14ac:dyDescent="0.25">
      <c r="A16" s="19">
        <v>13</v>
      </c>
      <c r="B16" s="27">
        <v>8084.26</v>
      </c>
      <c r="P16" s="19" t="s">
        <v>34</v>
      </c>
      <c r="Q16" s="22">
        <v>8423.52</v>
      </c>
      <c r="R16" s="23">
        <v>69</v>
      </c>
      <c r="S16">
        <f t="shared" ca="1" si="3"/>
        <v>36</v>
      </c>
      <c r="T16" t="str">
        <f t="shared" ca="1" si="4"/>
        <v>Product13</v>
      </c>
      <c r="U16">
        <f t="shared" ca="1" si="5"/>
        <v>8423.52</v>
      </c>
      <c r="V16">
        <f t="shared" ca="1" si="6"/>
        <v>69</v>
      </c>
    </row>
    <row r="17" spans="1:22" x14ac:dyDescent="0.25">
      <c r="A17" s="19">
        <v>14</v>
      </c>
      <c r="B17" s="27">
        <v>9461.1400000000012</v>
      </c>
      <c r="P17" s="19" t="s">
        <v>36</v>
      </c>
      <c r="Q17" s="22">
        <v>12764.640000000001</v>
      </c>
      <c r="R17" s="23">
        <v>87</v>
      </c>
      <c r="S17">
        <f t="shared" ca="1" si="3"/>
        <v>27</v>
      </c>
      <c r="T17" t="str">
        <f t="shared" ca="1" si="4"/>
        <v>Product14</v>
      </c>
      <c r="U17">
        <f t="shared" ca="1" si="5"/>
        <v>12764.640000000001</v>
      </c>
      <c r="V17">
        <f t="shared" ca="1" si="6"/>
        <v>87</v>
      </c>
    </row>
    <row r="18" spans="1:22" x14ac:dyDescent="0.25">
      <c r="A18" s="19">
        <v>15</v>
      </c>
      <c r="B18" s="27">
        <v>12189.7</v>
      </c>
      <c r="P18" s="19" t="s">
        <v>38</v>
      </c>
      <c r="Q18" s="22">
        <v>1839.2399999999998</v>
      </c>
      <c r="R18" s="23">
        <v>117</v>
      </c>
      <c r="S18">
        <f t="shared" ca="1" si="3"/>
        <v>10</v>
      </c>
      <c r="T18" t="str">
        <f t="shared" ca="1" si="4"/>
        <v>Product15</v>
      </c>
      <c r="U18">
        <f t="shared" ca="1" si="5"/>
        <v>1839.2399999999998</v>
      </c>
      <c r="V18">
        <f t="shared" ca="1" si="6"/>
        <v>117</v>
      </c>
    </row>
    <row r="19" spans="1:22" x14ac:dyDescent="0.25">
      <c r="A19" s="19">
        <v>16</v>
      </c>
      <c r="B19" s="27">
        <v>12762.63</v>
      </c>
      <c r="P19" s="19" t="s">
        <v>40</v>
      </c>
      <c r="Q19" s="22">
        <v>1996.8</v>
      </c>
      <c r="R19" s="23">
        <v>120</v>
      </c>
      <c r="S19">
        <f t="shared" ca="1" si="3"/>
        <v>9</v>
      </c>
      <c r="T19" t="str">
        <f t="shared" ca="1" si="4"/>
        <v>Product16</v>
      </c>
      <c r="U19">
        <f t="shared" ca="1" si="5"/>
        <v>1996.8</v>
      </c>
      <c r="V19">
        <f t="shared" ca="1" si="6"/>
        <v>120</v>
      </c>
    </row>
    <row r="20" spans="1:22" x14ac:dyDescent="0.25">
      <c r="A20" s="19">
        <v>17</v>
      </c>
      <c r="B20" s="27">
        <v>3659.24</v>
      </c>
      <c r="P20" s="19" t="s">
        <v>42</v>
      </c>
      <c r="Q20" s="22">
        <v>9877.1400000000012</v>
      </c>
      <c r="R20" s="23">
        <v>63</v>
      </c>
      <c r="S20">
        <f t="shared" ca="1" si="3"/>
        <v>40</v>
      </c>
      <c r="T20" t="str">
        <f t="shared" ca="1" si="4"/>
        <v>Product17</v>
      </c>
      <c r="U20">
        <f t="shared" ca="1" si="5"/>
        <v>9877.1400000000012</v>
      </c>
      <c r="V20">
        <f t="shared" ca="1" si="6"/>
        <v>63</v>
      </c>
    </row>
    <row r="21" spans="1:22" x14ac:dyDescent="0.25">
      <c r="A21" s="19">
        <v>18</v>
      </c>
      <c r="B21" s="27">
        <v>18582.390000000003</v>
      </c>
      <c r="P21" s="19" t="s">
        <v>44</v>
      </c>
      <c r="Q21" s="22">
        <v>4035.2200000000003</v>
      </c>
      <c r="R21" s="23">
        <v>82</v>
      </c>
      <c r="S21">
        <f t="shared" ca="1" si="3"/>
        <v>29</v>
      </c>
      <c r="T21" t="str">
        <f t="shared" ca="1" si="4"/>
        <v>Product18</v>
      </c>
      <c r="U21">
        <f t="shared" ca="1" si="5"/>
        <v>4035.2200000000003</v>
      </c>
      <c r="V21">
        <f t="shared" ca="1" si="6"/>
        <v>82</v>
      </c>
    </row>
    <row r="22" spans="1:22" x14ac:dyDescent="0.25">
      <c r="A22" s="19">
        <v>19</v>
      </c>
      <c r="B22" s="27">
        <v>10204.229999999998</v>
      </c>
      <c r="P22" s="19" t="s">
        <v>46</v>
      </c>
      <c r="Q22" s="22">
        <v>20160</v>
      </c>
      <c r="R22" s="23">
        <v>96</v>
      </c>
      <c r="S22">
        <f t="shared" ca="1" si="3"/>
        <v>23</v>
      </c>
      <c r="T22" t="str">
        <f t="shared" ca="1" si="4"/>
        <v>Product19</v>
      </c>
      <c r="U22">
        <f t="shared" ca="1" si="5"/>
        <v>20160</v>
      </c>
      <c r="V22">
        <f t="shared" ca="1" si="6"/>
        <v>96</v>
      </c>
    </row>
    <row r="23" spans="1:22" x14ac:dyDescent="0.25">
      <c r="A23" s="19">
        <v>20</v>
      </c>
      <c r="B23" s="27">
        <v>20482.78</v>
      </c>
      <c r="P23" s="19" t="s">
        <v>48</v>
      </c>
      <c r="Q23" s="22">
        <v>8006.25</v>
      </c>
      <c r="R23" s="23">
        <v>105</v>
      </c>
      <c r="S23">
        <f t="shared" ca="1" si="3"/>
        <v>18</v>
      </c>
      <c r="T23" t="str">
        <f t="shared" ca="1" si="4"/>
        <v>Product20</v>
      </c>
      <c r="U23">
        <f t="shared" ca="1" si="5"/>
        <v>8006.25</v>
      </c>
      <c r="V23">
        <f t="shared" ca="1" si="6"/>
        <v>105</v>
      </c>
    </row>
    <row r="24" spans="1:22" x14ac:dyDescent="0.25">
      <c r="A24" s="19">
        <v>21</v>
      </c>
      <c r="B24" s="27">
        <v>10665.4</v>
      </c>
      <c r="P24" s="19" t="s">
        <v>51</v>
      </c>
      <c r="Q24" s="22">
        <v>10727.64</v>
      </c>
      <c r="R24" s="23">
        <v>66</v>
      </c>
      <c r="S24">
        <f t="shared" ca="1" si="3"/>
        <v>38</v>
      </c>
      <c r="T24" t="str">
        <f t="shared" ca="1" si="4"/>
        <v>Product21</v>
      </c>
      <c r="U24">
        <f t="shared" ca="1" si="5"/>
        <v>10727.64</v>
      </c>
      <c r="V24">
        <f t="shared" ca="1" si="6"/>
        <v>66</v>
      </c>
    </row>
    <row r="25" spans="1:22" x14ac:dyDescent="0.25">
      <c r="A25" s="19">
        <v>22</v>
      </c>
      <c r="B25" s="27">
        <v>11315.839999999997</v>
      </c>
      <c r="P25" s="19" t="s">
        <v>53</v>
      </c>
      <c r="Q25" s="22">
        <v>9909.9</v>
      </c>
      <c r="R25" s="23">
        <v>70</v>
      </c>
      <c r="S25">
        <f t="shared" ca="1" si="3"/>
        <v>35</v>
      </c>
      <c r="T25" t="str">
        <f t="shared" ca="1" si="4"/>
        <v>Product22</v>
      </c>
      <c r="U25">
        <f t="shared" ca="1" si="5"/>
        <v>9909.9</v>
      </c>
      <c r="V25">
        <f t="shared" ca="1" si="6"/>
        <v>70</v>
      </c>
    </row>
    <row r="26" spans="1:22" x14ac:dyDescent="0.25">
      <c r="A26" s="19">
        <v>23</v>
      </c>
      <c r="B26" s="27">
        <v>18818.189999999999</v>
      </c>
      <c r="P26" s="19" t="s">
        <v>55</v>
      </c>
      <c r="Q26" s="22">
        <v>12853.560000000001</v>
      </c>
      <c r="R26" s="23">
        <v>86</v>
      </c>
      <c r="S26">
        <f t="shared" ca="1" si="3"/>
        <v>28</v>
      </c>
      <c r="T26" t="str">
        <f t="shared" ca="1" si="4"/>
        <v>Product23</v>
      </c>
      <c r="U26">
        <f t="shared" ca="1" si="5"/>
        <v>12853.560000000001</v>
      </c>
      <c r="V26">
        <f t="shared" ca="1" si="6"/>
        <v>86</v>
      </c>
    </row>
    <row r="27" spans="1:22" x14ac:dyDescent="0.25">
      <c r="A27" s="19">
        <v>24</v>
      </c>
      <c r="B27" s="27">
        <v>11488.4</v>
      </c>
      <c r="P27" s="19" t="s">
        <v>57</v>
      </c>
      <c r="Q27" s="22">
        <v>10202.400000000001</v>
      </c>
      <c r="R27" s="23">
        <v>65</v>
      </c>
      <c r="S27">
        <f t="shared" ca="1" si="3"/>
        <v>39</v>
      </c>
      <c r="T27" t="str">
        <f t="shared" ca="1" si="4"/>
        <v>Product24</v>
      </c>
      <c r="U27">
        <f t="shared" ca="1" si="5"/>
        <v>10202.400000000001</v>
      </c>
      <c r="V27">
        <f t="shared" ca="1" si="6"/>
        <v>65</v>
      </c>
    </row>
    <row r="28" spans="1:22" x14ac:dyDescent="0.25">
      <c r="A28" s="19">
        <v>25</v>
      </c>
      <c r="B28" s="27">
        <v>18688.430000000004</v>
      </c>
      <c r="P28" s="19" t="s">
        <v>59</v>
      </c>
      <c r="Q28" s="22">
        <v>599.7600000000001</v>
      </c>
      <c r="R28" s="23">
        <v>72</v>
      </c>
      <c r="S28">
        <f t="shared" ca="1" si="3"/>
        <v>34</v>
      </c>
      <c r="T28" t="str">
        <f t="shared" ca="1" si="4"/>
        <v>Product25</v>
      </c>
      <c r="U28">
        <f t="shared" ca="1" si="5"/>
        <v>599.7600000000001</v>
      </c>
      <c r="V28">
        <f t="shared" ca="1" si="6"/>
        <v>72</v>
      </c>
    </row>
    <row r="29" spans="1:22" x14ac:dyDescent="0.25">
      <c r="A29" s="19">
        <v>26</v>
      </c>
      <c r="B29" s="27">
        <v>13710.079999999998</v>
      </c>
      <c r="P29" s="19" t="s">
        <v>61</v>
      </c>
      <c r="Q29" s="22">
        <v>2761.9200000000005</v>
      </c>
      <c r="R29" s="23">
        <v>112</v>
      </c>
      <c r="S29">
        <f t="shared" ca="1" si="3"/>
        <v>13</v>
      </c>
      <c r="T29" t="str">
        <f t="shared" ca="1" si="4"/>
        <v>Product26</v>
      </c>
      <c r="U29">
        <f t="shared" ca="1" si="5"/>
        <v>2761.9200000000005</v>
      </c>
      <c r="V29">
        <f t="shared" ca="1" si="6"/>
        <v>112</v>
      </c>
    </row>
    <row r="30" spans="1:22" x14ac:dyDescent="0.25">
      <c r="A30" s="19">
        <v>27</v>
      </c>
      <c r="B30" s="27">
        <v>11440.67</v>
      </c>
      <c r="P30" s="19" t="s">
        <v>64</v>
      </c>
      <c r="Q30" s="22">
        <v>6226.0800000000008</v>
      </c>
      <c r="R30" s="23">
        <v>109</v>
      </c>
      <c r="S30">
        <f t="shared" ca="1" si="3"/>
        <v>17</v>
      </c>
      <c r="T30" t="str">
        <f t="shared" ca="1" si="4"/>
        <v>Product27</v>
      </c>
      <c r="U30">
        <f t="shared" ca="1" si="5"/>
        <v>6226.0800000000008</v>
      </c>
      <c r="V30">
        <f t="shared" ca="1" si="6"/>
        <v>109</v>
      </c>
    </row>
    <row r="31" spans="1:22" x14ac:dyDescent="0.25">
      <c r="A31" s="19">
        <v>28</v>
      </c>
      <c r="B31" s="27">
        <v>13306.16</v>
      </c>
      <c r="P31" s="19" t="s">
        <v>66</v>
      </c>
      <c r="Q31" s="22">
        <v>4682.72</v>
      </c>
      <c r="R31" s="23">
        <v>112</v>
      </c>
      <c r="S31">
        <f t="shared" ca="1" si="3"/>
        <v>13</v>
      </c>
      <c r="T31" t="str">
        <f t="shared" ca="1" si="4"/>
        <v>Product28</v>
      </c>
      <c r="U31">
        <f t="shared" ca="1" si="5"/>
        <v>4682.72</v>
      </c>
      <c r="V31">
        <f t="shared" ca="1" si="6"/>
        <v>112</v>
      </c>
    </row>
    <row r="32" spans="1:22" x14ac:dyDescent="0.25">
      <c r="A32" s="19">
        <v>29</v>
      </c>
      <c r="B32" s="27">
        <v>8794.48</v>
      </c>
      <c r="P32" s="19" t="s">
        <v>68</v>
      </c>
      <c r="Q32" s="22">
        <v>5523.44</v>
      </c>
      <c r="R32" s="23">
        <v>104</v>
      </c>
      <c r="S32">
        <f t="shared" ca="1" si="3"/>
        <v>20</v>
      </c>
      <c r="T32" t="str">
        <f t="shared" ca="1" si="4"/>
        <v>Product29</v>
      </c>
      <c r="U32">
        <f t="shared" ca="1" si="5"/>
        <v>5523.44</v>
      </c>
      <c r="V32">
        <f t="shared" ca="1" si="6"/>
        <v>104</v>
      </c>
    </row>
    <row r="33" spans="1:22" x14ac:dyDescent="0.25">
      <c r="A33" s="19">
        <v>30</v>
      </c>
      <c r="B33" s="27">
        <v>16666.269999999997</v>
      </c>
      <c r="P33" s="19" t="s">
        <v>70</v>
      </c>
      <c r="Q33" s="22">
        <v>22945.919999999998</v>
      </c>
      <c r="R33" s="23">
        <v>114</v>
      </c>
      <c r="S33">
        <f t="shared" ca="1" si="3"/>
        <v>11</v>
      </c>
      <c r="T33" t="str">
        <f t="shared" ca="1" si="4"/>
        <v>Product30</v>
      </c>
      <c r="U33">
        <f t="shared" ca="1" si="5"/>
        <v>22945.919999999998</v>
      </c>
      <c r="V33">
        <f t="shared" ca="1" si="6"/>
        <v>114</v>
      </c>
    </row>
    <row r="34" spans="1:22" x14ac:dyDescent="0.25">
      <c r="A34" s="19">
        <v>31</v>
      </c>
      <c r="B34" s="27">
        <v>6920.0999999999995</v>
      </c>
      <c r="P34" s="19" t="s">
        <v>72</v>
      </c>
      <c r="Q34" s="22">
        <v>6249.5999999999995</v>
      </c>
      <c r="R34" s="23">
        <v>60</v>
      </c>
      <c r="S34">
        <f t="shared" ca="1" si="3"/>
        <v>41</v>
      </c>
      <c r="T34" t="str">
        <f t="shared" ca="1" si="4"/>
        <v>Product31</v>
      </c>
      <c r="U34">
        <f t="shared" ca="1" si="5"/>
        <v>6249.5999999999995</v>
      </c>
      <c r="V34">
        <f t="shared" ca="1" si="6"/>
        <v>60</v>
      </c>
    </row>
    <row r="35" spans="1:22" x14ac:dyDescent="0.25">
      <c r="P35" s="19" t="s">
        <v>74</v>
      </c>
      <c r="Q35" s="22">
        <v>16329.72</v>
      </c>
      <c r="R35" s="23">
        <v>139</v>
      </c>
      <c r="S35">
        <f t="shared" ca="1" si="3"/>
        <v>3</v>
      </c>
      <c r="T35" t="str">
        <f t="shared" ca="1" si="4"/>
        <v>Product32</v>
      </c>
      <c r="U35">
        <f t="shared" ca="1" si="5"/>
        <v>16329.72</v>
      </c>
      <c r="V35">
        <f t="shared" ca="1" si="6"/>
        <v>139</v>
      </c>
    </row>
    <row r="36" spans="1:22" x14ac:dyDescent="0.25">
      <c r="P36" s="19" t="s">
        <v>76</v>
      </c>
      <c r="Q36" s="22">
        <v>13645.800000000001</v>
      </c>
      <c r="R36" s="23">
        <v>114</v>
      </c>
      <c r="S36">
        <f t="shared" ca="1" si="3"/>
        <v>11</v>
      </c>
      <c r="T36" t="str">
        <f t="shared" ca="1" si="4"/>
        <v>Product33</v>
      </c>
      <c r="U36">
        <f t="shared" ca="1" si="5"/>
        <v>13645.800000000001</v>
      </c>
      <c r="V36">
        <f t="shared" ca="1" si="6"/>
        <v>114</v>
      </c>
    </row>
    <row r="37" spans="1:22" x14ac:dyDescent="0.25">
      <c r="P37" s="19" t="s">
        <v>78</v>
      </c>
      <c r="Q37" s="22">
        <v>8978.2000000000007</v>
      </c>
      <c r="R37" s="23">
        <v>154</v>
      </c>
      <c r="S37">
        <f t="shared" ca="1" si="3"/>
        <v>2</v>
      </c>
      <c r="T37" t="str">
        <f t="shared" ca="1" si="4"/>
        <v>Product34</v>
      </c>
      <c r="U37">
        <f t="shared" ca="1" si="5"/>
        <v>8978.2000000000007</v>
      </c>
      <c r="V37">
        <f t="shared" ca="1" si="6"/>
        <v>154</v>
      </c>
    </row>
    <row r="38" spans="1:22" x14ac:dyDescent="0.25">
      <c r="P38" s="19" t="s">
        <v>80</v>
      </c>
      <c r="Q38" s="22">
        <v>703.5</v>
      </c>
      <c r="R38" s="23">
        <v>105</v>
      </c>
      <c r="S38">
        <f t="shared" ca="1" si="3"/>
        <v>18</v>
      </c>
      <c r="T38" t="str">
        <f t="shared" ca="1" si="4"/>
        <v>Product35</v>
      </c>
      <c r="U38">
        <f t="shared" ca="1" si="5"/>
        <v>703.5</v>
      </c>
      <c r="V38">
        <f t="shared" ca="1" si="6"/>
        <v>105</v>
      </c>
    </row>
    <row r="39" spans="1:22" x14ac:dyDescent="0.25">
      <c r="P39" s="19" t="s">
        <v>82</v>
      </c>
      <c r="Q39" s="22">
        <v>7222.5</v>
      </c>
      <c r="R39" s="23">
        <v>75</v>
      </c>
      <c r="S39">
        <f t="shared" ca="1" si="3"/>
        <v>31</v>
      </c>
      <c r="T39" t="str">
        <f t="shared" ca="1" si="4"/>
        <v>Product36</v>
      </c>
      <c r="U39">
        <f t="shared" ca="1" si="5"/>
        <v>7222.5</v>
      </c>
      <c r="V39">
        <f t="shared" ca="1" si="6"/>
        <v>75</v>
      </c>
    </row>
    <row r="40" spans="1:22" x14ac:dyDescent="0.25">
      <c r="P40" s="19" t="s">
        <v>84</v>
      </c>
      <c r="Q40" s="22">
        <v>5145.6000000000004</v>
      </c>
      <c r="R40" s="23">
        <v>60</v>
      </c>
      <c r="S40">
        <f t="shared" ca="1" si="3"/>
        <v>41</v>
      </c>
      <c r="T40" t="str">
        <f t="shared" ca="1" si="4"/>
        <v>Product37</v>
      </c>
      <c r="U40">
        <f t="shared" ca="1" si="5"/>
        <v>5145.6000000000004</v>
      </c>
      <c r="V40">
        <f t="shared" ca="1" si="6"/>
        <v>60</v>
      </c>
    </row>
    <row r="41" spans="1:22" x14ac:dyDescent="0.25">
      <c r="P41" s="19" t="s">
        <v>87</v>
      </c>
      <c r="Q41" s="22">
        <v>8871.1200000000008</v>
      </c>
      <c r="R41" s="23">
        <v>111</v>
      </c>
      <c r="S41">
        <f t="shared" ca="1" si="3"/>
        <v>15</v>
      </c>
      <c r="T41" t="str">
        <f t="shared" ca="1" si="4"/>
        <v>Product38</v>
      </c>
      <c r="U41">
        <f t="shared" ca="1" si="5"/>
        <v>8871.1200000000008</v>
      </c>
      <c r="V41">
        <f t="shared" ca="1" si="6"/>
        <v>111</v>
      </c>
    </row>
    <row r="42" spans="1:22" x14ac:dyDescent="0.25">
      <c r="P42" s="19" t="s">
        <v>89</v>
      </c>
      <c r="Q42" s="22">
        <v>3957.15</v>
      </c>
      <c r="R42" s="23">
        <v>93</v>
      </c>
      <c r="S42">
        <f t="shared" ca="1" si="3"/>
        <v>26</v>
      </c>
      <c r="T42" t="str">
        <f t="shared" ca="1" si="4"/>
        <v>Product39</v>
      </c>
      <c r="U42">
        <f t="shared" ca="1" si="5"/>
        <v>3957.15</v>
      </c>
      <c r="V42">
        <f t="shared" ca="1" si="6"/>
        <v>93</v>
      </c>
    </row>
    <row r="43" spans="1:22" x14ac:dyDescent="0.25">
      <c r="P43" s="19" t="s">
        <v>91</v>
      </c>
      <c r="Q43" s="22">
        <v>7718.4000000000005</v>
      </c>
      <c r="R43" s="23">
        <v>67</v>
      </c>
      <c r="S43">
        <f t="shared" ca="1" si="3"/>
        <v>37</v>
      </c>
      <c r="T43" t="str">
        <f t="shared" ca="1" si="4"/>
        <v>Product40</v>
      </c>
      <c r="U43">
        <f t="shared" ca="1" si="5"/>
        <v>7718.4000000000005</v>
      </c>
      <c r="V43">
        <f t="shared" ca="1" si="6"/>
        <v>67</v>
      </c>
    </row>
    <row r="44" spans="1:22" x14ac:dyDescent="0.25">
      <c r="P44" s="19" t="s">
        <v>93</v>
      </c>
      <c r="Q44" s="22">
        <v>22952.16</v>
      </c>
      <c r="R44" s="23">
        <v>132</v>
      </c>
      <c r="S44">
        <f t="shared" ca="1" si="3"/>
        <v>4</v>
      </c>
      <c r="T44" t="str">
        <f t="shared" ca="1" si="4"/>
        <v>Product41</v>
      </c>
      <c r="U44">
        <f t="shared" ca="1" si="5"/>
        <v>22952.16</v>
      </c>
      <c r="V44">
        <f t="shared" ca="1" si="6"/>
        <v>132</v>
      </c>
    </row>
    <row r="45" spans="1:22" x14ac:dyDescent="0.25">
      <c r="P45" s="19" t="s">
        <v>95</v>
      </c>
      <c r="Q45" s="22">
        <v>20574</v>
      </c>
      <c r="R45" s="23">
        <v>127</v>
      </c>
      <c r="S45">
        <f t="shared" ca="1" si="3"/>
        <v>5</v>
      </c>
      <c r="T45" t="str">
        <f t="shared" ca="1" si="4"/>
        <v>Product42</v>
      </c>
      <c r="U45">
        <f t="shared" ca="1" si="5"/>
        <v>20574</v>
      </c>
      <c r="V45">
        <f t="shared" ca="1" si="6"/>
        <v>127</v>
      </c>
    </row>
    <row r="46" spans="1:22" x14ac:dyDescent="0.25">
      <c r="P46" s="19" t="s">
        <v>97</v>
      </c>
      <c r="Q46" s="22">
        <v>6064.8399999999992</v>
      </c>
      <c r="R46" s="23">
        <v>73</v>
      </c>
      <c r="S46">
        <f t="shared" ca="1" si="3"/>
        <v>33</v>
      </c>
      <c r="T46" t="str">
        <f t="shared" ca="1" si="4"/>
        <v>Product43</v>
      </c>
      <c r="U46">
        <f t="shared" ca="1" si="5"/>
        <v>6064.8399999999992</v>
      </c>
      <c r="V46">
        <f t="shared" ca="1" si="6"/>
        <v>73</v>
      </c>
    </row>
    <row r="47" spans="1:22" x14ac:dyDescent="0.25">
      <c r="P47" s="19" t="s">
        <v>99</v>
      </c>
      <c r="Q47" s="22">
        <v>16333.92</v>
      </c>
      <c r="R47" s="23">
        <v>199</v>
      </c>
      <c r="S47">
        <f t="shared" ca="1" si="3"/>
        <v>1</v>
      </c>
      <c r="T47" t="str">
        <f t="shared" ca="1" si="4"/>
        <v>Product44</v>
      </c>
      <c r="U47">
        <f t="shared" ca="1" si="5"/>
        <v>16333.92</v>
      </c>
      <c r="V47">
        <f t="shared" ca="1" si="6"/>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10</xdr:col>
                    <xdr:colOff>104775</xdr:colOff>
                    <xdr:row>15</xdr:row>
                    <xdr:rowOff>171450</xdr:rowOff>
                  </from>
                  <to>
                    <xdr:col>10</xdr:col>
                    <xdr:colOff>390525</xdr:colOff>
                    <xdr:row>17</xdr:row>
                    <xdr:rowOff>0</xdr:rowOff>
                  </to>
                </anchor>
              </controlPr>
            </control>
          </mc:Choice>
        </mc:AlternateContent>
        <mc:AlternateContent xmlns:mc="http://schemas.openxmlformats.org/markup-compatibility/2006">
          <mc:Choice Requires="x14">
            <control shapeId="1026" r:id="rId11" name="Check Box 2">
              <controlPr defaultSize="0" autoFill="0" autoLine="0" autoPict="0">
                <anchor moveWithCells="1">
                  <from>
                    <xdr:col>10</xdr:col>
                    <xdr:colOff>438150</xdr:colOff>
                    <xdr:row>16</xdr:row>
                    <xdr:rowOff>0</xdr:rowOff>
                  </from>
                  <to>
                    <xdr:col>11</xdr:col>
                    <xdr:colOff>38100</xdr:colOff>
                    <xdr:row>17</xdr:row>
                    <xdr:rowOff>19050</xdr:rowOff>
                  </to>
                </anchor>
              </controlPr>
            </control>
          </mc:Choice>
        </mc:AlternateContent>
        <mc:AlternateContent xmlns:mc="http://schemas.openxmlformats.org/markup-compatibility/2006">
          <mc:Choice Requires="x14">
            <control shapeId="1027" r:id="rId12" name="Check Box 3">
              <controlPr defaultSize="0" autoFill="0" autoLine="0" autoPict="0">
                <anchor moveWithCells="1">
                  <from>
                    <xdr:col>11</xdr:col>
                    <xdr:colOff>180975</xdr:colOff>
                    <xdr:row>16</xdr:row>
                    <xdr:rowOff>38100</xdr:rowOff>
                  </from>
                  <to>
                    <xdr:col>11</xdr:col>
                    <xdr:colOff>466725</xdr:colOff>
                    <xdr:row>17</xdr:row>
                    <xdr:rowOff>19050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47"/>
  <sheetViews>
    <sheetView topLeftCell="A2" workbookViewId="0">
      <selection activeCell="I9" sqref="I9"/>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f>
        <v>1412.64</v>
      </c>
      <c r="N2">
        <f>DAY(InputData[[#This Row],[DATE]])</f>
        <v>1</v>
      </c>
      <c r="O2" t="str">
        <f>TEXT(InputData[[#This Row],[DATE]], "mmm")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f>
        <v>1198.8</v>
      </c>
      <c r="N3">
        <f>DAY(InputData[[#This Row],[DATE]])</f>
        <v>2</v>
      </c>
      <c r="O3" t="str">
        <f>TEXT(InputData[[#This Row],[DATE]], "mmm")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f>
        <v>732.48</v>
      </c>
      <c r="N4">
        <f>DAY(InputData[[#This Row],[DATE]])</f>
        <v>2</v>
      </c>
      <c r="O4" t="str">
        <f>TEXT(InputData[[#This Row],[DATE]], "mmm")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f>
        <v>244.20000000000002</v>
      </c>
      <c r="N5">
        <f>DAY(InputData[[#This Row],[DATE]])</f>
        <v>3</v>
      </c>
      <c r="O5" t="str">
        <f>TEXT(InputData[[#This Row],[DATE]], "mmm")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f>
        <v>80.400000000000006</v>
      </c>
      <c r="N6">
        <f>DAY(InputData[[#This Row],[DATE]])</f>
        <v>4</v>
      </c>
      <c r="O6" t="str">
        <f>TEXT(InputData[[#This Row],[DATE]], "mmm")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f>
        <v>104.16</v>
      </c>
      <c r="N7">
        <f>DAY(InputData[[#This Row],[DATE]])</f>
        <v>9</v>
      </c>
      <c r="O7" t="str">
        <f>TEXT(InputData[[#This Row],[DATE]], "mmm")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f>
        <v>647.52</v>
      </c>
      <c r="N8">
        <f>DAY(InputData[[#This Row],[DATE]])</f>
        <v>9</v>
      </c>
      <c r="O8" t="str">
        <f>TEXT(InputData[[#This Row],[DATE]], "mmm")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f>
        <v>33.32</v>
      </c>
      <c r="N9">
        <f>DAY(InputData[[#This Row],[DATE]])</f>
        <v>9</v>
      </c>
      <c r="O9" t="str">
        <f>TEXT(InputData[[#This Row],[DATE]], "mmm")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f>
        <v>257.28000000000003</v>
      </c>
      <c r="N10">
        <f>DAY(InputData[[#This Row],[DATE]])</f>
        <v>11</v>
      </c>
      <c r="O10" t="str">
        <f>TEXT(InputData[[#This Row],[DATE]], "mmm")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f>
        <v>586.88</v>
      </c>
      <c r="N11">
        <f>DAY(InputData[[#This Row],[DATE]])</f>
        <v>11</v>
      </c>
      <c r="O11" t="str">
        <f>TEXT(InputData[[#This Row],[DATE]], "mmm")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f>
        <v>648</v>
      </c>
      <c r="N12">
        <f>DAY(InputData[[#This Row],[DATE]])</f>
        <v>11</v>
      </c>
      <c r="O12" t="str">
        <f>TEXT(InputData[[#This Row],[DATE]], "mmm")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f>
        <v>1620</v>
      </c>
      <c r="N13">
        <f>DAY(InputData[[#This Row],[DATE]])</f>
        <v>12</v>
      </c>
      <c r="O13" t="str">
        <f>TEXT(InputData[[#This Row],[DATE]], "mmm")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f>
        <v>1067.04</v>
      </c>
      <c r="N14">
        <f>DAY(InputData[[#This Row],[DATE]])</f>
        <v>18</v>
      </c>
      <c r="O14" t="str">
        <f>TEXT(InputData[[#This Row],[DATE]], "mmm")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f>
        <v>448.38</v>
      </c>
      <c r="N15">
        <f>DAY(InputData[[#This Row],[DATE]])</f>
        <v>18</v>
      </c>
      <c r="O15" t="str">
        <f>TEXT(InputData[[#This Row],[DATE]], "mmm")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f>
        <v>40.200000000000003</v>
      </c>
      <c r="N16">
        <f>DAY(InputData[[#This Row],[DATE]])</f>
        <v>19</v>
      </c>
      <c r="O16" t="str">
        <f>TEXT(InputData[[#This Row],[DATE]], "mmm")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f>
        <v>233.2</v>
      </c>
      <c r="N17">
        <f>DAY(InputData[[#This Row],[DATE]])</f>
        <v>20</v>
      </c>
      <c r="O17" t="str">
        <f>TEXT(InputData[[#This Row],[DATE]], "mmm")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f>
        <v>305</v>
      </c>
      <c r="N18">
        <f>DAY(InputData[[#This Row],[DATE]])</f>
        <v>20</v>
      </c>
      <c r="O18" t="str">
        <f>TEXT(InputData[[#This Row],[DATE]], "mmm")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f>
        <v>732.6</v>
      </c>
      <c r="N19">
        <f>DAY(InputData[[#This Row],[DATE]])</f>
        <v>21</v>
      </c>
      <c r="O19" t="str">
        <f>TEXT(InputData[[#This Row],[DATE]], "mmm")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f>
        <v>728.46</v>
      </c>
      <c r="N20">
        <f>DAY(InputData[[#This Row],[DATE]])</f>
        <v>21</v>
      </c>
      <c r="O20" t="str">
        <f>TEXT(InputData[[#This Row],[DATE]], "mmm")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f>
        <v>972</v>
      </c>
      <c r="N21">
        <f>DAY(InputData[[#This Row],[DATE]])</f>
        <v>21</v>
      </c>
      <c r="O21" t="str">
        <f>TEXT(InputData[[#This Row],[DATE]], "mmm")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f>
        <v>349.79999999999995</v>
      </c>
      <c r="N22">
        <f>DAY(InputData[[#This Row],[DATE]])</f>
        <v>25</v>
      </c>
      <c r="O22" t="str">
        <f>TEXT(InputData[[#This Row],[DATE]], "mmm")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f>
        <v>46.9</v>
      </c>
      <c r="N23">
        <f>DAY(InputData[[#This Row],[DATE]])</f>
        <v>25</v>
      </c>
      <c r="O23" t="str">
        <f>TEXT(InputData[[#This Row],[DATE]], "mmm")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f>
        <v>1458.24</v>
      </c>
      <c r="N24">
        <f>DAY(InputData[[#This Row],[DATE]])</f>
        <v>25</v>
      </c>
      <c r="O24" t="str">
        <f>TEXT(InputData[[#This Row],[DATE]], "mmm")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f>
        <v>738.72</v>
      </c>
      <c r="N25">
        <f>DAY(InputData[[#This Row],[DATE]])</f>
        <v>26</v>
      </c>
      <c r="O25" t="str">
        <f>TEXT(InputData[[#This Row],[DATE]], "mmm")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f>
        <v>598.5</v>
      </c>
      <c r="N26">
        <f>DAY(InputData[[#This Row],[DATE]])</f>
        <v>26</v>
      </c>
      <c r="O26" t="str">
        <f>TEXT(InputData[[#This Row],[DATE]], "mmm")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f>
        <v>727.16</v>
      </c>
      <c r="N27">
        <f>DAY(InputData[[#This Row],[DATE]])</f>
        <v>26</v>
      </c>
      <c r="O27" t="str">
        <f>TEXT(InputData[[#This Row],[DATE]], "mmm")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f>
        <v>806.4</v>
      </c>
      <c r="N28">
        <f>DAY(InputData[[#This Row],[DATE]])</f>
        <v>27</v>
      </c>
      <c r="O28" t="str">
        <f>TEXT(InputData[[#This Row],[DATE]], "mmm")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f>
        <v>352.44</v>
      </c>
      <c r="N29">
        <f>DAY(InputData[[#This Row],[DATE]])</f>
        <v>27</v>
      </c>
      <c r="O29" t="str">
        <f>TEXT(InputData[[#This Row],[DATE]], "mmm")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f>
        <v>488.40000000000003</v>
      </c>
      <c r="N30">
        <f>DAY(InputData[[#This Row],[DATE]])</f>
        <v>28</v>
      </c>
      <c r="O30" t="str">
        <f>TEXT(InputData[[#This Row],[DATE]], "mmm")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f>
        <v>106.22</v>
      </c>
      <c r="N31">
        <f>DAY(InputData[[#This Row],[DATE]])</f>
        <v>28</v>
      </c>
      <c r="O31" t="str">
        <f>TEXT(InputData[[#This Row],[DATE]], "mmm")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f>
        <v>1149.96</v>
      </c>
      <c r="N32">
        <f>DAY(InputData[[#This Row],[DATE]])</f>
        <v>2</v>
      </c>
      <c r="O32" t="str">
        <f>TEXT(InputData[[#This Row],[DATE]], "mmm")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f>
        <v>216.32</v>
      </c>
      <c r="N33">
        <f>DAY(InputData[[#This Row],[DATE]])</f>
        <v>3</v>
      </c>
      <c r="O33" t="str">
        <f>TEXT(InputData[[#This Row],[DATE]], "mmm")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f>
        <v>283.14</v>
      </c>
      <c r="N34">
        <f>DAY(InputData[[#This Row],[DATE]])</f>
        <v>3</v>
      </c>
      <c r="O34" t="str">
        <f>TEXT(InputData[[#This Row],[DATE]], "mmm")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f>
        <v>343.04</v>
      </c>
      <c r="N35">
        <f>DAY(InputData[[#This Row],[DATE]])</f>
        <v>4</v>
      </c>
      <c r="O35" t="str">
        <f>TEXT(InputData[[#This Row],[DATE]], "mmm")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f>
        <v>581.55999999999995</v>
      </c>
      <c r="N36">
        <f>DAY(InputData[[#This Row],[DATE]])</f>
        <v>5</v>
      </c>
      <c r="O36" t="str">
        <f>TEXT(InputData[[#This Row],[DATE]], "mmm")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f>
        <v>155.61000000000001</v>
      </c>
      <c r="N37">
        <f>DAY(InputData[[#This Row],[DATE]])</f>
        <v>5</v>
      </c>
      <c r="O37" t="str">
        <f>TEXT(InputData[[#This Row],[DATE]], "mmm")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f>
        <v>747.72</v>
      </c>
      <c r="N38">
        <f>DAY(InputData[[#This Row],[DATE]])</f>
        <v>5</v>
      </c>
      <c r="O38" t="str">
        <f>TEXT(InputData[[#This Row],[DATE]], "mmm")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f>
        <v>6.7</v>
      </c>
      <c r="N39">
        <f>DAY(InputData[[#This Row],[DATE]])</f>
        <v>6</v>
      </c>
      <c r="O39" t="str">
        <f>TEXT(InputData[[#This Row],[DATE]], "mmm")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f>
        <v>816.19999999999993</v>
      </c>
      <c r="N40">
        <f>DAY(InputData[[#This Row],[DATE]])</f>
        <v>9</v>
      </c>
      <c r="O40" t="str">
        <f>TEXT(InputData[[#This Row],[DATE]], "mmm")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f>
        <v>662.34</v>
      </c>
      <c r="N41">
        <f>DAY(InputData[[#This Row],[DATE]])</f>
        <v>12</v>
      </c>
      <c r="O41" t="str">
        <f>TEXT(InputData[[#This Row],[DATE]], "mmm")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f>
        <v>1345.14</v>
      </c>
      <c r="N42">
        <f>DAY(InputData[[#This Row],[DATE]])</f>
        <v>12</v>
      </c>
      <c r="O42" t="str">
        <f>TEXT(InputData[[#This Row],[DATE]], "mmm")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f>
        <v>228.48000000000002</v>
      </c>
      <c r="N43">
        <f>DAY(InputData[[#This Row],[DATE]])</f>
        <v>15</v>
      </c>
      <c r="O43" t="str">
        <f>TEXT(InputData[[#This Row],[DATE]], "mmm")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f>
        <v>94.32</v>
      </c>
      <c r="N44">
        <f>DAY(InputData[[#This Row],[DATE]])</f>
        <v>18</v>
      </c>
      <c r="O44" t="str">
        <f>TEXT(InputData[[#This Row],[DATE]], "mmm")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f>
        <v>2214.08</v>
      </c>
      <c r="N45">
        <f>DAY(InputData[[#This Row],[DATE]])</f>
        <v>20</v>
      </c>
      <c r="O45" t="str">
        <f>TEXT(InputData[[#This Row],[DATE]], "mmm")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f>
        <v>610.4</v>
      </c>
      <c r="N46">
        <f>DAY(InputData[[#This Row],[DATE]])</f>
        <v>22</v>
      </c>
      <c r="O46" t="str">
        <f>TEXT(InputData[[#This Row],[DATE]], "mmm")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f>
        <v>24.990000000000002</v>
      </c>
      <c r="N47">
        <f>DAY(InputData[[#This Row],[DATE]])</f>
        <v>23</v>
      </c>
      <c r="O47" t="str">
        <f>TEXT(InputData[[#This Row],[DATE]], "mmm")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f>
        <v>311.22000000000003</v>
      </c>
      <c r="N48">
        <f>DAY(InputData[[#This Row],[DATE]])</f>
        <v>23</v>
      </c>
      <c r="O48" t="str">
        <f>TEXT(InputData[[#This Row],[DATE]], "mmm")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f>
        <v>571.20000000000005</v>
      </c>
      <c r="N49">
        <f>DAY(InputData[[#This Row],[DATE]])</f>
        <v>25</v>
      </c>
      <c r="O49" t="str">
        <f>TEXT(InputData[[#This Row],[DATE]], "mmm")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f>
        <v>1292.28</v>
      </c>
      <c r="N50">
        <f>DAY(InputData[[#This Row],[DATE]])</f>
        <v>25</v>
      </c>
      <c r="O50" t="str">
        <f>TEXT(InputData[[#This Row],[DATE]], "mmm")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f>
        <v>402.56</v>
      </c>
      <c r="N51">
        <f>DAY(InputData[[#This Row],[DATE]])</f>
        <v>25</v>
      </c>
      <c r="O51" t="str">
        <f>TEXT(InputData[[#This Row],[DATE]], "mmm")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f>
        <v>541.31000000000006</v>
      </c>
      <c r="N52">
        <f>DAY(InputData[[#This Row],[DATE]])</f>
        <v>27</v>
      </c>
      <c r="O52" t="str">
        <f>TEXT(InputData[[#This Row],[DATE]], "mmm")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f>
        <v>48.4</v>
      </c>
      <c r="N53">
        <f>DAY(InputData[[#This Row],[DATE]])</f>
        <v>3</v>
      </c>
      <c r="O53" t="str">
        <f>TEXT(InputData[[#This Row],[DATE]], "mmm")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f>
        <v>1462.86</v>
      </c>
      <c r="N54">
        <f>DAY(InputData[[#This Row],[DATE]])</f>
        <v>7</v>
      </c>
      <c r="O54" t="str">
        <f>TEXT(InputData[[#This Row],[DATE]], "mmm")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f>
        <v>342.72</v>
      </c>
      <c r="N55">
        <f>DAY(InputData[[#This Row],[DATE]])</f>
        <v>8</v>
      </c>
      <c r="O55" t="str">
        <f>TEXT(InputData[[#This Row],[DATE]], "mmm")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f>
        <v>738.72</v>
      </c>
      <c r="N56">
        <f>DAY(InputData[[#This Row],[DATE]])</f>
        <v>8</v>
      </c>
      <c r="O56" t="str">
        <f>TEXT(InputData[[#This Row],[DATE]], "mmm")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f>
        <v>318.65999999999997</v>
      </c>
      <c r="N57">
        <f>DAY(InputData[[#This Row],[DATE]])</f>
        <v>9</v>
      </c>
      <c r="O57" t="str">
        <f>TEXT(InputData[[#This Row],[DATE]], "mmm")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f>
        <v>91.63</v>
      </c>
      <c r="N58">
        <f>DAY(InputData[[#This Row],[DATE]])</f>
        <v>11</v>
      </c>
      <c r="O58" t="str">
        <f>TEXT(InputData[[#This Row],[DATE]], "mmm")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f>
        <v>418.1</v>
      </c>
      <c r="N59">
        <f>DAY(InputData[[#This Row],[DATE]])</f>
        <v>13</v>
      </c>
      <c r="O59" t="str">
        <f>TEXT(InputData[[#This Row],[DATE]], "mmm")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f>
        <v>468.04999999999995</v>
      </c>
      <c r="N60">
        <f>DAY(InputData[[#This Row],[DATE]])</f>
        <v>15</v>
      </c>
      <c r="O60" t="str">
        <f>TEXT(InputData[[#This Row],[DATE]], "mmm")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f>
        <v>1318.38</v>
      </c>
      <c r="N61">
        <f>DAY(InputData[[#This Row],[DATE]])</f>
        <v>16</v>
      </c>
      <c r="O61" t="str">
        <f>TEXT(InputData[[#This Row],[DATE]], "mmm")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f>
        <v>1296</v>
      </c>
      <c r="N62">
        <f>DAY(InputData[[#This Row],[DATE]])</f>
        <v>18</v>
      </c>
      <c r="O62" t="str">
        <f>TEXT(InputData[[#This Row],[DATE]], "mmm")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f>
        <v>376.29</v>
      </c>
      <c r="N63">
        <f>DAY(InputData[[#This Row],[DATE]])</f>
        <v>19</v>
      </c>
      <c r="O63" t="str">
        <f>TEXT(InputData[[#This Row],[DATE]], "mmm")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f>
        <v>991.25</v>
      </c>
      <c r="N64">
        <f>DAY(InputData[[#This Row],[DATE]])</f>
        <v>21</v>
      </c>
      <c r="O64" t="str">
        <f>TEXT(InputData[[#This Row],[DATE]], "mmm")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f>
        <v>297.84999999999997</v>
      </c>
      <c r="N65">
        <f>DAY(InputData[[#This Row],[DATE]])</f>
        <v>21</v>
      </c>
      <c r="O65" t="str">
        <f>TEXT(InputData[[#This Row],[DATE]], "mmm")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f>
        <v>1142.4000000000001</v>
      </c>
      <c r="N66">
        <f>DAY(InputData[[#This Row],[DATE]])</f>
        <v>22</v>
      </c>
      <c r="O66" t="str">
        <f>TEXT(InputData[[#This Row],[DATE]], "mmm")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f>
        <v>376.68</v>
      </c>
      <c r="N67">
        <f>DAY(InputData[[#This Row],[DATE]])</f>
        <v>22</v>
      </c>
      <c r="O67" t="str">
        <f>TEXT(InputData[[#This Row],[DATE]], "mmm")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f>
        <v>2197.44</v>
      </c>
      <c r="N68">
        <f>DAY(InputData[[#This Row],[DATE]])</f>
        <v>25</v>
      </c>
      <c r="O68" t="str">
        <f>TEXT(InputData[[#This Row],[DATE]], "mmm")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f>
        <v>342</v>
      </c>
      <c r="N69">
        <f>DAY(InputData[[#This Row],[DATE]])</f>
        <v>25</v>
      </c>
      <c r="O69" t="str">
        <f>TEXT(InputData[[#This Row],[DATE]], "mmm")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f>
        <v>424.88</v>
      </c>
      <c r="N70">
        <f>DAY(InputData[[#This Row],[DATE]])</f>
        <v>25</v>
      </c>
      <c r="O70" t="str">
        <f>TEXT(InputData[[#This Row],[DATE]], "mmm")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f>
        <v>159.84</v>
      </c>
      <c r="N71">
        <f>DAY(InputData[[#This Row],[DATE]])</f>
        <v>25</v>
      </c>
      <c r="O71" t="str">
        <f>TEXT(InputData[[#This Row],[DATE]], "mmm")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f>
        <v>415.52</v>
      </c>
      <c r="N72">
        <f>DAY(InputData[[#This Row],[DATE]])</f>
        <v>26</v>
      </c>
      <c r="O72" t="str">
        <f>TEXT(InputData[[#This Row],[DATE]], "mmm")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f>
        <v>162</v>
      </c>
      <c r="N73">
        <f>DAY(InputData[[#This Row],[DATE]])</f>
        <v>26</v>
      </c>
      <c r="O73" t="str">
        <f>TEXT(InputData[[#This Row],[DATE]], "mmm")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f>
        <v>1478.52</v>
      </c>
      <c r="N74">
        <f>DAY(InputData[[#This Row],[DATE]])</f>
        <v>26</v>
      </c>
      <c r="O74" t="str">
        <f>TEXT(InputData[[#This Row],[DATE]], "mmm")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f>
        <v>603.84</v>
      </c>
      <c r="N75">
        <f>DAY(InputData[[#This Row],[DATE]])</f>
        <v>27</v>
      </c>
      <c r="O75" t="str">
        <f>TEXT(InputData[[#This Row],[DATE]], "mmm")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f>
        <v>381.84000000000003</v>
      </c>
      <c r="N76">
        <f>DAY(InputData[[#This Row],[DATE]])</f>
        <v>28</v>
      </c>
      <c r="O76" t="str">
        <f>TEXT(InputData[[#This Row],[DATE]], "mmm")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f>
        <v>79.92</v>
      </c>
      <c r="N77">
        <f>DAY(InputData[[#This Row],[DATE]])</f>
        <v>30</v>
      </c>
      <c r="O77" t="str">
        <f>TEXT(InputData[[#This Row],[DATE]], "mmm")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f>
        <v>486</v>
      </c>
      <c r="N78">
        <f>DAY(InputData[[#This Row],[DATE]])</f>
        <v>31</v>
      </c>
      <c r="O78" t="str">
        <f>TEXT(InputData[[#This Row],[DATE]], "mmm")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f>
        <v>460.8</v>
      </c>
      <c r="N79">
        <f>DAY(InputData[[#This Row],[DATE]])</f>
        <v>4</v>
      </c>
      <c r="O79" t="str">
        <f>TEXT(InputData[[#This Row],[DATE]], "mmm")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f>
        <v>70.739999999999995</v>
      </c>
      <c r="N80">
        <f>DAY(InputData[[#This Row],[DATE]])</f>
        <v>4</v>
      </c>
      <c r="O80" t="str">
        <f>TEXT(InputData[[#This Row],[DATE]], "mmm")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f>
        <v>1562.3999999999999</v>
      </c>
      <c r="N81">
        <f>DAY(InputData[[#This Row],[DATE]])</f>
        <v>5</v>
      </c>
      <c r="O81" t="str">
        <f>TEXT(InputData[[#This Row],[DATE]], "mmm")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f>
        <v>466.83000000000004</v>
      </c>
      <c r="N82">
        <f>DAY(InputData[[#This Row],[DATE]])</f>
        <v>9</v>
      </c>
      <c r="O82" t="str">
        <f>TEXT(InputData[[#This Row],[DATE]], "mmm")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f>
        <v>1981.98</v>
      </c>
      <c r="N83">
        <f>DAY(InputData[[#This Row],[DATE]])</f>
        <v>10</v>
      </c>
      <c r="O83" t="str">
        <f>TEXT(InputData[[#This Row],[DATE]], "mmm")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f>
        <v>257.28000000000003</v>
      </c>
      <c r="N84">
        <f>DAY(InputData[[#This Row],[DATE]])</f>
        <v>12</v>
      </c>
      <c r="O84" t="str">
        <f>TEXT(InputData[[#This Row],[DATE]], "mmm")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f>
        <v>212.44</v>
      </c>
      <c r="N85">
        <f>DAY(InputData[[#This Row],[DATE]])</f>
        <v>12</v>
      </c>
      <c r="O85" t="str">
        <f>TEXT(InputData[[#This Row],[DATE]], "mmm")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f>
        <v>514.08000000000004</v>
      </c>
      <c r="N86">
        <f>DAY(InputData[[#This Row],[DATE]])</f>
        <v>12</v>
      </c>
      <c r="O86" t="str">
        <f>TEXT(InputData[[#This Row],[DATE]], "mmm")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f>
        <v>1556.1000000000001</v>
      </c>
      <c r="N87">
        <f>DAY(InputData[[#This Row],[DATE]])</f>
        <v>12</v>
      </c>
      <c r="O87" t="str">
        <f>TEXT(InputData[[#This Row],[DATE]], "mmm")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f>
        <v>470.34000000000003</v>
      </c>
      <c r="N88">
        <f>DAY(InputData[[#This Row],[DATE]])</f>
        <v>15</v>
      </c>
      <c r="O88" t="str">
        <f>TEXT(InputData[[#This Row],[DATE]], "mmm")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f>
        <v>738.15</v>
      </c>
      <c r="N89">
        <f>DAY(InputData[[#This Row],[DATE]])</f>
        <v>16</v>
      </c>
      <c r="O89" t="str">
        <f>TEXT(InputData[[#This Row],[DATE]], "mmm")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f>
        <v>719.28</v>
      </c>
      <c r="N90">
        <f>DAY(InputData[[#This Row],[DATE]])</f>
        <v>18</v>
      </c>
      <c r="O90" t="str">
        <f>TEXT(InputData[[#This Row],[DATE]], "mmm")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f>
        <v>2730</v>
      </c>
      <c r="N91">
        <f>DAY(InputData[[#This Row],[DATE]])</f>
        <v>18</v>
      </c>
      <c r="O91" t="str">
        <f>TEXT(InputData[[#This Row],[DATE]], "mmm")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f>
        <v>972</v>
      </c>
      <c r="N92">
        <f>DAY(InputData[[#This Row],[DATE]])</f>
        <v>23</v>
      </c>
      <c r="O92" t="str">
        <f>TEXT(InputData[[#This Row],[DATE]], "mmm")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f>
        <v>418.1</v>
      </c>
      <c r="N93">
        <f>DAY(InputData[[#This Row],[DATE]])</f>
        <v>23</v>
      </c>
      <c r="O93" t="str">
        <f>TEXT(InputData[[#This Row],[DATE]], "mmm")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f>
        <v>402.56</v>
      </c>
      <c r="N94">
        <f>DAY(InputData[[#This Row],[DATE]])</f>
        <v>24</v>
      </c>
      <c r="O94" t="str">
        <f>TEXT(InputData[[#This Row],[DATE]], "mmm")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f>
        <v>257.28000000000003</v>
      </c>
      <c r="N95">
        <f>DAY(InputData[[#This Row],[DATE]])</f>
        <v>26</v>
      </c>
      <c r="O95" t="str">
        <f>TEXT(InputData[[#This Row],[DATE]], "mmm")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f>
        <v>1408.96</v>
      </c>
      <c r="N96">
        <f>DAY(InputData[[#This Row],[DATE]])</f>
        <v>29</v>
      </c>
      <c r="O96" t="str">
        <f>TEXT(InputData[[#This Row],[DATE]], "mmm")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f>
        <v>53.11</v>
      </c>
      <c r="N97">
        <f>DAY(InputData[[#This Row],[DATE]])</f>
        <v>30</v>
      </c>
      <c r="O97" t="str">
        <f>TEXT(InputData[[#This Row],[DATE]], "mmm")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f>
        <v>147.63</v>
      </c>
      <c r="N98">
        <f>DAY(InputData[[#This Row],[DATE]])</f>
        <v>1</v>
      </c>
      <c r="O98" t="str">
        <f>TEXT(InputData[[#This Row],[DATE]], "mmm")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f>
        <v>162</v>
      </c>
      <c r="N99">
        <f>DAY(InputData[[#This Row],[DATE]])</f>
        <v>1</v>
      </c>
      <c r="O99" t="str">
        <f>TEXT(InputData[[#This Row],[DATE]], "mmm")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f>
        <v>174.89999999999998</v>
      </c>
      <c r="N100">
        <f>DAY(InputData[[#This Row],[DATE]])</f>
        <v>3</v>
      </c>
      <c r="O100" t="str">
        <f>TEXT(InputData[[#This Row],[DATE]], "mmm")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f>
        <v>204.35999999999999</v>
      </c>
      <c r="N101">
        <f>DAY(InputData[[#This Row],[DATE]])</f>
        <v>4</v>
      </c>
      <c r="O101" t="str">
        <f>TEXT(InputData[[#This Row],[DATE]], "mmm")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f>
        <v>586.88</v>
      </c>
      <c r="N102">
        <f>DAY(InputData[[#This Row],[DATE]])</f>
        <v>4</v>
      </c>
      <c r="O102" t="str">
        <f>TEXT(InputData[[#This Row],[DATE]], "mmm")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f>
        <v>102.17999999999999</v>
      </c>
      <c r="N103">
        <f>DAY(InputData[[#This Row],[DATE]])</f>
        <v>5</v>
      </c>
      <c r="O103" t="str">
        <f>TEXT(InputData[[#This Row],[DATE]], "mmm")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f>
        <v>1419.3000000000002</v>
      </c>
      <c r="N104">
        <f>DAY(InputData[[#This Row],[DATE]])</f>
        <v>6</v>
      </c>
      <c r="O104" t="str">
        <f>TEXT(InputData[[#This Row],[DATE]], "mmm")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f>
        <v>47.16</v>
      </c>
      <c r="N105">
        <f>DAY(InputData[[#This Row],[DATE]])</f>
        <v>6</v>
      </c>
      <c r="O105" t="str">
        <f>TEXT(InputData[[#This Row],[DATE]], "mmm")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f>
        <v>49.21</v>
      </c>
      <c r="N106">
        <f>DAY(InputData[[#This Row],[DATE]])</f>
        <v>7</v>
      </c>
      <c r="O106" t="str">
        <f>TEXT(InputData[[#This Row],[DATE]], "mmm")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f>
        <v>99.84</v>
      </c>
      <c r="N107">
        <f>DAY(InputData[[#This Row],[DATE]])</f>
        <v>9</v>
      </c>
      <c r="O107" t="str">
        <f>TEXT(InputData[[#This Row],[DATE]], "mmm")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f>
        <v>334.48</v>
      </c>
      <c r="N108">
        <f>DAY(InputData[[#This Row],[DATE]])</f>
        <v>9</v>
      </c>
      <c r="O108" t="str">
        <f>TEXT(InputData[[#This Row],[DATE]], "mmm")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f>
        <v>49.92</v>
      </c>
      <c r="N109">
        <f>DAY(InputData[[#This Row],[DATE]])</f>
        <v>12</v>
      </c>
      <c r="O109" t="str">
        <f>TEXT(InputData[[#This Row],[DATE]], "mmm")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f>
        <v>100.5</v>
      </c>
      <c r="N110">
        <f>DAY(InputData[[#This Row],[DATE]])</f>
        <v>12</v>
      </c>
      <c r="O110" t="str">
        <f>TEXT(InputData[[#This Row],[DATE]], "mmm")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f>
        <v>212.44</v>
      </c>
      <c r="N111">
        <f>DAY(InputData[[#This Row],[DATE]])</f>
        <v>13</v>
      </c>
      <c r="O111" t="str">
        <f>TEXT(InputData[[#This Row],[DATE]], "mmm")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f>
        <v>324</v>
      </c>
      <c r="N112">
        <f>DAY(InputData[[#This Row],[DATE]])</f>
        <v>20</v>
      </c>
      <c r="O112" t="str">
        <f>TEXT(InputData[[#This Row],[DATE]], "mmm")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f>
        <v>1267.2</v>
      </c>
      <c r="N113">
        <f>DAY(InputData[[#This Row],[DATE]])</f>
        <v>23</v>
      </c>
      <c r="O113" t="str">
        <f>TEXT(InputData[[#This Row],[DATE]], "mmm")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f>
        <v>1942.98</v>
      </c>
      <c r="N114">
        <f>DAY(InputData[[#This Row],[DATE]])</f>
        <v>30</v>
      </c>
      <c r="O114" t="str">
        <f>TEXT(InputData[[#This Row],[DATE]], "mmm")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f>
        <v>732.48</v>
      </c>
      <c r="N115">
        <f>DAY(InputData[[#This Row],[DATE]])</f>
        <v>30</v>
      </c>
      <c r="O115" t="str">
        <f>TEXT(InputData[[#This Row],[DATE]], "mmm")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f>
        <v>1625.3999999999999</v>
      </c>
      <c r="N116">
        <f>DAY(InputData[[#This Row],[DATE]])</f>
        <v>3</v>
      </c>
      <c r="O116" t="str">
        <f>TEXT(InputData[[#This Row],[DATE]], "mmm")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f>
        <v>610</v>
      </c>
      <c r="N117">
        <f>DAY(InputData[[#This Row],[DATE]])</f>
        <v>4</v>
      </c>
      <c r="O117" t="str">
        <f>TEXT(InputData[[#This Row],[DATE]], "mmm")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f>
        <v>915</v>
      </c>
      <c r="N118">
        <f>DAY(InputData[[#This Row],[DATE]])</f>
        <v>4</v>
      </c>
      <c r="O118" t="str">
        <f>TEXT(InputData[[#This Row],[DATE]], "mmm")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f>
        <v>2123.5499999999997</v>
      </c>
      <c r="N119">
        <f>DAY(InputData[[#This Row],[DATE]])</f>
        <v>5</v>
      </c>
      <c r="O119" t="str">
        <f>TEXT(InputData[[#This Row],[DATE]], "mmm")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f>
        <v>67</v>
      </c>
      <c r="N120">
        <f>DAY(InputData[[#This Row],[DATE]])</f>
        <v>5</v>
      </c>
      <c r="O120" t="str">
        <f>TEXT(InputData[[#This Row],[DATE]], "mmm")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f>
        <v>718.2</v>
      </c>
      <c r="N121">
        <f>DAY(InputData[[#This Row],[DATE]])</f>
        <v>6</v>
      </c>
      <c r="O121" t="str">
        <f>TEXT(InputData[[#This Row],[DATE]], "mmm")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f>
        <v>459.91</v>
      </c>
      <c r="N122">
        <f>DAY(InputData[[#This Row],[DATE]])</f>
        <v>8</v>
      </c>
      <c r="O122" t="str">
        <f>TEXT(InputData[[#This Row],[DATE]], "mmm")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f>
        <v>537.24</v>
      </c>
      <c r="N123">
        <f>DAY(InputData[[#This Row],[DATE]])</f>
        <v>8</v>
      </c>
      <c r="O123" t="str">
        <f>TEXT(InputData[[#This Row],[DATE]], "mmm")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f>
        <v>727.16</v>
      </c>
      <c r="N124">
        <f>DAY(InputData[[#This Row],[DATE]])</f>
        <v>9</v>
      </c>
      <c r="O124" t="str">
        <f>TEXT(InputData[[#This Row],[DATE]], "mmm")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f>
        <v>1409.76</v>
      </c>
      <c r="N125">
        <f>DAY(InputData[[#This Row],[DATE]])</f>
        <v>11</v>
      </c>
      <c r="O125" t="str">
        <f>TEXT(InputData[[#This Row],[DATE]], "mmm")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f>
        <v>1043.28</v>
      </c>
      <c r="N126">
        <f>DAY(InputData[[#This Row],[DATE]])</f>
        <v>12</v>
      </c>
      <c r="O126" t="str">
        <f>TEXT(InputData[[#This Row],[DATE]], "mmm")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f>
        <v>83.3</v>
      </c>
      <c r="N127">
        <f>DAY(InputData[[#This Row],[DATE]])</f>
        <v>14</v>
      </c>
      <c r="O127" t="str">
        <f>TEXT(InputData[[#This Row],[DATE]], "mmm")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f>
        <v>1050</v>
      </c>
      <c r="N128">
        <f>DAY(InputData[[#This Row],[DATE]])</f>
        <v>16</v>
      </c>
      <c r="O128" t="str">
        <f>TEXT(InputData[[#This Row],[DATE]], "mmm")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f>
        <v>188.64</v>
      </c>
      <c r="N129">
        <f>DAY(InputData[[#This Row],[DATE]])</f>
        <v>16</v>
      </c>
      <c r="O129" t="str">
        <f>TEXT(InputData[[#This Row],[DATE]], "mmm")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f>
        <v>468.04999999999995</v>
      </c>
      <c r="N130">
        <f>DAY(InputData[[#This Row],[DATE]])</f>
        <v>16</v>
      </c>
      <c r="O130" t="str">
        <f>TEXT(InputData[[#This Row],[DATE]], "mmm")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f>
        <v>108.29</v>
      </c>
      <c r="N131">
        <f>DAY(InputData[[#This Row],[DATE]])</f>
        <v>18</v>
      </c>
      <c r="O131" t="str">
        <f>TEXT(InputData[[#This Row],[DATE]], "mmm")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f>
        <v>869.4</v>
      </c>
      <c r="N132">
        <f>DAY(InputData[[#This Row],[DATE]])</f>
        <v>19</v>
      </c>
      <c r="O132" t="str">
        <f>TEXT(InputData[[#This Row],[DATE]], "mmm")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f>
        <v>16.64</v>
      </c>
      <c r="N133">
        <f>DAY(InputData[[#This Row],[DATE]])</f>
        <v>20</v>
      </c>
      <c r="O133" t="str">
        <f>TEXT(InputData[[#This Row],[DATE]], "mmm")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f>
        <v>66.56</v>
      </c>
      <c r="N134">
        <f>DAY(InputData[[#This Row],[DATE]])</f>
        <v>23</v>
      </c>
      <c r="O134" t="str">
        <f>TEXT(InputData[[#This Row],[DATE]], "mmm")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f>
        <v>629.19999999999993</v>
      </c>
      <c r="N135">
        <f>DAY(InputData[[#This Row],[DATE]])</f>
        <v>24</v>
      </c>
      <c r="O135" t="str">
        <f>TEXT(InputData[[#This Row],[DATE]], "mmm")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f>
        <v>55.019999999999996</v>
      </c>
      <c r="N136">
        <f>DAY(InputData[[#This Row],[DATE]])</f>
        <v>26</v>
      </c>
      <c r="O136" t="str">
        <f>TEXT(InputData[[#This Row],[DATE]], "mmm")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f>
        <v>1711.71</v>
      </c>
      <c r="N137">
        <f>DAY(InputData[[#This Row],[DATE]])</f>
        <v>27</v>
      </c>
      <c r="O137" t="str">
        <f>TEXT(InputData[[#This Row],[DATE]], "mmm")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f>
        <v>325.08</v>
      </c>
      <c r="N138">
        <f>DAY(InputData[[#This Row],[DATE]])</f>
        <v>28</v>
      </c>
      <c r="O138" t="str">
        <f>TEXT(InputData[[#This Row],[DATE]], "mmm")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f>
        <v>46.9</v>
      </c>
      <c r="N139">
        <f>DAY(InputData[[#This Row],[DATE]])</f>
        <v>28</v>
      </c>
      <c r="O139" t="str">
        <f>TEXT(InputData[[#This Row],[DATE]], "mmm")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f>
        <v>586.88</v>
      </c>
      <c r="N140">
        <f>DAY(InputData[[#This Row],[DATE]])</f>
        <v>29</v>
      </c>
      <c r="O140" t="str">
        <f>TEXT(InputData[[#This Row],[DATE]], "mmm")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f>
        <v>1711.71</v>
      </c>
      <c r="N141">
        <f>DAY(InputData[[#This Row],[DATE]])</f>
        <v>1</v>
      </c>
      <c r="O141" t="str">
        <f>TEXT(InputData[[#This Row],[DATE]], "mmm")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f>
        <v>1807.08</v>
      </c>
      <c r="N142">
        <f>DAY(InputData[[#This Row],[DATE]])</f>
        <v>2</v>
      </c>
      <c r="O142" t="str">
        <f>TEXT(InputData[[#This Row],[DATE]], "mmm")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f>
        <v>1077.3</v>
      </c>
      <c r="N143">
        <f>DAY(InputData[[#This Row],[DATE]])</f>
        <v>3</v>
      </c>
      <c r="O143" t="str">
        <f>TEXT(InputData[[#This Row],[DATE]], "mmm")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f>
        <v>647.52</v>
      </c>
      <c r="N144">
        <f>DAY(InputData[[#This Row],[DATE]])</f>
        <v>3</v>
      </c>
      <c r="O144" t="str">
        <f>TEXT(InputData[[#This Row],[DATE]], "mmm")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f>
        <v>1142.4000000000001</v>
      </c>
      <c r="N145">
        <f>DAY(InputData[[#This Row],[DATE]])</f>
        <v>5</v>
      </c>
      <c r="O145" t="str">
        <f>TEXT(InputData[[#This Row],[DATE]], "mmm")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f>
        <v>2608.1999999999998</v>
      </c>
      <c r="N146">
        <f>DAY(InputData[[#This Row],[DATE]])</f>
        <v>6</v>
      </c>
      <c r="O146" t="str">
        <f>TEXT(InputData[[#This Row],[DATE]], "mmm")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f>
        <v>488.40000000000003</v>
      </c>
      <c r="N147">
        <f>DAY(InputData[[#This Row],[DATE]])</f>
        <v>8</v>
      </c>
      <c r="O147" t="str">
        <f>TEXT(InputData[[#This Row],[DATE]], "mmm")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f>
        <v>349.79999999999995</v>
      </c>
      <c r="N148">
        <f>DAY(InputData[[#This Row],[DATE]])</f>
        <v>10</v>
      </c>
      <c r="O148" t="str">
        <f>TEXT(InputData[[#This Row],[DATE]], "mmm")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f>
        <v>31.439999999999998</v>
      </c>
      <c r="N149">
        <f>DAY(InputData[[#This Row],[DATE]])</f>
        <v>11</v>
      </c>
      <c r="O149" t="str">
        <f>TEXT(InputData[[#This Row],[DATE]], "mmm")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f>
        <v>210</v>
      </c>
      <c r="N150">
        <f>DAY(InputData[[#This Row],[DATE]])</f>
        <v>13</v>
      </c>
      <c r="O150" t="str">
        <f>TEXT(InputData[[#This Row],[DATE]], "mmm")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f>
        <v>1195.68</v>
      </c>
      <c r="N151">
        <f>DAY(InputData[[#This Row],[DATE]])</f>
        <v>16</v>
      </c>
      <c r="O151" t="str">
        <f>TEXT(InputData[[#This Row],[DATE]], "mmm")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f>
        <v>799.68000000000006</v>
      </c>
      <c r="N152">
        <f>DAY(InputData[[#This Row],[DATE]])</f>
        <v>18</v>
      </c>
      <c r="O152" t="str">
        <f>TEXT(InputData[[#This Row],[DATE]], "mmm")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f>
        <v>879.12</v>
      </c>
      <c r="N153">
        <f>DAY(InputData[[#This Row],[DATE]])</f>
        <v>20</v>
      </c>
      <c r="O153" t="str">
        <f>TEXT(InputData[[#This Row],[DATE]], "mmm")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f>
        <v>415.4</v>
      </c>
      <c r="N154">
        <f>DAY(InputData[[#This Row],[DATE]])</f>
        <v>20</v>
      </c>
      <c r="O154" t="str">
        <f>TEXT(InputData[[#This Row],[DATE]], "mmm")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f>
        <v>796.65</v>
      </c>
      <c r="N155">
        <f>DAY(InputData[[#This Row],[DATE]])</f>
        <v>21</v>
      </c>
      <c r="O155" t="str">
        <f>TEXT(InputData[[#This Row],[DATE]], "mmm")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f>
        <v>73.98</v>
      </c>
      <c r="N156">
        <f>DAY(InputData[[#This Row],[DATE]])</f>
        <v>22</v>
      </c>
      <c r="O156" t="str">
        <f>TEXT(InputData[[#This Row],[DATE]], "mmm")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f>
        <v>2197.44</v>
      </c>
      <c r="N157">
        <f>DAY(InputData[[#This Row],[DATE]])</f>
        <v>22</v>
      </c>
      <c r="O157" t="str">
        <f>TEXT(InputData[[#This Row],[DATE]], "mmm")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f>
        <v>674.1</v>
      </c>
      <c r="N158">
        <f>DAY(InputData[[#This Row],[DATE]])</f>
        <v>23</v>
      </c>
      <c r="O158" t="str">
        <f>TEXT(InputData[[#This Row],[DATE]], "mmm")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f>
        <v>686.08</v>
      </c>
      <c r="N159">
        <f>DAY(InputData[[#This Row],[DATE]])</f>
        <v>23</v>
      </c>
      <c r="O159" t="str">
        <f>TEXT(InputData[[#This Row],[DATE]], "mmm")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f>
        <v>31.439999999999998</v>
      </c>
      <c r="N160">
        <f>DAY(InputData[[#This Row],[DATE]])</f>
        <v>24</v>
      </c>
      <c r="O160" t="str">
        <f>TEXT(InputData[[#This Row],[DATE]], "mmm")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f>
        <v>1231.2</v>
      </c>
      <c r="N161">
        <f>DAY(InputData[[#This Row],[DATE]])</f>
        <v>29</v>
      </c>
      <c r="O161" t="str">
        <f>TEXT(InputData[[#This Row],[DATE]], "mmm")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f>
        <v>1142.6799999999998</v>
      </c>
      <c r="N162">
        <f>DAY(InputData[[#This Row],[DATE]])</f>
        <v>1</v>
      </c>
      <c r="O162" t="str">
        <f>TEXT(InputData[[#This Row],[DATE]], "mmm")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f>
        <v>448.38</v>
      </c>
      <c r="N163">
        <f>DAY(InputData[[#This Row],[DATE]])</f>
        <v>2</v>
      </c>
      <c r="O163" t="str">
        <f>TEXT(InputData[[#This Row],[DATE]], "mmm")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f>
        <v>1840.4099999999999</v>
      </c>
      <c r="N164">
        <f>DAY(InputData[[#This Row],[DATE]])</f>
        <v>3</v>
      </c>
      <c r="O164" t="str">
        <f>TEXT(InputData[[#This Row],[DATE]], "mmm")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f>
        <v>699.59999999999991</v>
      </c>
      <c r="N165">
        <f>DAY(InputData[[#This Row],[DATE]])</f>
        <v>3</v>
      </c>
      <c r="O165" t="str">
        <f>TEXT(InputData[[#This Row],[DATE]], "mmm")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f>
        <v>585.34</v>
      </c>
      <c r="N166">
        <f>DAY(InputData[[#This Row],[DATE]])</f>
        <v>5</v>
      </c>
      <c r="O166" t="str">
        <f>TEXT(InputData[[#This Row],[DATE]], "mmm")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f>
        <v>85.76</v>
      </c>
      <c r="N167">
        <f>DAY(InputData[[#This Row],[DATE]])</f>
        <v>6</v>
      </c>
      <c r="O167" t="str">
        <f>TEXT(InputData[[#This Row],[DATE]], "mmm")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f>
        <v>622.44000000000005</v>
      </c>
      <c r="N168">
        <f>DAY(InputData[[#This Row],[DATE]])</f>
        <v>10</v>
      </c>
      <c r="O168" t="str">
        <f>TEXT(InputData[[#This Row],[DATE]], "mmm")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f>
        <v>820.8</v>
      </c>
      <c r="N169">
        <f>DAY(InputData[[#This Row],[DATE]])</f>
        <v>10</v>
      </c>
      <c r="O169" t="str">
        <f>TEXT(InputData[[#This Row],[DATE]], "mmm")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f>
        <v>513</v>
      </c>
      <c r="N170">
        <f>DAY(InputData[[#This Row],[DATE]])</f>
        <v>10</v>
      </c>
      <c r="O170" t="str">
        <f>TEXT(InputData[[#This Row],[DATE]], "mmm")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f>
        <v>597.84</v>
      </c>
      <c r="N171">
        <f>DAY(InputData[[#This Row],[DATE]])</f>
        <v>11</v>
      </c>
      <c r="O171" t="str">
        <f>TEXT(InputData[[#This Row],[DATE]], "mmm")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f>
        <v>629.19999999999993</v>
      </c>
      <c r="N172">
        <f>DAY(InputData[[#This Row],[DATE]])</f>
        <v>13</v>
      </c>
      <c r="O172" t="str">
        <f>TEXT(InputData[[#This Row],[DATE]], "mmm")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f>
        <v>514.08000000000004</v>
      </c>
      <c r="N173">
        <f>DAY(InputData[[#This Row],[DATE]])</f>
        <v>13</v>
      </c>
      <c r="O173" t="str">
        <f>TEXT(InputData[[#This Row],[DATE]], "mmm")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f>
        <v>242.82</v>
      </c>
      <c r="N174">
        <f>DAY(InputData[[#This Row],[DATE]])</f>
        <v>16</v>
      </c>
      <c r="O174" t="str">
        <f>TEXT(InputData[[#This Row],[DATE]], "mmm")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f>
        <v>49.980000000000004</v>
      </c>
      <c r="N175">
        <f>DAY(InputData[[#This Row],[DATE]])</f>
        <v>18</v>
      </c>
      <c r="O175" t="str">
        <f>TEXT(InputData[[#This Row],[DATE]], "mmm")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f>
        <v>1143.75</v>
      </c>
      <c r="N176">
        <f>DAY(InputData[[#This Row],[DATE]])</f>
        <v>20</v>
      </c>
      <c r="O176" t="str">
        <f>TEXT(InputData[[#This Row],[DATE]], "mmm")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f>
        <v>937.43999999999994</v>
      </c>
      <c r="N177">
        <f>DAY(InputData[[#This Row],[DATE]])</f>
        <v>20</v>
      </c>
      <c r="O177" t="str">
        <f>TEXT(InputData[[#This Row],[DATE]], "mmm")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f>
        <v>543.53</v>
      </c>
      <c r="N178">
        <f>DAY(InputData[[#This Row],[DATE]])</f>
        <v>20</v>
      </c>
      <c r="O178" t="str">
        <f>TEXT(InputData[[#This Row],[DATE]], "mmm")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f>
        <v>170.2</v>
      </c>
      <c r="N179">
        <f>DAY(InputData[[#This Row],[DATE]])</f>
        <v>26</v>
      </c>
      <c r="O179" t="str">
        <f>TEXT(InputData[[#This Row],[DATE]], "mmm")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f>
        <v>699.59999999999991</v>
      </c>
      <c r="N180">
        <f>DAY(InputData[[#This Row],[DATE]])</f>
        <v>29</v>
      </c>
      <c r="O180" t="str">
        <f>TEXT(InputData[[#This Row],[DATE]], "mmm")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f>
        <v>1587.04</v>
      </c>
      <c r="N181">
        <f>DAY(InputData[[#This Row],[DATE]])</f>
        <v>30</v>
      </c>
      <c r="O181" t="str">
        <f>TEXT(InputData[[#This Row],[DATE]], "mmm")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f>
        <v>207.76</v>
      </c>
      <c r="N182">
        <f>DAY(InputData[[#This Row],[DATE]])</f>
        <v>31</v>
      </c>
      <c r="O182" t="str">
        <f>TEXT(InputData[[#This Row],[DATE]], "mmm")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f>
        <v>73.7</v>
      </c>
      <c r="N183">
        <f>DAY(InputData[[#This Row],[DATE]])</f>
        <v>31</v>
      </c>
      <c r="O183" t="str">
        <f>TEXT(InputData[[#This Row],[DATE]], "mmm")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f>
        <v>156.96</v>
      </c>
      <c r="N184">
        <f>DAY(InputData[[#This Row],[DATE]])</f>
        <v>1</v>
      </c>
      <c r="O184" t="str">
        <f>TEXT(InputData[[#This Row],[DATE]], "mmm")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f>
        <v>1133.1599999999999</v>
      </c>
      <c r="N185">
        <f>DAY(InputData[[#This Row],[DATE]])</f>
        <v>1</v>
      </c>
      <c r="O185" t="str">
        <f>TEXT(InputData[[#This Row],[DATE]], "mmm")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f>
        <v>1391.04</v>
      </c>
      <c r="N186">
        <f>DAY(InputData[[#This Row],[DATE]])</f>
        <v>3</v>
      </c>
      <c r="O186" t="str">
        <f>TEXT(InputData[[#This Row],[DATE]], "mmm")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f>
        <v>292.67</v>
      </c>
      <c r="N187">
        <f>DAY(InputData[[#This Row],[DATE]])</f>
        <v>4</v>
      </c>
      <c r="O187" t="str">
        <f>TEXT(InputData[[#This Row],[DATE]], "mmm")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f>
        <v>2241.9</v>
      </c>
      <c r="N188">
        <f>DAY(InputData[[#This Row],[DATE]])</f>
        <v>4</v>
      </c>
      <c r="O188" t="str">
        <f>TEXT(InputData[[#This Row],[DATE]], "mmm")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f>
        <v>117.48</v>
      </c>
      <c r="N189">
        <f>DAY(InputData[[#This Row],[DATE]])</f>
        <v>5</v>
      </c>
      <c r="O189" t="str">
        <f>TEXT(InputData[[#This Row],[DATE]], "mmm")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f>
        <v>1050</v>
      </c>
      <c r="N190">
        <f>DAY(InputData[[#This Row],[DATE]])</f>
        <v>7</v>
      </c>
      <c r="O190" t="str">
        <f>TEXT(InputData[[#This Row],[DATE]], "mmm")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f>
        <v>328.32</v>
      </c>
      <c r="N191">
        <f>DAY(InputData[[#This Row],[DATE]])</f>
        <v>9</v>
      </c>
      <c r="O191" t="str">
        <f>TEXT(InputData[[#This Row],[DATE]], "mmm")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f>
        <v>1207.68</v>
      </c>
      <c r="N192">
        <f>DAY(InputData[[#This Row],[DATE]])</f>
        <v>10</v>
      </c>
      <c r="O192" t="str">
        <f>TEXT(InputData[[#This Row],[DATE]], "mmm")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f>
        <v>934.92</v>
      </c>
      <c r="N193">
        <f>DAY(InputData[[#This Row],[DATE]])</f>
        <v>10</v>
      </c>
      <c r="O193" t="str">
        <f>TEXT(InputData[[#This Row],[DATE]], "mmm")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f>
        <v>49.32</v>
      </c>
      <c r="N194">
        <f>DAY(InputData[[#This Row],[DATE]])</f>
        <v>10</v>
      </c>
      <c r="O194" t="str">
        <f>TEXT(InputData[[#This Row],[DATE]], "mmm")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f>
        <v>623.28</v>
      </c>
      <c r="N195">
        <f>DAY(InputData[[#This Row],[DATE]])</f>
        <v>11</v>
      </c>
      <c r="O195" t="str">
        <f>TEXT(InputData[[#This Row],[DATE]], "mmm")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f>
        <v>1217.1599999999999</v>
      </c>
      <c r="N196">
        <f>DAY(InputData[[#This Row],[DATE]])</f>
        <v>13</v>
      </c>
      <c r="O196" t="str">
        <f>TEXT(InputData[[#This Row],[DATE]], "mmm")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f>
        <v>972</v>
      </c>
      <c r="N197">
        <f>DAY(InputData[[#This Row],[DATE]])</f>
        <v>15</v>
      </c>
      <c r="O197" t="str">
        <f>TEXT(InputData[[#This Row],[DATE]], "mmm")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f>
        <v>2268</v>
      </c>
      <c r="N198">
        <f>DAY(InputData[[#This Row],[DATE]])</f>
        <v>15</v>
      </c>
      <c r="O198" t="str">
        <f>TEXT(InputData[[#This Row],[DATE]], "mmm")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f>
        <v>533.75</v>
      </c>
      <c r="N199">
        <f>DAY(InputData[[#This Row],[DATE]])</f>
        <v>21</v>
      </c>
      <c r="O199" t="str">
        <f>TEXT(InputData[[#This Row],[DATE]], "mmm")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f>
        <v>230.4</v>
      </c>
      <c r="N200">
        <f>DAY(InputData[[#This Row],[DATE]])</f>
        <v>22</v>
      </c>
      <c r="O200" t="str">
        <f>TEXT(InputData[[#This Row],[DATE]], "mmm")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f>
        <v>571.20000000000005</v>
      </c>
      <c r="N201">
        <f>DAY(InputData[[#This Row],[DATE]])</f>
        <v>22</v>
      </c>
      <c r="O201" t="str">
        <f>TEXT(InputData[[#This Row],[DATE]], "mmm")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f>
        <v>590.52</v>
      </c>
      <c r="N202">
        <f>DAY(InputData[[#This Row],[DATE]])</f>
        <v>23</v>
      </c>
      <c r="O202" t="str">
        <f>TEXT(InputData[[#This Row],[DATE]], "mmm")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f>
        <v>1137.78</v>
      </c>
      <c r="N203">
        <f>DAY(InputData[[#This Row],[DATE]])</f>
        <v>23</v>
      </c>
      <c r="O203" t="str">
        <f>TEXT(InputData[[#This Row],[DATE]], "mmm")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f>
        <v>58.3</v>
      </c>
      <c r="N204">
        <f>DAY(InputData[[#This Row],[DATE]])</f>
        <v>27</v>
      </c>
      <c r="O204" t="str">
        <f>TEXT(InputData[[#This Row],[DATE]], "mmm")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f>
        <v>1320.48</v>
      </c>
      <c r="N205">
        <f>DAY(InputData[[#This Row],[DATE]])</f>
        <v>30</v>
      </c>
      <c r="O205" t="str">
        <f>TEXT(InputData[[#This Row],[DATE]], "mmm")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f>
        <v>427.5</v>
      </c>
      <c r="N206">
        <f>DAY(InputData[[#This Row],[DATE]])</f>
        <v>30</v>
      </c>
      <c r="O206" t="str">
        <f>TEXT(InputData[[#This Row],[DATE]], "mmm")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f>
        <v>2817.92</v>
      </c>
      <c r="N207">
        <f>DAY(InputData[[#This Row],[DATE]])</f>
        <v>1</v>
      </c>
      <c r="O207" t="str">
        <f>TEXT(InputData[[#This Row],[DATE]], "mmm")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f>
        <v>2200.8000000000002</v>
      </c>
      <c r="N208">
        <f>DAY(InputData[[#This Row],[DATE]])</f>
        <v>2</v>
      </c>
      <c r="O208" t="str">
        <f>TEXT(InputData[[#This Row],[DATE]], "mmm")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f>
        <v>1890</v>
      </c>
      <c r="N209">
        <f>DAY(InputData[[#This Row],[DATE]])</f>
        <v>3</v>
      </c>
      <c r="O209" t="str">
        <f>TEXT(InputData[[#This Row],[DATE]], "mmm")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f>
        <v>6.7</v>
      </c>
      <c r="N210">
        <f>DAY(InputData[[#This Row],[DATE]])</f>
        <v>6</v>
      </c>
      <c r="O210" t="str">
        <f>TEXT(InputData[[#This Row],[DATE]], "mmm")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f>
        <v>1155.5999999999999</v>
      </c>
      <c r="N211">
        <f>DAY(InputData[[#This Row],[DATE]])</f>
        <v>6</v>
      </c>
      <c r="O211" t="str">
        <f>TEXT(InputData[[#This Row],[DATE]], "mmm")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f>
        <v>147.96</v>
      </c>
      <c r="N212">
        <f>DAY(InputData[[#This Row],[DATE]])</f>
        <v>7</v>
      </c>
      <c r="O212" t="str">
        <f>TEXT(InputData[[#This Row],[DATE]], "mmm")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f>
        <v>399.6</v>
      </c>
      <c r="N213">
        <f>DAY(InputData[[#This Row],[DATE]])</f>
        <v>9</v>
      </c>
      <c r="O213" t="str">
        <f>TEXT(InputData[[#This Row],[DATE]], "mmm")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f>
        <v>1292.28</v>
      </c>
      <c r="N214">
        <f>DAY(InputData[[#This Row],[DATE]])</f>
        <v>9</v>
      </c>
      <c r="O214" t="str">
        <f>TEXT(InputData[[#This Row],[DATE]], "mmm")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f>
        <v>93.8</v>
      </c>
      <c r="N215">
        <f>DAY(InputData[[#This Row],[DATE]])</f>
        <v>10</v>
      </c>
      <c r="O215" t="str">
        <f>TEXT(InputData[[#This Row],[DATE]], "mmm")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f>
        <v>726</v>
      </c>
      <c r="N216">
        <f>DAY(InputData[[#This Row],[DATE]])</f>
        <v>11</v>
      </c>
      <c r="O216" t="str">
        <f>TEXT(InputData[[#This Row],[DATE]], "mmm")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f>
        <v>456.96000000000004</v>
      </c>
      <c r="N217">
        <f>DAY(InputData[[#This Row],[DATE]])</f>
        <v>12</v>
      </c>
      <c r="O217" t="str">
        <f>TEXT(InputData[[#This Row],[DATE]], "mmm")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f>
        <v>1350.44</v>
      </c>
      <c r="N218">
        <f>DAY(InputData[[#This Row],[DATE]])</f>
        <v>17</v>
      </c>
      <c r="O218" t="str">
        <f>TEXT(InputData[[#This Row],[DATE]], "mmm")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f>
        <v>49.980000000000004</v>
      </c>
      <c r="N219">
        <f>DAY(InputData[[#This Row],[DATE]])</f>
        <v>18</v>
      </c>
      <c r="O219" t="str">
        <f>TEXT(InputData[[#This Row],[DATE]], "mmm")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f>
        <v>2113.02</v>
      </c>
      <c r="N220">
        <f>DAY(InputData[[#This Row],[DATE]])</f>
        <v>18</v>
      </c>
      <c r="O220" t="str">
        <f>TEXT(InputData[[#This Row],[DATE]], "mmm")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f>
        <v>338.8</v>
      </c>
      <c r="N221">
        <f>DAY(InputData[[#This Row],[DATE]])</f>
        <v>22</v>
      </c>
      <c r="O221" t="str">
        <f>TEXT(InputData[[#This Row],[DATE]], "mmm")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f>
        <v>2040.48</v>
      </c>
      <c r="N222">
        <f>DAY(InputData[[#This Row],[DATE]])</f>
        <v>22</v>
      </c>
      <c r="O222" t="str">
        <f>TEXT(InputData[[#This Row],[DATE]], "mmm")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f>
        <v>7.8599999999999994</v>
      </c>
      <c r="N223">
        <f>DAY(InputData[[#This Row],[DATE]])</f>
        <v>22</v>
      </c>
      <c r="O223" t="str">
        <f>TEXT(InputData[[#This Row],[DATE]], "mmm")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f>
        <v>145.19999999999999</v>
      </c>
      <c r="N224">
        <f>DAY(InputData[[#This Row],[DATE]])</f>
        <v>24</v>
      </c>
      <c r="O224" t="str">
        <f>TEXT(InputData[[#This Row],[DATE]], "mmm")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f>
        <v>738.72</v>
      </c>
      <c r="N225">
        <f>DAY(InputData[[#This Row],[DATE]])</f>
        <v>25</v>
      </c>
      <c r="O225" t="str">
        <f>TEXT(InputData[[#This Row],[DATE]], "mmm")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f>
        <v>293.04000000000002</v>
      </c>
      <c r="N226">
        <f>DAY(InputData[[#This Row],[DATE]])</f>
        <v>26</v>
      </c>
      <c r="O226" t="str">
        <f>TEXT(InputData[[#This Row],[DATE]], "mmm")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f>
        <v>94.62</v>
      </c>
      <c r="N227">
        <f>DAY(InputData[[#This Row],[DATE]])</f>
        <v>28</v>
      </c>
      <c r="O227" t="str">
        <f>TEXT(InputData[[#This Row],[DATE]], "mmm")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f>
        <v>1118.8800000000001</v>
      </c>
      <c r="N228">
        <f>DAY(InputData[[#This Row],[DATE]])</f>
        <v>29</v>
      </c>
      <c r="O228" t="str">
        <f>TEXT(InputData[[#This Row],[DATE]], "mmm")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f>
        <v>975.24</v>
      </c>
      <c r="N229">
        <f>DAY(InputData[[#This Row],[DATE]])</f>
        <v>31</v>
      </c>
      <c r="O229" t="str">
        <f>TEXT(InputData[[#This Row],[DATE]], "mmm")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f>
        <v>1464.96</v>
      </c>
      <c r="N230">
        <f>DAY(InputData[[#This Row],[DATE]])</f>
        <v>3</v>
      </c>
      <c r="O230" t="str">
        <f>TEXT(InputData[[#This Row],[DATE]], "mmm")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f>
        <v>963</v>
      </c>
      <c r="N231">
        <f>DAY(InputData[[#This Row],[DATE]])</f>
        <v>6</v>
      </c>
      <c r="O231" t="str">
        <f>TEXT(InputData[[#This Row],[DATE]], "mmm")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f>
        <v>715.95</v>
      </c>
      <c r="N232">
        <f>DAY(InputData[[#This Row],[DATE]])</f>
        <v>8</v>
      </c>
      <c r="O232" t="str">
        <f>TEXT(InputData[[#This Row],[DATE]], "mmm")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f>
        <v>972</v>
      </c>
      <c r="N233">
        <f>DAY(InputData[[#This Row],[DATE]])</f>
        <v>10</v>
      </c>
      <c r="O233" t="str">
        <f>TEXT(InputData[[#This Row],[DATE]], "mmm")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f>
        <v>1382.4</v>
      </c>
      <c r="N234">
        <f>DAY(InputData[[#This Row],[DATE]])</f>
        <v>11</v>
      </c>
      <c r="O234" t="str">
        <f>TEXT(InputData[[#This Row],[DATE]], "mmm")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f>
        <v>492.84000000000003</v>
      </c>
      <c r="N235">
        <f>DAY(InputData[[#This Row],[DATE]])</f>
        <v>12</v>
      </c>
      <c r="O235" t="str">
        <f>TEXT(InputData[[#This Row],[DATE]], "mmm")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f>
        <v>816.19999999999993</v>
      </c>
      <c r="N236">
        <f>DAY(InputData[[#This Row],[DATE]])</f>
        <v>20</v>
      </c>
      <c r="O236" t="str">
        <f>TEXT(InputData[[#This Row],[DATE]], "mmm")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f>
        <v>1040.8200000000002</v>
      </c>
      <c r="N237">
        <f>DAY(InputData[[#This Row],[DATE]])</f>
        <v>20</v>
      </c>
      <c r="O237" t="str">
        <f>TEXT(InputData[[#This Row],[DATE]], "mmm")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f>
        <v>146.72</v>
      </c>
      <c r="N238">
        <f>DAY(InputData[[#This Row],[DATE]])</f>
        <v>21</v>
      </c>
      <c r="O238" t="str">
        <f>TEXT(InputData[[#This Row],[DATE]], "mmm")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f>
        <v>85.5</v>
      </c>
      <c r="N239">
        <f>DAY(InputData[[#This Row],[DATE]])</f>
        <v>21</v>
      </c>
      <c r="O239" t="str">
        <f>TEXT(InputData[[#This Row],[DATE]], "mmm")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f>
        <v>753.36</v>
      </c>
      <c r="N240">
        <f>DAY(InputData[[#This Row],[DATE]])</f>
        <v>27</v>
      </c>
      <c r="O240" t="str">
        <f>TEXT(InputData[[#This Row],[DATE]], "mmm")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f>
        <v>230.4</v>
      </c>
      <c r="N241">
        <f>DAY(InputData[[#This Row],[DATE]])</f>
        <v>28</v>
      </c>
      <c r="O241" t="str">
        <f>TEXT(InputData[[#This Row],[DATE]], "mmm")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f>
        <v>638.25</v>
      </c>
      <c r="N242">
        <f>DAY(InputData[[#This Row],[DATE]])</f>
        <v>30</v>
      </c>
      <c r="O242" t="str">
        <f>TEXT(InputData[[#This Row],[DATE]], "mmm")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f>
        <v>166.4</v>
      </c>
      <c r="N243">
        <f>DAY(InputData[[#This Row],[DATE]])</f>
        <v>2</v>
      </c>
      <c r="O243" t="str">
        <f>TEXT(InputData[[#This Row],[DATE]], "mmm")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f>
        <v>116.6</v>
      </c>
      <c r="N244">
        <f>DAY(InputData[[#This Row],[DATE]])</f>
        <v>3</v>
      </c>
      <c r="O244" t="str">
        <f>TEXT(InputData[[#This Row],[DATE]], "mmm")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f>
        <v>1680</v>
      </c>
      <c r="N245">
        <f>DAY(InputData[[#This Row],[DATE]])</f>
        <v>3</v>
      </c>
      <c r="O245" t="str">
        <f>TEXT(InputData[[#This Row],[DATE]], "mmm")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f>
        <v>732.6</v>
      </c>
      <c r="N246">
        <f>DAY(InputData[[#This Row],[DATE]])</f>
        <v>5</v>
      </c>
      <c r="O246" t="str">
        <f>TEXT(InputData[[#This Row],[DATE]], "mmm")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f>
        <v>164.28</v>
      </c>
      <c r="N247">
        <f>DAY(InputData[[#This Row],[DATE]])</f>
        <v>5</v>
      </c>
      <c r="O247" t="str">
        <f>TEXT(InputData[[#This Row],[DATE]], "mmm")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f>
        <v>976.64</v>
      </c>
      <c r="N248">
        <f>DAY(InputData[[#This Row],[DATE]])</f>
        <v>7</v>
      </c>
      <c r="O248" t="str">
        <f>TEXT(InputData[[#This Row],[DATE]], "mmm")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f>
        <v>1149.1199999999999</v>
      </c>
      <c r="N249">
        <f>DAY(InputData[[#This Row],[DATE]])</f>
        <v>8</v>
      </c>
      <c r="O249" t="str">
        <f>TEXT(InputData[[#This Row],[DATE]], "mmm")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f>
        <v>648</v>
      </c>
      <c r="N250">
        <f>DAY(InputData[[#This Row],[DATE]])</f>
        <v>14</v>
      </c>
      <c r="O250" t="str">
        <f>TEXT(InputData[[#This Row],[DATE]], "mmm")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f>
        <v>161.88</v>
      </c>
      <c r="N251">
        <f>DAY(InputData[[#This Row],[DATE]])</f>
        <v>18</v>
      </c>
      <c r="O251" t="str">
        <f>TEXT(InputData[[#This Row],[DATE]], "mmm")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f>
        <v>1132.56</v>
      </c>
      <c r="N252">
        <f>DAY(InputData[[#This Row],[DATE]])</f>
        <v>18</v>
      </c>
      <c r="O252" t="str">
        <f>TEXT(InputData[[#This Row],[DATE]], "mmm")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f>
        <v>1793.52</v>
      </c>
      <c r="N253">
        <f>DAY(InputData[[#This Row],[DATE]])</f>
        <v>19</v>
      </c>
      <c r="O253" t="str">
        <f>TEXT(InputData[[#This Row],[DATE]], "mmm")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f>
        <v>159.32999999999998</v>
      </c>
      <c r="N254">
        <f>DAY(InputData[[#This Row],[DATE]])</f>
        <v>19</v>
      </c>
      <c r="O254" t="str">
        <f>TEXT(InputData[[#This Row],[DATE]], "mmm")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f>
        <v>484</v>
      </c>
      <c r="N255">
        <f>DAY(InputData[[#This Row],[DATE]])</f>
        <v>19</v>
      </c>
      <c r="O255" t="str">
        <f>TEXT(InputData[[#This Row],[DATE]], "mmm")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f>
        <v>1318.38</v>
      </c>
      <c r="N256">
        <f>DAY(InputData[[#This Row],[DATE]])</f>
        <v>20</v>
      </c>
      <c r="O256" t="str">
        <f>TEXT(InputData[[#This Row],[DATE]], "mmm")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f>
        <v>246.6</v>
      </c>
      <c r="N257">
        <f>DAY(InputData[[#This Row],[DATE]])</f>
        <v>21</v>
      </c>
      <c r="O257" t="str">
        <f>TEXT(InputData[[#This Row],[DATE]], "mmm")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f>
        <v>1296</v>
      </c>
      <c r="N258">
        <f>DAY(InputData[[#This Row],[DATE]])</f>
        <v>24</v>
      </c>
      <c r="O258" t="str">
        <f>TEXT(InputData[[#This Row],[DATE]], "mmm")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f>
        <v>770.4</v>
      </c>
      <c r="N259">
        <f>DAY(InputData[[#This Row],[DATE]])</f>
        <v>24</v>
      </c>
      <c r="O259" t="str">
        <f>TEXT(InputData[[#This Row],[DATE]], "mmm")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f>
        <v>2434.3199999999997</v>
      </c>
      <c r="N260">
        <f>DAY(InputData[[#This Row],[DATE]])</f>
        <v>26</v>
      </c>
      <c r="O260" t="str">
        <f>TEXT(InputData[[#This Row],[DATE]], "mmm")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f>
        <v>743.54</v>
      </c>
      <c r="N261">
        <f>DAY(InputData[[#This Row],[DATE]])</f>
        <v>27</v>
      </c>
      <c r="O261" t="str">
        <f>TEXT(InputData[[#This Row],[DATE]], "mmm")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f>
        <v>318.65999999999997</v>
      </c>
      <c r="N262">
        <f>DAY(InputData[[#This Row],[DATE]])</f>
        <v>28</v>
      </c>
      <c r="O262" t="str">
        <f>TEXT(InputData[[#This Row],[DATE]], "mmm")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f>
        <v>2135.64</v>
      </c>
      <c r="N263">
        <f>DAY(InputData[[#This Row],[DATE]])</f>
        <v>30</v>
      </c>
      <c r="O263" t="str">
        <f>TEXT(InputData[[#This Row],[DATE]], "mmm")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f>
        <v>141.57</v>
      </c>
      <c r="N264">
        <f>DAY(InputData[[#This Row],[DATE]])</f>
        <v>1</v>
      </c>
      <c r="O264" t="str">
        <f>TEXT(InputData[[#This Row],[DATE]], "mmm")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f>
        <v>1149.96</v>
      </c>
      <c r="N265">
        <f>DAY(InputData[[#This Row],[DATE]])</f>
        <v>2</v>
      </c>
      <c r="O265" t="str">
        <f>TEXT(InputData[[#This Row],[DATE]], "mmm")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f>
        <v>31.439999999999998</v>
      </c>
      <c r="N266">
        <f>DAY(InputData[[#This Row],[DATE]])</f>
        <v>2</v>
      </c>
      <c r="O266" t="str">
        <f>TEXT(InputData[[#This Row],[DATE]], "mmm")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f>
        <v>119.7</v>
      </c>
      <c r="N267">
        <f>DAY(InputData[[#This Row],[DATE]])</f>
        <v>2</v>
      </c>
      <c r="O267" t="str">
        <f>TEXT(InputData[[#This Row],[DATE]], "mmm")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f>
        <v>747.72</v>
      </c>
      <c r="N268">
        <f>DAY(InputData[[#This Row],[DATE]])</f>
        <v>3</v>
      </c>
      <c r="O268" t="str">
        <f>TEXT(InputData[[#This Row],[DATE]], "mmm")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f>
        <v>753.36</v>
      </c>
      <c r="N269">
        <f>DAY(InputData[[#This Row],[DATE]])</f>
        <v>4</v>
      </c>
      <c r="O269" t="str">
        <f>TEXT(InputData[[#This Row],[DATE]], "mmm")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f>
        <v>53.11</v>
      </c>
      <c r="N270">
        <f>DAY(InputData[[#This Row],[DATE]])</f>
        <v>4</v>
      </c>
      <c r="O270" t="str">
        <f>TEXT(InputData[[#This Row],[DATE]], "mmm")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f>
        <v>1409.76</v>
      </c>
      <c r="N271">
        <f>DAY(InputData[[#This Row],[DATE]])</f>
        <v>9</v>
      </c>
      <c r="O271" t="str">
        <f>TEXT(InputData[[#This Row],[DATE]], "mmm")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f>
        <v>816.19999999999993</v>
      </c>
      <c r="N272">
        <f>DAY(InputData[[#This Row],[DATE]])</f>
        <v>10</v>
      </c>
      <c r="O272" t="str">
        <f>TEXT(InputData[[#This Row],[DATE]], "mmm")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f>
        <v>234.96</v>
      </c>
      <c r="N273">
        <f>DAY(InputData[[#This Row],[DATE]])</f>
        <v>11</v>
      </c>
      <c r="O273" t="str">
        <f>TEXT(InputData[[#This Row],[DATE]], "mmm")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f>
        <v>1260</v>
      </c>
      <c r="N274">
        <f>DAY(InputData[[#This Row],[DATE]])</f>
        <v>13</v>
      </c>
      <c r="O274" t="str">
        <f>TEXT(InputData[[#This Row],[DATE]], "mmm")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f>
        <v>677.6</v>
      </c>
      <c r="N275">
        <f>DAY(InputData[[#This Row],[DATE]])</f>
        <v>14</v>
      </c>
      <c r="O275" t="str">
        <f>TEXT(InputData[[#This Row],[DATE]], "mmm")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f>
        <v>1415.6999999999998</v>
      </c>
      <c r="N276">
        <f>DAY(InputData[[#This Row],[DATE]])</f>
        <v>15</v>
      </c>
      <c r="O276" t="str">
        <f>TEXT(InputData[[#This Row],[DATE]], "mmm")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f>
        <v>1613.92</v>
      </c>
      <c r="N277">
        <f>DAY(InputData[[#This Row],[DATE]])</f>
        <v>16</v>
      </c>
      <c r="O277" t="str">
        <f>TEXT(InputData[[#This Row],[DATE]], "mmm")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f>
        <v>460.8</v>
      </c>
      <c r="N278">
        <f>DAY(InputData[[#This Row],[DATE]])</f>
        <v>17</v>
      </c>
      <c r="O278" t="str">
        <f>TEXT(InputData[[#This Row],[DATE]], "mmm")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f>
        <v>851.58</v>
      </c>
      <c r="N279">
        <f>DAY(InputData[[#This Row],[DATE]])</f>
        <v>18</v>
      </c>
      <c r="O279" t="str">
        <f>TEXT(InputData[[#This Row],[DATE]], "mmm")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f>
        <v>325.08</v>
      </c>
      <c r="N280">
        <f>DAY(InputData[[#This Row],[DATE]])</f>
        <v>20</v>
      </c>
      <c r="O280" t="str">
        <f>TEXT(InputData[[#This Row],[DATE]], "mmm")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f>
        <v>1027.04</v>
      </c>
      <c r="N281">
        <f>DAY(InputData[[#This Row],[DATE]])</f>
        <v>20</v>
      </c>
      <c r="O281" t="str">
        <f>TEXT(InputData[[#This Row],[DATE]], "mmm")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f>
        <v>623.28</v>
      </c>
      <c r="N282">
        <f>DAY(InputData[[#This Row],[DATE]])</f>
        <v>22</v>
      </c>
      <c r="O282" t="str">
        <f>TEXT(InputData[[#This Row],[DATE]], "mmm")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f>
        <v>714</v>
      </c>
      <c r="N283">
        <f>DAY(InputData[[#This Row],[DATE]])</f>
        <v>23</v>
      </c>
      <c r="O283" t="str">
        <f>TEXT(InputData[[#This Row],[DATE]], "mmm")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f>
        <v>1296</v>
      </c>
      <c r="N284">
        <f>DAY(InputData[[#This Row],[DATE]])</f>
        <v>23</v>
      </c>
      <c r="O284" t="str">
        <f>TEXT(InputData[[#This Row],[DATE]], "mmm")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f>
        <v>3019.2</v>
      </c>
      <c r="N285">
        <f>DAY(InputData[[#This Row],[DATE]])</f>
        <v>24</v>
      </c>
      <c r="O285" t="str">
        <f>TEXT(InputData[[#This Row],[DATE]], "mmm")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f>
        <v>2194.92</v>
      </c>
      <c r="N286">
        <f>DAY(InputData[[#This Row],[DATE]])</f>
        <v>25</v>
      </c>
      <c r="O286" t="str">
        <f>TEXT(InputData[[#This Row],[DATE]], "mmm")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f>
        <v>183.04000000000002</v>
      </c>
      <c r="N287">
        <f>DAY(InputData[[#This Row],[DATE]])</f>
        <v>28</v>
      </c>
      <c r="O287" t="str">
        <f>TEXT(InputData[[#This Row],[DATE]], "mmm")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f>
        <v>896.76</v>
      </c>
      <c r="N288">
        <f>DAY(InputData[[#This Row],[DATE]])</f>
        <v>31</v>
      </c>
      <c r="O288" t="str">
        <f>TEXT(InputData[[#This Row],[DATE]], "mmm")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f>
        <v>1564.92</v>
      </c>
      <c r="N289">
        <f>DAY(InputData[[#This Row],[DATE]])</f>
        <v>31</v>
      </c>
      <c r="O289" t="str">
        <f>TEXT(InputData[[#This Row],[DATE]], "mmm")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f>
        <v>1400.4900000000002</v>
      </c>
      <c r="N290">
        <f>DAY(InputData[[#This Row],[DATE]])</f>
        <v>1</v>
      </c>
      <c r="O290" t="str">
        <f>TEXT(InputData[[#This Row],[DATE]], "mmm")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f>
        <v>1173.76</v>
      </c>
      <c r="N291">
        <f>DAY(InputData[[#This Row],[DATE]])</f>
        <v>3</v>
      </c>
      <c r="O291" t="str">
        <f>TEXT(InputData[[#This Row],[DATE]], "mmm")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f>
        <v>295.26</v>
      </c>
      <c r="N292">
        <f>DAY(InputData[[#This Row],[DATE]])</f>
        <v>5</v>
      </c>
      <c r="O292" t="str">
        <f>TEXT(InputData[[#This Row],[DATE]], "mmm")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f>
        <v>856.80000000000007</v>
      </c>
      <c r="N293">
        <f>DAY(InputData[[#This Row],[DATE]])</f>
        <v>6</v>
      </c>
      <c r="O293" t="str">
        <f>TEXT(InputData[[#This Row],[DATE]], "mmm")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f>
        <v>1711.71</v>
      </c>
      <c r="N294">
        <f>DAY(InputData[[#This Row],[DATE]])</f>
        <v>8</v>
      </c>
      <c r="O294" t="str">
        <f>TEXT(InputData[[#This Row],[DATE]], "mmm")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f>
        <v>146.52000000000001</v>
      </c>
      <c r="N295">
        <f>DAY(InputData[[#This Row],[DATE]])</f>
        <v>8</v>
      </c>
      <c r="O295" t="str">
        <f>TEXT(InputData[[#This Row],[DATE]], "mmm")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f>
        <v>1644.72</v>
      </c>
      <c r="N296">
        <f>DAY(InputData[[#This Row],[DATE]])</f>
        <v>9</v>
      </c>
      <c r="O296" t="str">
        <f>TEXT(InputData[[#This Row],[DATE]], "mmm")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f>
        <v>2135.64</v>
      </c>
      <c r="N297">
        <f>DAY(InputData[[#This Row],[DATE]])</f>
        <v>12</v>
      </c>
      <c r="O297" t="str">
        <f>TEXT(InputData[[#This Row],[DATE]], "mmm")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f>
        <v>197.28</v>
      </c>
      <c r="N298">
        <f>DAY(InputData[[#This Row],[DATE]])</f>
        <v>14</v>
      </c>
      <c r="O298" t="str">
        <f>TEXT(InputData[[#This Row],[DATE]], "mmm")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f>
        <v>125.43</v>
      </c>
      <c r="N299">
        <f>DAY(InputData[[#This Row],[DATE]])</f>
        <v>14</v>
      </c>
      <c r="O299" t="str">
        <f>TEXT(InputData[[#This Row],[DATE]], "mmm")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f>
        <v>117.48</v>
      </c>
      <c r="N300">
        <f>DAY(InputData[[#This Row],[DATE]])</f>
        <v>16</v>
      </c>
      <c r="O300" t="str">
        <f>TEXT(InputData[[#This Row],[DATE]], "mmm")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f>
        <v>1856.4</v>
      </c>
      <c r="N301">
        <f>DAY(InputData[[#This Row],[DATE]])</f>
        <v>19</v>
      </c>
      <c r="O301" t="str">
        <f>TEXT(InputData[[#This Row],[DATE]], "mmm")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f>
        <v>565.02</v>
      </c>
      <c r="N302">
        <f>DAY(InputData[[#This Row],[DATE]])</f>
        <v>20</v>
      </c>
      <c r="O302" t="str">
        <f>TEXT(InputData[[#This Row],[DATE]], "mmm")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f>
        <v>732.48</v>
      </c>
      <c r="N303">
        <f>DAY(InputData[[#This Row],[DATE]])</f>
        <v>23</v>
      </c>
      <c r="O303" t="str">
        <f>TEXT(InputData[[#This Row],[DATE]], "mmm")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f>
        <v>249.60000000000002</v>
      </c>
      <c r="N304">
        <f>DAY(InputData[[#This Row],[DATE]])</f>
        <v>23</v>
      </c>
      <c r="O304" t="str">
        <f>TEXT(InputData[[#This Row],[DATE]], "mmm")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f>
        <v>770.4</v>
      </c>
      <c r="N305">
        <f>DAY(InputData[[#This Row],[DATE]])</f>
        <v>23</v>
      </c>
      <c r="O305" t="str">
        <f>TEXT(InputData[[#This Row],[DATE]], "mmm")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f>
        <v>659.19</v>
      </c>
      <c r="N306">
        <f>DAY(InputData[[#This Row],[DATE]])</f>
        <v>27</v>
      </c>
      <c r="O306" t="str">
        <f>TEXT(InputData[[#This Row],[DATE]], "mmm")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f>
        <v>2334.15</v>
      </c>
      <c r="N307">
        <f>DAY(InputData[[#This Row],[DATE]])</f>
        <v>27</v>
      </c>
      <c r="O307" t="str">
        <f>TEXT(InputData[[#This Row],[DATE]], "mmm")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f>
        <v>1286.4000000000001</v>
      </c>
      <c r="N308">
        <f>DAY(InputData[[#This Row],[DATE]])</f>
        <v>28</v>
      </c>
      <c r="O308" t="str">
        <f>TEXT(InputData[[#This Row],[DATE]], "mmm")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f>
        <v>320.58</v>
      </c>
      <c r="N309">
        <f>DAY(InputData[[#This Row],[DATE]])</f>
        <v>4</v>
      </c>
      <c r="O309" t="str">
        <f>TEXT(InputData[[#This Row],[DATE]], "mmm")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f>
        <v>97.68</v>
      </c>
      <c r="N310">
        <f>DAY(InputData[[#This Row],[DATE]])</f>
        <v>6</v>
      </c>
      <c r="O310" t="str">
        <f>TEXT(InputData[[#This Row],[DATE]], "mmm")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f>
        <v>80.94</v>
      </c>
      <c r="N311">
        <f>DAY(InputData[[#This Row],[DATE]])</f>
        <v>7</v>
      </c>
      <c r="O311" t="str">
        <f>TEXT(InputData[[#This Row],[DATE]], "mmm")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f>
        <v>492.48</v>
      </c>
      <c r="N312">
        <f>DAY(InputData[[#This Row],[DATE]])</f>
        <v>8</v>
      </c>
      <c r="O312" t="str">
        <f>TEXT(InputData[[#This Row],[DATE]], "mmm")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f>
        <v>603.84</v>
      </c>
      <c r="N313">
        <f>DAY(InputData[[#This Row],[DATE]])</f>
        <v>9</v>
      </c>
      <c r="O313" t="str">
        <f>TEXT(InputData[[#This Row],[DATE]], "mmm")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f>
        <v>537.24</v>
      </c>
      <c r="N314">
        <f>DAY(InputData[[#This Row],[DATE]])</f>
        <v>9</v>
      </c>
      <c r="O314" t="str">
        <f>TEXT(InputData[[#This Row],[DATE]], "mmm")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f>
        <v>1436.4</v>
      </c>
      <c r="N315">
        <f>DAY(InputData[[#This Row],[DATE]])</f>
        <v>10</v>
      </c>
      <c r="O315" t="str">
        <f>TEXT(InputData[[#This Row],[DATE]], "mmm")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f>
        <v>33.28</v>
      </c>
      <c r="N316">
        <f>DAY(InputData[[#This Row],[DATE]])</f>
        <v>14</v>
      </c>
      <c r="O316" t="str">
        <f>TEXT(InputData[[#This Row],[DATE]], "mmm")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f>
        <v>320.58</v>
      </c>
      <c r="N317">
        <f>DAY(InputData[[#This Row],[DATE]])</f>
        <v>14</v>
      </c>
      <c r="O317" t="str">
        <f>TEXT(InputData[[#This Row],[DATE]], "mmm")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f>
        <v>420</v>
      </c>
      <c r="N318">
        <f>DAY(InputData[[#This Row],[DATE]])</f>
        <v>18</v>
      </c>
      <c r="O318" t="str">
        <f>TEXT(InputData[[#This Row],[DATE]], "mmm")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f>
        <v>571.20000000000005</v>
      </c>
      <c r="N319">
        <f>DAY(InputData[[#This Row],[DATE]])</f>
        <v>18</v>
      </c>
      <c r="O319" t="str">
        <f>TEXT(InputData[[#This Row],[DATE]], "mmm")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f>
        <v>1043.28</v>
      </c>
      <c r="N320">
        <f>DAY(InputData[[#This Row],[DATE]])</f>
        <v>19</v>
      </c>
      <c r="O320" t="str">
        <f>TEXT(InputData[[#This Row],[DATE]], "mmm")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f>
        <v>1057.32</v>
      </c>
      <c r="N321">
        <f>DAY(InputData[[#This Row],[DATE]])</f>
        <v>23</v>
      </c>
      <c r="O321" t="str">
        <f>TEXT(InputData[[#This Row],[DATE]], "mmm")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f>
        <v>207.76</v>
      </c>
      <c r="N322">
        <f>DAY(InputData[[#This Row],[DATE]])</f>
        <v>25</v>
      </c>
      <c r="O322" t="str">
        <f>TEXT(InputData[[#This Row],[DATE]], "mmm")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f>
        <v>2214.08</v>
      </c>
      <c r="N323">
        <f>DAY(InputData[[#This Row],[DATE]])</f>
        <v>25</v>
      </c>
      <c r="O323" t="str">
        <f>TEXT(InputData[[#This Row],[DATE]], "mmm")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f>
        <v>1409.76</v>
      </c>
      <c r="N324">
        <f>DAY(InputData[[#This Row],[DATE]])</f>
        <v>29</v>
      </c>
      <c r="O324" t="str">
        <f>TEXT(InputData[[#This Row],[DATE]], "mmm")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f>
        <v>1350.44</v>
      </c>
      <c r="N325">
        <f>DAY(InputData[[#This Row],[DATE]])</f>
        <v>30</v>
      </c>
      <c r="O325" t="str">
        <f>TEXT(InputData[[#This Row],[DATE]], "mmm")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f>
        <v>285.60000000000002</v>
      </c>
      <c r="N326">
        <f>DAY(InputData[[#This Row],[DATE]])</f>
        <v>1</v>
      </c>
      <c r="O326" t="str">
        <f>TEXT(InputData[[#This Row],[DATE]], "mmm")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f>
        <v>428.40000000000003</v>
      </c>
      <c r="N327">
        <f>DAY(InputData[[#This Row],[DATE]])</f>
        <v>2</v>
      </c>
      <c r="O327" t="str">
        <f>TEXT(InputData[[#This Row],[DATE]], "mmm")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f>
        <v>230.4</v>
      </c>
      <c r="N328">
        <f>DAY(InputData[[#This Row],[DATE]])</f>
        <v>6</v>
      </c>
      <c r="O328" t="str">
        <f>TEXT(InputData[[#This Row],[DATE]], "mmm")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f>
        <v>172.62</v>
      </c>
      <c r="N329">
        <f>DAY(InputData[[#This Row],[DATE]])</f>
        <v>7</v>
      </c>
      <c r="O329" t="str">
        <f>TEXT(InputData[[#This Row],[DATE]], "mmm")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f>
        <v>510.59999999999997</v>
      </c>
      <c r="N330">
        <f>DAY(InputData[[#This Row],[DATE]])</f>
        <v>9</v>
      </c>
      <c r="O330" t="str">
        <f>TEXT(InputData[[#This Row],[DATE]], "mmm")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f>
        <v>1285.2</v>
      </c>
      <c r="N331">
        <f>DAY(InputData[[#This Row],[DATE]])</f>
        <v>9</v>
      </c>
      <c r="O331" t="str">
        <f>TEXT(InputData[[#This Row],[DATE]], "mmm")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f>
        <v>232.96</v>
      </c>
      <c r="N332">
        <f>DAY(InputData[[#This Row],[DATE]])</f>
        <v>13</v>
      </c>
      <c r="O332" t="str">
        <f>TEXT(InputData[[#This Row],[DATE]], "mmm")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f>
        <v>1564.92</v>
      </c>
      <c r="N333">
        <f>DAY(InputData[[#This Row],[DATE]])</f>
        <v>18</v>
      </c>
      <c r="O333" t="str">
        <f>TEXT(InputData[[#This Row],[DATE]], "mmm")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f>
        <v>98.42</v>
      </c>
      <c r="N334">
        <f>DAY(InputData[[#This Row],[DATE]])</f>
        <v>20</v>
      </c>
      <c r="O334" t="str">
        <f>TEXT(InputData[[#This Row],[DATE]], "mmm")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f>
        <v>376.68</v>
      </c>
      <c r="N335">
        <f>DAY(InputData[[#This Row],[DATE]])</f>
        <v>20</v>
      </c>
      <c r="O335" t="str">
        <f>TEXT(InputData[[#This Row],[DATE]], "mmm")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f>
        <v>402.56</v>
      </c>
      <c r="N336">
        <f>DAY(InputData[[#This Row],[DATE]])</f>
        <v>21</v>
      </c>
      <c r="O336" t="str">
        <f>TEXT(InputData[[#This Row],[DATE]], "mmm")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f>
        <v>345.24</v>
      </c>
      <c r="N337">
        <f>DAY(InputData[[#This Row],[DATE]])</f>
        <v>21</v>
      </c>
      <c r="O337" t="str">
        <f>TEXT(InputData[[#This Row],[DATE]], "mmm")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f>
        <v>1231.2</v>
      </c>
      <c r="N338">
        <f>DAY(InputData[[#This Row],[DATE]])</f>
        <v>23</v>
      </c>
      <c r="O338" t="str">
        <f>TEXT(InputData[[#This Row],[DATE]], "mmm")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f>
        <v>233.2</v>
      </c>
      <c r="N339">
        <f>DAY(InputData[[#This Row],[DATE]])</f>
        <v>24</v>
      </c>
      <c r="O339" t="str">
        <f>TEXT(InputData[[#This Row],[DATE]], "mmm")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f>
        <v>439.56000000000006</v>
      </c>
      <c r="N340">
        <f>DAY(InputData[[#This Row],[DATE]])</f>
        <v>25</v>
      </c>
      <c r="O340" t="str">
        <f>TEXT(InputData[[#This Row],[DATE]], "mmm")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f>
        <v>647.52</v>
      </c>
      <c r="N341">
        <f>DAY(InputData[[#This Row],[DATE]])</f>
        <v>25</v>
      </c>
      <c r="O341" t="str">
        <f>TEXT(InputData[[#This Row],[DATE]], "mmm")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f>
        <v>114.24000000000001</v>
      </c>
      <c r="N342">
        <f>DAY(InputData[[#This Row],[DATE]])</f>
        <v>26</v>
      </c>
      <c r="O342" t="str">
        <f>TEXT(InputData[[#This Row],[DATE]], "mmm")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f>
        <v>2054.08</v>
      </c>
      <c r="N343">
        <f>DAY(InputData[[#This Row],[DATE]])</f>
        <v>28</v>
      </c>
      <c r="O343" t="str">
        <f>TEXT(InputData[[#This Row],[DATE]], "mmm")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f>
        <v>216.32</v>
      </c>
      <c r="N344">
        <f>DAY(InputData[[#This Row],[DATE]])</f>
        <v>30</v>
      </c>
      <c r="O344" t="str">
        <f>TEXT(InputData[[#This Row],[DATE]], "mmm")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f>
        <v>456.96000000000004</v>
      </c>
      <c r="N345">
        <f>DAY(InputData[[#This Row],[DATE]])</f>
        <v>30</v>
      </c>
      <c r="O345" t="str">
        <f>TEXT(InputData[[#This Row],[DATE]], "mmm")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f>
        <v>524.69999999999993</v>
      </c>
      <c r="N346">
        <f>DAY(InputData[[#This Row],[DATE]])</f>
        <v>1</v>
      </c>
      <c r="O346" t="str">
        <f>TEXT(InputData[[#This Row],[DATE]], "mmm")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f>
        <v>718.2</v>
      </c>
      <c r="N347">
        <f>DAY(InputData[[#This Row],[DATE]])</f>
        <v>1</v>
      </c>
      <c r="O347" t="str">
        <f>TEXT(InputData[[#This Row],[DATE]], "mmm")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f>
        <v>488.32</v>
      </c>
      <c r="N348">
        <f>DAY(InputData[[#This Row],[DATE]])</f>
        <v>2</v>
      </c>
      <c r="O348" t="str">
        <f>TEXT(InputData[[#This Row],[DATE]], "mmm")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f>
        <v>762.5</v>
      </c>
      <c r="N349">
        <f>DAY(InputData[[#This Row],[DATE]])</f>
        <v>4</v>
      </c>
      <c r="O349" t="str">
        <f>TEXT(InputData[[#This Row],[DATE]], "mmm")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f>
        <v>408.09999999999997</v>
      </c>
      <c r="N350">
        <f>DAY(InputData[[#This Row],[DATE]])</f>
        <v>6</v>
      </c>
      <c r="O350" t="str">
        <f>TEXT(InputData[[#This Row],[DATE]], "mmm")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f>
        <v>62.879999999999995</v>
      </c>
      <c r="N351">
        <f>DAY(InputData[[#This Row],[DATE]])</f>
        <v>7</v>
      </c>
      <c r="O351" t="str">
        <f>TEXT(InputData[[#This Row],[DATE]], "mmm")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f>
        <v>57.120000000000005</v>
      </c>
      <c r="N352">
        <f>DAY(InputData[[#This Row],[DATE]])</f>
        <v>7</v>
      </c>
      <c r="O352" t="str">
        <f>TEXT(InputData[[#This Row],[DATE]], "mmm")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f>
        <v>990.99</v>
      </c>
      <c r="N353">
        <f>DAY(InputData[[#This Row],[DATE]])</f>
        <v>8</v>
      </c>
      <c r="O353" t="str">
        <f>TEXT(InputData[[#This Row],[DATE]], "mmm")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f>
        <v>1881.3600000000001</v>
      </c>
      <c r="N354">
        <f>DAY(InputData[[#This Row],[DATE]])</f>
        <v>9</v>
      </c>
      <c r="O354" t="str">
        <f>TEXT(InputData[[#This Row],[DATE]], "mmm")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f>
        <v>47.16</v>
      </c>
      <c r="N355">
        <f>DAY(InputData[[#This Row],[DATE]])</f>
        <v>10</v>
      </c>
      <c r="O355" t="str">
        <f>TEXT(InputData[[#This Row],[DATE]], "mmm")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f>
        <v>338.8</v>
      </c>
      <c r="N356">
        <f>DAY(InputData[[#This Row],[DATE]])</f>
        <v>12</v>
      </c>
      <c r="O356" t="str">
        <f>TEXT(InputData[[#This Row],[DATE]], "mmm")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f>
        <v>470.85</v>
      </c>
      <c r="N357">
        <f>DAY(InputData[[#This Row],[DATE]])</f>
        <v>13</v>
      </c>
      <c r="O357" t="str">
        <f>TEXT(InputData[[#This Row],[DATE]], "mmm")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f>
        <v>1324.68</v>
      </c>
      <c r="N358">
        <f>DAY(InputData[[#This Row],[DATE]])</f>
        <v>14</v>
      </c>
      <c r="O358" t="str">
        <f>TEXT(InputData[[#This Row],[DATE]], "mmm")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f>
        <v>381.25</v>
      </c>
      <c r="N359">
        <f>DAY(InputData[[#This Row],[DATE]])</f>
        <v>15</v>
      </c>
      <c r="O359" t="str">
        <f>TEXT(InputData[[#This Row],[DATE]], "mmm")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f>
        <v>2135.64</v>
      </c>
      <c r="N360">
        <f>DAY(InputData[[#This Row],[DATE]])</f>
        <v>16</v>
      </c>
      <c r="O360" t="str">
        <f>TEXT(InputData[[#This Row],[DATE]], "mmm")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f>
        <v>1354.08</v>
      </c>
      <c r="N361">
        <f>DAY(InputData[[#This Row],[DATE]])</f>
        <v>16</v>
      </c>
      <c r="O361" t="str">
        <f>TEXT(InputData[[#This Row],[DATE]], "mmm")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f>
        <v>456.96000000000004</v>
      </c>
      <c r="N362">
        <f>DAY(InputData[[#This Row],[DATE]])</f>
        <v>17</v>
      </c>
      <c r="O362" t="str">
        <f>TEXT(InputData[[#This Row],[DATE]], "mmm")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f>
        <v>228.48000000000002</v>
      </c>
      <c r="N363">
        <f>DAY(InputData[[#This Row],[DATE]])</f>
        <v>18</v>
      </c>
      <c r="O363" t="str">
        <f>TEXT(InputData[[#This Row],[DATE]], "mmm")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f>
        <v>639.36</v>
      </c>
      <c r="N364">
        <f>DAY(InputData[[#This Row],[DATE]])</f>
        <v>18</v>
      </c>
      <c r="O364" t="str">
        <f>TEXT(InputData[[#This Row],[DATE]], "mmm")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f>
        <v>1231.2</v>
      </c>
      <c r="N365">
        <f>DAY(InputData[[#This Row],[DATE]])</f>
        <v>20</v>
      </c>
      <c r="O365" t="str">
        <f>TEXT(InputData[[#This Row],[DATE]], "mmm")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f>
        <v>188.64</v>
      </c>
      <c r="N366">
        <f>DAY(InputData[[#This Row],[DATE]])</f>
        <v>22</v>
      </c>
      <c r="O366" t="str">
        <f>TEXT(InputData[[#This Row],[DATE]], "mmm")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f>
        <v>999.60000000000014</v>
      </c>
      <c r="N367">
        <f>DAY(InputData[[#This Row],[DATE]])</f>
        <v>25</v>
      </c>
      <c r="O367" t="str">
        <f>TEXT(InputData[[#This Row],[DATE]], "mmm")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f>
        <v>83.62</v>
      </c>
      <c r="N368">
        <f>DAY(InputData[[#This Row],[DATE]])</f>
        <v>26</v>
      </c>
      <c r="O368" t="str">
        <f>TEXT(InputData[[#This Row],[DATE]], "mmm")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f>
        <v>114.24000000000001</v>
      </c>
      <c r="N369">
        <f>DAY(InputData[[#This Row],[DATE]])</f>
        <v>26</v>
      </c>
      <c r="O369" t="str">
        <f>TEXT(InputData[[#This Row],[DATE]], "mmm")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f>
        <v>1738.8</v>
      </c>
      <c r="N370">
        <f>DAY(InputData[[#This Row],[DATE]])</f>
        <v>28</v>
      </c>
      <c r="O370" t="str">
        <f>TEXT(InputData[[#This Row],[DATE]], "mmm")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f>
        <v>473.1</v>
      </c>
      <c r="N371">
        <f>DAY(InputData[[#This Row],[DATE]])</f>
        <v>28</v>
      </c>
      <c r="O371" t="str">
        <f>TEXT(InputData[[#This Row],[DATE]], "mmm")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f>
        <v>1478.52</v>
      </c>
      <c r="N372">
        <f>DAY(InputData[[#This Row],[DATE]])</f>
        <v>28</v>
      </c>
      <c r="O372" t="str">
        <f>TEXT(InputData[[#This Row],[DATE]], "mmm")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f>
        <v>586.08000000000004</v>
      </c>
      <c r="N373">
        <f>DAY(InputData[[#This Row],[DATE]])</f>
        <v>28</v>
      </c>
      <c r="O373" t="str">
        <f>TEXT(InputData[[#This Row],[DATE]], "mmm")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f>
        <v>1067.5</v>
      </c>
      <c r="N374">
        <f>DAY(InputData[[#This Row],[DATE]])</f>
        <v>28</v>
      </c>
      <c r="O374" t="str">
        <f>TEXT(InputData[[#This Row],[DATE]], "mmm")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f>
        <v>738.72</v>
      </c>
      <c r="N375">
        <f>DAY(InputData[[#This Row],[DATE]])</f>
        <v>30</v>
      </c>
      <c r="O375" t="str">
        <f>TEXT(InputData[[#This Row],[DATE]], "mmm")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f>
        <v>622.44000000000005</v>
      </c>
      <c r="N376">
        <f>DAY(InputData[[#This Row],[DATE]])</f>
        <v>30</v>
      </c>
      <c r="O376" t="str">
        <f>TEXT(InputData[[#This Row],[DATE]], "mmm")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f>
        <v>359.1</v>
      </c>
      <c r="N377">
        <f>DAY(InputData[[#This Row],[DATE]])</f>
        <v>30</v>
      </c>
      <c r="O377" t="str">
        <f>TEXT(InputData[[#This Row],[DATE]], "mmm")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f>
        <v>1324.68</v>
      </c>
      <c r="N378">
        <f>DAY(InputData[[#This Row],[DATE]])</f>
        <v>3</v>
      </c>
      <c r="O378" t="str">
        <f>TEXT(InputData[[#This Row],[DATE]], "mmm")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f>
        <v>334.48</v>
      </c>
      <c r="N379">
        <f>DAY(InputData[[#This Row],[DATE]])</f>
        <v>10</v>
      </c>
      <c r="O379" t="str">
        <f>TEXT(InputData[[#This Row],[DATE]], "mmm")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f>
        <v>553.15</v>
      </c>
      <c r="N380">
        <f>DAY(InputData[[#This Row],[DATE]])</f>
        <v>11</v>
      </c>
      <c r="O380" t="str">
        <f>TEXT(InputData[[#This Row],[DATE]], "mmm")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f>
        <v>975.24</v>
      </c>
      <c r="N381">
        <f>DAY(InputData[[#This Row],[DATE]])</f>
        <v>11</v>
      </c>
      <c r="O381" t="str">
        <f>TEXT(InputData[[#This Row],[DATE]], "mmm")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f>
        <v>147.96</v>
      </c>
      <c r="N382">
        <f>DAY(InputData[[#This Row],[DATE]])</f>
        <v>13</v>
      </c>
      <c r="O382" t="str">
        <f>TEXT(InputData[[#This Row],[DATE]], "mmm")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f>
        <v>2430</v>
      </c>
      <c r="N383">
        <f>DAY(InputData[[#This Row],[DATE]])</f>
        <v>15</v>
      </c>
      <c r="O383" t="str">
        <f>TEXT(InputData[[#This Row],[DATE]], "mmm")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f>
        <v>796.65</v>
      </c>
      <c r="N384">
        <f>DAY(InputData[[#This Row],[DATE]])</f>
        <v>16</v>
      </c>
      <c r="O384" t="str">
        <f>TEXT(InputData[[#This Row],[DATE]], "mmm")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f>
        <v>1142.4000000000001</v>
      </c>
      <c r="N385">
        <f>DAY(InputData[[#This Row],[DATE]])</f>
        <v>19</v>
      </c>
      <c r="O385" t="str">
        <f>TEXT(InputData[[#This Row],[DATE]], "mmm")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f>
        <v>2194.92</v>
      </c>
      <c r="N386">
        <f>DAY(InputData[[#This Row],[DATE]])</f>
        <v>21</v>
      </c>
      <c r="O386" t="str">
        <f>TEXT(InputData[[#This Row],[DATE]], "mmm")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f>
        <v>1152</v>
      </c>
      <c r="N387">
        <f>DAY(InputData[[#This Row],[DATE]])</f>
        <v>22</v>
      </c>
      <c r="O387" t="str">
        <f>TEXT(InputData[[#This Row],[DATE]], "mmm")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f>
        <v>415.52</v>
      </c>
      <c r="N388">
        <f>DAY(InputData[[#This Row],[DATE]])</f>
        <v>22</v>
      </c>
      <c r="O388" t="str">
        <f>TEXT(InputData[[#This Row],[DATE]], "mmm")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f>
        <v>390.72</v>
      </c>
      <c r="N389">
        <f>DAY(InputData[[#This Row],[DATE]])</f>
        <v>23</v>
      </c>
      <c r="O389" t="str">
        <f>TEXT(InputData[[#This Row],[DATE]], "mmm")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f>
        <v>344.47</v>
      </c>
      <c r="N390">
        <f>DAY(InputData[[#This Row],[DATE]])</f>
        <v>24</v>
      </c>
      <c r="O390" t="str">
        <f>TEXT(InputData[[#This Row],[DATE]], "mmm")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f>
        <v>659.19</v>
      </c>
      <c r="N391">
        <f>DAY(InputData[[#This Row],[DATE]])</f>
        <v>25</v>
      </c>
      <c r="O391" t="str">
        <f>TEXT(InputData[[#This Row],[DATE]], "mmm")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f>
        <v>233.2</v>
      </c>
      <c r="N392">
        <f>DAY(InputData[[#This Row],[DATE]])</f>
        <v>26</v>
      </c>
      <c r="O392" t="str">
        <f>TEXT(InputData[[#This Row],[DATE]], "mmm")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f>
        <v>996.96</v>
      </c>
      <c r="N393">
        <f>DAY(InputData[[#This Row],[DATE]])</f>
        <v>26</v>
      </c>
      <c r="O393" t="str">
        <f>TEXT(InputData[[#This Row],[DATE]], "mmm")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f>
        <v>1795.5</v>
      </c>
      <c r="N394">
        <f>DAY(InputData[[#This Row],[DATE]])</f>
        <v>3</v>
      </c>
      <c r="O394" t="str">
        <f>TEXT(InputData[[#This Row],[DATE]], "mmm")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f>
        <v>334.11</v>
      </c>
      <c r="N395">
        <f>DAY(InputData[[#This Row],[DATE]])</f>
        <v>4</v>
      </c>
      <c r="O395" t="str">
        <f>TEXT(InputData[[#This Row],[DATE]], "mmm")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f>
        <v>58.31</v>
      </c>
      <c r="N396">
        <f>DAY(InputData[[#This Row],[DATE]])</f>
        <v>5</v>
      </c>
      <c r="O396" t="str">
        <f>TEXT(InputData[[#This Row],[DATE]], "mmm")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f>
        <v>125.75999999999999</v>
      </c>
      <c r="N397">
        <f>DAY(InputData[[#This Row],[DATE]])</f>
        <v>5</v>
      </c>
      <c r="O397" t="str">
        <f>TEXT(InputData[[#This Row],[DATE]], "mmm")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f>
        <v>347.76</v>
      </c>
      <c r="N398">
        <f>DAY(InputData[[#This Row],[DATE]])</f>
        <v>6</v>
      </c>
      <c r="O398" t="str">
        <f>TEXT(InputData[[#This Row],[DATE]], "mmm")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f>
        <v>98.42</v>
      </c>
      <c r="N399">
        <f>DAY(InputData[[#This Row],[DATE]])</f>
        <v>8</v>
      </c>
      <c r="O399" t="str">
        <f>TEXT(InputData[[#This Row],[DATE]], "mmm")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f>
        <v>1409.76</v>
      </c>
      <c r="N400">
        <f>DAY(InputData[[#This Row],[DATE]])</f>
        <v>10</v>
      </c>
      <c r="O400" t="str">
        <f>TEXT(InputData[[#This Row],[DATE]], "mmm")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f>
        <v>501.72</v>
      </c>
      <c r="N401">
        <f>DAY(InputData[[#This Row],[DATE]])</f>
        <v>12</v>
      </c>
      <c r="O401" t="str">
        <f>TEXT(InputData[[#This Row],[DATE]], "mmm")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f>
        <v>58.31</v>
      </c>
      <c r="N402">
        <f>DAY(InputData[[#This Row],[DATE]])</f>
        <v>13</v>
      </c>
      <c r="O402" t="str">
        <f>TEXT(InputData[[#This Row],[DATE]], "mmm")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f>
        <v>1077.3</v>
      </c>
      <c r="N403">
        <f>DAY(InputData[[#This Row],[DATE]])</f>
        <v>14</v>
      </c>
      <c r="O403" t="str">
        <f>TEXT(InputData[[#This Row],[DATE]], "mmm")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f>
        <v>97.68</v>
      </c>
      <c r="N404">
        <f>DAY(InputData[[#This Row],[DATE]])</f>
        <v>15</v>
      </c>
      <c r="O404" t="str">
        <f>TEXT(InputData[[#This Row],[DATE]], "mmm")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f>
        <v>1391.04</v>
      </c>
      <c r="N405">
        <f>DAY(InputData[[#This Row],[DATE]])</f>
        <v>17</v>
      </c>
      <c r="O405" t="str">
        <f>TEXT(InputData[[#This Row],[DATE]], "mmm")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f>
        <v>1971.3600000000001</v>
      </c>
      <c r="N406">
        <f>DAY(InputData[[#This Row],[DATE]])</f>
        <v>18</v>
      </c>
      <c r="O406" t="str">
        <f>TEXT(InputData[[#This Row],[DATE]], "mmm")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f>
        <v>1296</v>
      </c>
      <c r="N407">
        <f>DAY(InputData[[#This Row],[DATE]])</f>
        <v>20</v>
      </c>
      <c r="O407" t="str">
        <f>TEXT(InputData[[#This Row],[DATE]], "mmm")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f>
        <v>349.79999999999995</v>
      </c>
      <c r="N408">
        <f>DAY(InputData[[#This Row],[DATE]])</f>
        <v>22</v>
      </c>
      <c r="O408" t="str">
        <f>TEXT(InputData[[#This Row],[DATE]], "mmm")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f>
        <v>98.42</v>
      </c>
      <c r="N409">
        <f>DAY(InputData[[#This Row],[DATE]])</f>
        <v>23</v>
      </c>
      <c r="O409" t="str">
        <f>TEXT(InputData[[#This Row],[DATE]], "mmm")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f>
        <v>1197</v>
      </c>
      <c r="N410">
        <f>DAY(InputData[[#This Row],[DATE]])</f>
        <v>24</v>
      </c>
      <c r="O410" t="str">
        <f>TEXT(InputData[[#This Row],[DATE]], "mmm")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f>
        <v>57.120000000000005</v>
      </c>
      <c r="N411">
        <f>DAY(InputData[[#This Row],[DATE]])</f>
        <v>24</v>
      </c>
      <c r="O411" t="str">
        <f>TEXT(InputData[[#This Row],[DATE]], "mmm")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f>
        <v>164.16</v>
      </c>
      <c r="N412">
        <f>DAY(InputData[[#This Row],[DATE]])</f>
        <v>25</v>
      </c>
      <c r="O412" t="str">
        <f>TEXT(InputData[[#This Row],[DATE]], "mmm")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f>
        <v>1881.3600000000001</v>
      </c>
      <c r="N413">
        <f>DAY(InputData[[#This Row],[DATE]])</f>
        <v>25</v>
      </c>
      <c r="O413" t="str">
        <f>TEXT(InputData[[#This Row],[DATE]], "mmm")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f>
        <v>1052.22</v>
      </c>
      <c r="N414">
        <f>DAY(InputData[[#This Row],[DATE]])</f>
        <v>25</v>
      </c>
      <c r="O414" t="str">
        <f>TEXT(InputData[[#This Row],[DATE]], "mmm")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f>
        <v>809.4</v>
      </c>
      <c r="N415">
        <f>DAY(InputData[[#This Row],[DATE]])</f>
        <v>26</v>
      </c>
      <c r="O415" t="str">
        <f>TEXT(InputData[[#This Row],[DATE]], "mmm")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f>
        <v>24.66</v>
      </c>
      <c r="N416">
        <f>DAY(InputData[[#This Row],[DATE]])</f>
        <v>26</v>
      </c>
      <c r="O416" t="str">
        <f>TEXT(InputData[[#This Row],[DATE]], "mmm")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f>
        <v>470.85</v>
      </c>
      <c r="N417">
        <f>DAY(InputData[[#This Row],[DATE]])</f>
        <v>3</v>
      </c>
      <c r="O417" t="str">
        <f>TEXT(InputData[[#This Row],[DATE]], "mmm")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f>
        <v>149.76</v>
      </c>
      <c r="N418">
        <f>DAY(InputData[[#This Row],[DATE]])</f>
        <v>6</v>
      </c>
      <c r="O418" t="str">
        <f>TEXT(InputData[[#This Row],[DATE]], "mmm")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f>
        <v>33.28</v>
      </c>
      <c r="N419">
        <f>DAY(InputData[[#This Row],[DATE]])</f>
        <v>8</v>
      </c>
      <c r="O419" t="str">
        <f>TEXT(InputData[[#This Row],[DATE]], "mmm")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f>
        <v>1409.76</v>
      </c>
      <c r="N420">
        <f>DAY(InputData[[#This Row],[DATE]])</f>
        <v>8</v>
      </c>
      <c r="O420" t="str">
        <f>TEXT(InputData[[#This Row],[DATE]], "mmm")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f>
        <v>1787.9399999999998</v>
      </c>
      <c r="N421">
        <f>DAY(InputData[[#This Row],[DATE]])</f>
        <v>8</v>
      </c>
      <c r="O421" t="str">
        <f>TEXT(InputData[[#This Row],[DATE]], "mmm")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f>
        <v>2817.92</v>
      </c>
      <c r="N422">
        <f>DAY(InputData[[#This Row],[DATE]])</f>
        <v>14</v>
      </c>
      <c r="O422" t="str">
        <f>TEXT(InputData[[#This Row],[DATE]], "mmm")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f>
        <v>484</v>
      </c>
      <c r="N423">
        <f>DAY(InputData[[#This Row],[DATE]])</f>
        <v>15</v>
      </c>
      <c r="O423" t="str">
        <f>TEXT(InputData[[#This Row],[DATE]], "mmm")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f>
        <v>110.03999999999999</v>
      </c>
      <c r="N424">
        <f>DAY(InputData[[#This Row],[DATE]])</f>
        <v>15</v>
      </c>
      <c r="O424" t="str">
        <f>TEXT(InputData[[#This Row],[DATE]], "mmm")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f>
        <v>424.88</v>
      </c>
      <c r="N425">
        <f>DAY(InputData[[#This Row],[DATE]])</f>
        <v>18</v>
      </c>
      <c r="O425" t="str">
        <f>TEXT(InputData[[#This Row],[DATE]], "mmm")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f>
        <v>328.56</v>
      </c>
      <c r="N426">
        <f>DAY(InputData[[#This Row],[DATE]])</f>
        <v>18</v>
      </c>
      <c r="O426" t="str">
        <f>TEXT(InputData[[#This Row],[DATE]], "mmm")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f>
        <v>143.19</v>
      </c>
      <c r="N427">
        <f>DAY(InputData[[#This Row],[DATE]])</f>
        <v>19</v>
      </c>
      <c r="O427" t="str">
        <f>TEXT(InputData[[#This Row],[DATE]], "mmm")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f>
        <v>1942.98</v>
      </c>
      <c r="N428">
        <f>DAY(InputData[[#This Row],[DATE]])</f>
        <v>20</v>
      </c>
      <c r="O428" t="str">
        <f>TEXT(InputData[[#This Row],[DATE]], "mmm")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f>
        <v>1675.8</v>
      </c>
      <c r="N429">
        <f>DAY(InputData[[#This Row],[DATE]])</f>
        <v>20</v>
      </c>
      <c r="O429" t="str">
        <f>TEXT(InputData[[#This Row],[DATE]], "mmm")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f>
        <v>66.56</v>
      </c>
      <c r="N430">
        <f>DAY(InputData[[#This Row],[DATE]])</f>
        <v>21</v>
      </c>
      <c r="O430" t="str">
        <f>TEXT(InputData[[#This Row],[DATE]], "mmm")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f>
        <v>902.88</v>
      </c>
      <c r="N431">
        <f>DAY(InputData[[#This Row],[DATE]])</f>
        <v>23</v>
      </c>
      <c r="O431" t="str">
        <f>TEXT(InputData[[#This Row],[DATE]], "mmm")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f>
        <v>743.54</v>
      </c>
      <c r="N432">
        <f>DAY(InputData[[#This Row],[DATE]])</f>
        <v>23</v>
      </c>
      <c r="O432" t="str">
        <f>TEXT(InputData[[#This Row],[DATE]], "mmm")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f>
        <v>778.05000000000007</v>
      </c>
      <c r="N433">
        <f>DAY(InputData[[#This Row],[DATE]])</f>
        <v>24</v>
      </c>
      <c r="O433" t="str">
        <f>TEXT(InputData[[#This Row],[DATE]], "mmm")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f>
        <v>2730</v>
      </c>
      <c r="N434">
        <f>DAY(InputData[[#This Row],[DATE]])</f>
        <v>26</v>
      </c>
      <c r="O434" t="str">
        <f>TEXT(InputData[[#This Row],[DATE]], "mmm")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f>
        <v>686.08</v>
      </c>
      <c r="N435">
        <f>DAY(InputData[[#This Row],[DATE]])</f>
        <v>26</v>
      </c>
      <c r="O435" t="str">
        <f>TEXT(InputData[[#This Row],[DATE]], "mmm")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f>
        <v>638.25</v>
      </c>
      <c r="N436">
        <f>DAY(InputData[[#This Row],[DATE]])</f>
        <v>27</v>
      </c>
      <c r="O436" t="str">
        <f>TEXT(InputData[[#This Row],[DATE]], "mmm")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f>
        <v>1400.4900000000002</v>
      </c>
      <c r="N437">
        <f>DAY(InputData[[#This Row],[DATE]])</f>
        <v>28</v>
      </c>
      <c r="O437" t="str">
        <f>TEXT(InputData[[#This Row],[DATE]], "mmm")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f>
        <v>212.75</v>
      </c>
      <c r="N438">
        <f>DAY(InputData[[#This Row],[DATE]])</f>
        <v>28</v>
      </c>
      <c r="O438" t="str">
        <f>TEXT(InputData[[#This Row],[DATE]], "mmm")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f>
        <v>513</v>
      </c>
      <c r="N439">
        <f>DAY(InputData[[#This Row],[DATE]])</f>
        <v>30</v>
      </c>
      <c r="O439" t="str">
        <f>TEXT(InputData[[#This Row],[DATE]], "mmm")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f>
        <v>498.48</v>
      </c>
      <c r="N440">
        <f>DAY(InputData[[#This Row],[DATE]])</f>
        <v>30</v>
      </c>
      <c r="O440" t="str">
        <f>TEXT(InputData[[#This Row],[DATE]], "mmm")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f>
        <v>41.65</v>
      </c>
      <c r="N441">
        <f>DAY(InputData[[#This Row],[DATE]])</f>
        <v>30</v>
      </c>
      <c r="O441" t="str">
        <f>TEXT(InputData[[#This Row],[DATE]], "mmm")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f>
        <v>204.35999999999999</v>
      </c>
      <c r="N442">
        <f>DAY(InputData[[#This Row],[DATE]])</f>
        <v>31</v>
      </c>
      <c r="O442" t="str">
        <f>TEXT(InputData[[#This Row],[DATE]], "mmm")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f>
        <v>142.80000000000001</v>
      </c>
      <c r="N443">
        <f>DAY(InputData[[#This Row],[DATE]])</f>
        <v>4</v>
      </c>
      <c r="O443" t="str">
        <f>TEXT(InputData[[#This Row],[DATE]], "mmm")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f>
        <v>1867.3200000000002</v>
      </c>
      <c r="N444">
        <f>DAY(InputData[[#This Row],[DATE]])</f>
        <v>6</v>
      </c>
      <c r="O444" t="str">
        <f>TEXT(InputData[[#This Row],[DATE]], "mmm")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f>
        <v>1564.92</v>
      </c>
      <c r="N445">
        <f>DAY(InputData[[#This Row],[DATE]])</f>
        <v>9</v>
      </c>
      <c r="O445" t="str">
        <f>TEXT(InputData[[#This Row],[DATE]], "mmm")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f>
        <v>242.82</v>
      </c>
      <c r="N446">
        <f>DAY(InputData[[#This Row],[DATE]])</f>
        <v>9</v>
      </c>
      <c r="O446" t="str">
        <f>TEXT(InputData[[#This Row],[DATE]], "mmm")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f>
        <v>100.5</v>
      </c>
      <c r="N447">
        <f>DAY(InputData[[#This Row],[DATE]])</f>
        <v>10</v>
      </c>
      <c r="O447" t="str">
        <f>TEXT(InputData[[#This Row],[DATE]], "mmm")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f>
        <v>319.68</v>
      </c>
      <c r="N448">
        <f>DAY(InputData[[#This Row],[DATE]])</f>
        <v>10</v>
      </c>
      <c r="O448" t="str">
        <f>TEXT(InputData[[#This Row],[DATE]], "mmm")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f>
        <v>159.32999999999998</v>
      </c>
      <c r="N449">
        <f>DAY(InputData[[#This Row],[DATE]])</f>
        <v>14</v>
      </c>
      <c r="O449" t="str">
        <f>TEXT(InputData[[#This Row],[DATE]], "mmm")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f>
        <v>1286.4000000000001</v>
      </c>
      <c r="N450">
        <f>DAY(InputData[[#This Row],[DATE]])</f>
        <v>15</v>
      </c>
      <c r="O450" t="str">
        <f>TEXT(InputData[[#This Row],[DATE]], "mmm")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f>
        <v>345.24</v>
      </c>
      <c r="N451">
        <f>DAY(InputData[[#This Row],[DATE]])</f>
        <v>18</v>
      </c>
      <c r="O451" t="str">
        <f>TEXT(InputData[[#This Row],[DATE]], "mmm")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f>
        <v>957.6</v>
      </c>
      <c r="N452">
        <f>DAY(InputData[[#This Row],[DATE]])</f>
        <v>19</v>
      </c>
      <c r="O452" t="str">
        <f>TEXT(InputData[[#This Row],[DATE]], "mmm")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f>
        <v>718.2</v>
      </c>
      <c r="N453">
        <f>DAY(InputData[[#This Row],[DATE]])</f>
        <v>20</v>
      </c>
      <c r="O453" t="str">
        <f>TEXT(InputData[[#This Row],[DATE]], "mmm")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f>
        <v>1038.8</v>
      </c>
      <c r="N454">
        <f>DAY(InputData[[#This Row],[DATE]])</f>
        <v>20</v>
      </c>
      <c r="O454" t="str">
        <f>TEXT(InputData[[#This Row],[DATE]], "mmm")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f>
        <v>688.94</v>
      </c>
      <c r="N455">
        <f>DAY(InputData[[#This Row],[DATE]])</f>
        <v>21</v>
      </c>
      <c r="O455" t="str">
        <f>TEXT(InputData[[#This Row],[DATE]], "mmm")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f>
        <v>123.3</v>
      </c>
      <c r="N456">
        <f>DAY(InputData[[#This Row],[DATE]])</f>
        <v>21</v>
      </c>
      <c r="O456" t="str">
        <f>TEXT(InputData[[#This Row],[DATE]], "mmm")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f>
        <v>996.96</v>
      </c>
      <c r="N457">
        <f>DAY(InputData[[#This Row],[DATE]])</f>
        <v>22</v>
      </c>
      <c r="O457" t="str">
        <f>TEXT(InputData[[#This Row],[DATE]], "mmm")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f>
        <v>1130.04</v>
      </c>
      <c r="N458">
        <f>DAY(InputData[[#This Row],[DATE]])</f>
        <v>23</v>
      </c>
      <c r="O458" t="str">
        <f>TEXT(InputData[[#This Row],[DATE]], "mmm")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f>
        <v>1644.72</v>
      </c>
      <c r="N459">
        <f>DAY(InputData[[#This Row],[DATE]])</f>
        <v>24</v>
      </c>
      <c r="O459" t="str">
        <f>TEXT(InputData[[#This Row],[DATE]], "mmm")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f>
        <v>939.84</v>
      </c>
      <c r="N460">
        <f>DAY(InputData[[#This Row],[DATE]])</f>
        <v>24</v>
      </c>
      <c r="O460" t="str">
        <f>TEXT(InputData[[#This Row],[DATE]], "mmm")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f>
        <v>385.2</v>
      </c>
      <c r="N461">
        <f>DAY(InputData[[#This Row],[DATE]])</f>
        <v>27</v>
      </c>
      <c r="O461" t="str">
        <f>TEXT(InputData[[#This Row],[DATE]], "mmm")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f>
        <v>738.72</v>
      </c>
      <c r="N462">
        <f>DAY(InputData[[#This Row],[DATE]])</f>
        <v>27</v>
      </c>
      <c r="O462" t="str">
        <f>TEXT(InputData[[#This Row],[DATE]], "mmm")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f>
        <v>239.76</v>
      </c>
      <c r="N463">
        <f>DAY(InputData[[#This Row],[DATE]])</f>
        <v>27</v>
      </c>
      <c r="O463" t="str">
        <f>TEXT(InputData[[#This Row],[DATE]], "mmm")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f>
        <v>757.9</v>
      </c>
      <c r="N464">
        <f>DAY(InputData[[#This Row],[DATE]])</f>
        <v>29</v>
      </c>
      <c r="O464" t="str">
        <f>TEXT(InputData[[#This Row],[DATE]], "mmm")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f>
        <v>242</v>
      </c>
      <c r="N465">
        <f>DAY(InputData[[#This Row],[DATE]])</f>
        <v>3</v>
      </c>
      <c r="O465" t="str">
        <f>TEXT(InputData[[#This Row],[DATE]], "mmm")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f>
        <v>715.95</v>
      </c>
      <c r="N466">
        <f>DAY(InputData[[#This Row],[DATE]])</f>
        <v>4</v>
      </c>
      <c r="O466" t="str">
        <f>TEXT(InputData[[#This Row],[DATE]], "mmm")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f>
        <v>6.7</v>
      </c>
      <c r="N467">
        <f>DAY(InputData[[#This Row],[DATE]])</f>
        <v>6</v>
      </c>
      <c r="O467" t="str">
        <f>TEXT(InputData[[#This Row],[DATE]], "mmm")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f>
        <v>1118.8800000000001</v>
      </c>
      <c r="N468">
        <f>DAY(InputData[[#This Row],[DATE]])</f>
        <v>9</v>
      </c>
      <c r="O468" t="str">
        <f>TEXT(InputData[[#This Row],[DATE]], "mmm")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f>
        <v>1890</v>
      </c>
      <c r="N469">
        <f>DAY(InputData[[#This Row],[DATE]])</f>
        <v>10</v>
      </c>
      <c r="O469" t="str">
        <f>TEXT(InputData[[#This Row],[DATE]], "mmm")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f>
        <v>984.96</v>
      </c>
      <c r="N470">
        <f>DAY(InputData[[#This Row],[DATE]])</f>
        <v>10</v>
      </c>
      <c r="O470" t="str">
        <f>TEXT(InputData[[#This Row],[DATE]], "mmm")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f>
        <v>946.2</v>
      </c>
      <c r="N471">
        <f>DAY(InputData[[#This Row],[DATE]])</f>
        <v>11</v>
      </c>
      <c r="O471" t="str">
        <f>TEXT(InputData[[#This Row],[DATE]], "mmm")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f>
        <v>2142</v>
      </c>
      <c r="N472">
        <f>DAY(InputData[[#This Row],[DATE]])</f>
        <v>13</v>
      </c>
      <c r="O472" t="str">
        <f>TEXT(InputData[[#This Row],[DATE]], "mmm")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f>
        <v>1231.2</v>
      </c>
      <c r="N473">
        <f>DAY(InputData[[#This Row],[DATE]])</f>
        <v>14</v>
      </c>
      <c r="O473" t="str">
        <f>TEXT(InputData[[#This Row],[DATE]], "mmm")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f>
        <v>157.19999999999999</v>
      </c>
      <c r="N474">
        <f>DAY(InputData[[#This Row],[DATE]])</f>
        <v>15</v>
      </c>
      <c r="O474" t="str">
        <f>TEXT(InputData[[#This Row],[DATE]], "mmm")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f>
        <v>288.89999999999998</v>
      </c>
      <c r="N475">
        <f>DAY(InputData[[#This Row],[DATE]])</f>
        <v>16</v>
      </c>
      <c r="O475" t="str">
        <f>TEXT(InputData[[#This Row],[DATE]], "mmm")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f>
        <v>2197.44</v>
      </c>
      <c r="N476">
        <f>DAY(InputData[[#This Row],[DATE]])</f>
        <v>23</v>
      </c>
      <c r="O476" t="str">
        <f>TEXT(InputData[[#This Row],[DATE]], "mmm")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f>
        <v>486</v>
      </c>
      <c r="N477">
        <f>DAY(InputData[[#This Row],[DATE]])</f>
        <v>30</v>
      </c>
      <c r="O477" t="str">
        <f>TEXT(InputData[[#This Row],[DATE]], "mmm")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f>
        <v>639.36</v>
      </c>
      <c r="N478">
        <f>DAY(InputData[[#This Row],[DATE]])</f>
        <v>31</v>
      </c>
      <c r="O478" t="str">
        <f>TEXT(InputData[[#This Row],[DATE]], "mmm")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f>
        <v>1412.55</v>
      </c>
      <c r="N479">
        <f>DAY(InputData[[#This Row],[DATE]])</f>
        <v>1</v>
      </c>
      <c r="O479" t="str">
        <f>TEXT(InputData[[#This Row],[DATE]], "mmm")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f>
        <v>235.79999999999998</v>
      </c>
      <c r="N480">
        <f>DAY(InputData[[#This Row],[DATE]])</f>
        <v>2</v>
      </c>
      <c r="O480" t="str">
        <f>TEXT(InputData[[#This Row],[DATE]], "mmm")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f>
        <v>3019.2</v>
      </c>
      <c r="N481">
        <f>DAY(InputData[[#This Row],[DATE]])</f>
        <v>2</v>
      </c>
      <c r="O481" t="str">
        <f>TEXT(InputData[[#This Row],[DATE]], "mmm")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f>
        <v>33.5</v>
      </c>
      <c r="N482">
        <f>DAY(InputData[[#This Row],[DATE]])</f>
        <v>2</v>
      </c>
      <c r="O482" t="str">
        <f>TEXT(InputData[[#This Row],[DATE]], "mmm")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f>
        <v>838.75</v>
      </c>
      <c r="N483">
        <f>DAY(InputData[[#This Row],[DATE]])</f>
        <v>3</v>
      </c>
      <c r="O483" t="str">
        <f>TEXT(InputData[[#This Row],[DATE]], "mmm")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f>
        <v>946.2</v>
      </c>
      <c r="N484">
        <f>DAY(InputData[[#This Row],[DATE]])</f>
        <v>4</v>
      </c>
      <c r="O484" t="str">
        <f>TEXT(InputData[[#This Row],[DATE]], "mmm")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f>
        <v>3150</v>
      </c>
      <c r="N485">
        <f>DAY(InputData[[#This Row],[DATE]])</f>
        <v>5</v>
      </c>
      <c r="O485" t="str">
        <f>TEXT(InputData[[#This Row],[DATE]], "mmm")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f>
        <v>1080.04</v>
      </c>
      <c r="N486">
        <f>DAY(InputData[[#This Row],[DATE]])</f>
        <v>6</v>
      </c>
      <c r="O486" t="str">
        <f>TEXT(InputData[[#This Row],[DATE]], "mmm")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f>
        <v>204.35999999999999</v>
      </c>
      <c r="N487">
        <f>DAY(InputData[[#This Row],[DATE]])</f>
        <v>6</v>
      </c>
      <c r="O487" t="str">
        <f>TEXT(InputData[[#This Row],[DATE]], "mmm")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f>
        <v>2106</v>
      </c>
      <c r="N488">
        <f>DAY(InputData[[#This Row],[DATE]])</f>
        <v>6</v>
      </c>
      <c r="O488" t="str">
        <f>TEXT(InputData[[#This Row],[DATE]], "mmm")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f>
        <v>1497.6000000000001</v>
      </c>
      <c r="N489">
        <f>DAY(InputData[[#This Row],[DATE]])</f>
        <v>7</v>
      </c>
      <c r="O489" t="str">
        <f>TEXT(InputData[[#This Row],[DATE]], "mmm")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f>
        <v>1059.3</v>
      </c>
      <c r="N490">
        <f>DAY(InputData[[#This Row],[DATE]])</f>
        <v>8</v>
      </c>
      <c r="O490" t="str">
        <f>TEXT(InputData[[#This Row],[DATE]], "mmm")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f>
        <v>2100</v>
      </c>
      <c r="N491">
        <f>DAY(InputData[[#This Row],[DATE]])</f>
        <v>8</v>
      </c>
      <c r="O491" t="str">
        <f>TEXT(InputData[[#This Row],[DATE]], "mmm")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f>
        <v>456.96000000000004</v>
      </c>
      <c r="N492">
        <f>DAY(InputData[[#This Row],[DATE]])</f>
        <v>9</v>
      </c>
      <c r="O492" t="str">
        <f>TEXT(InputData[[#This Row],[DATE]], "mmm")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f>
        <v>344.47</v>
      </c>
      <c r="N493">
        <f>DAY(InputData[[#This Row],[DATE]])</f>
        <v>10</v>
      </c>
      <c r="O493" t="str">
        <f>TEXT(InputData[[#This Row],[DATE]], "mmm")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f>
        <v>571.20000000000005</v>
      </c>
      <c r="N494">
        <f>DAY(InputData[[#This Row],[DATE]])</f>
        <v>13</v>
      </c>
      <c r="O494" t="str">
        <f>TEXT(InputData[[#This Row],[DATE]], "mmm")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f>
        <v>142.80000000000001</v>
      </c>
      <c r="N495">
        <f>DAY(InputData[[#This Row],[DATE]])</f>
        <v>14</v>
      </c>
      <c r="O495" t="str">
        <f>TEXT(InputData[[#This Row],[DATE]], "mmm")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f>
        <v>1318.38</v>
      </c>
      <c r="N496">
        <f>DAY(InputData[[#This Row],[DATE]])</f>
        <v>15</v>
      </c>
      <c r="O496" t="str">
        <f>TEXT(InputData[[#This Row],[DATE]], "mmm")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f>
        <v>1254.24</v>
      </c>
      <c r="N497">
        <f>DAY(InputData[[#This Row],[DATE]])</f>
        <v>16</v>
      </c>
      <c r="O497" t="str">
        <f>TEXT(InputData[[#This Row],[DATE]], "mmm")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f>
        <v>466.4</v>
      </c>
      <c r="N498">
        <f>DAY(InputData[[#This Row],[DATE]])</f>
        <v>18</v>
      </c>
      <c r="O498" t="str">
        <f>TEXT(InputData[[#This Row],[DATE]], "mmm")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f>
        <v>457.5</v>
      </c>
      <c r="N499">
        <f>DAY(InputData[[#This Row],[DATE]])</f>
        <v>21</v>
      </c>
      <c r="O499" t="str">
        <f>TEXT(InputData[[#This Row],[DATE]], "mmm")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f>
        <v>1155.5999999999999</v>
      </c>
      <c r="N500">
        <f>DAY(InputData[[#This Row],[DATE]])</f>
        <v>23</v>
      </c>
      <c r="O500" t="str">
        <f>TEXT(InputData[[#This Row],[DATE]], "mmm")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f>
        <v>244.20000000000002</v>
      </c>
      <c r="N501">
        <f>DAY(InputData[[#This Row],[DATE]])</f>
        <v>25</v>
      </c>
      <c r="O501" t="str">
        <f>TEXT(InputData[[#This Row],[DATE]], "mmm")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f>
        <v>587.4</v>
      </c>
      <c r="N502">
        <f>DAY(InputData[[#This Row],[DATE]])</f>
        <v>26</v>
      </c>
      <c r="O502" t="str">
        <f>TEXT(InputData[[#This Row],[DATE]], "mmm")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f>
        <v>874.5</v>
      </c>
      <c r="N503">
        <f>DAY(InputData[[#This Row],[DATE]])</f>
        <v>27</v>
      </c>
      <c r="O503" t="str">
        <f>TEXT(InputData[[#This Row],[DATE]], "mmm")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f>
        <v>833.28</v>
      </c>
      <c r="N504">
        <f>DAY(InputData[[#This Row],[DATE]])</f>
        <v>28</v>
      </c>
      <c r="O504" t="str">
        <f>TEXT(InputData[[#This Row],[DATE]], "mmm")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f>
        <v>31.439999999999998</v>
      </c>
      <c r="N505">
        <f>DAY(InputData[[#This Row],[DATE]])</f>
        <v>30</v>
      </c>
      <c r="O505" t="str">
        <f>TEXT(InputData[[#This Row],[DATE]], "mmm")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f>
        <v>209.05</v>
      </c>
      <c r="N506">
        <f>DAY(InputData[[#This Row],[DATE]])</f>
        <v>3</v>
      </c>
      <c r="O506" t="str">
        <f>TEXT(InputData[[#This Row],[DATE]], "mmm")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f>
        <v>246.6</v>
      </c>
      <c r="N507">
        <f>DAY(InputData[[#This Row],[DATE]])</f>
        <v>4</v>
      </c>
      <c r="O507" t="str">
        <f>TEXT(InputData[[#This Row],[DATE]], "mmm")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f>
        <v>1231.2</v>
      </c>
      <c r="N508">
        <f>DAY(InputData[[#This Row],[DATE]])</f>
        <v>4</v>
      </c>
      <c r="O508" t="str">
        <f>TEXT(InputData[[#This Row],[DATE]], "mmm")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f>
        <v>959.04</v>
      </c>
      <c r="N509">
        <f>DAY(InputData[[#This Row],[DATE]])</f>
        <v>7</v>
      </c>
      <c r="O509" t="str">
        <f>TEXT(InputData[[#This Row],[DATE]], "mmm")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f>
        <v>216.32</v>
      </c>
      <c r="N510">
        <f>DAY(InputData[[#This Row],[DATE]])</f>
        <v>7</v>
      </c>
      <c r="O510" t="str">
        <f>TEXT(InputData[[#This Row],[DATE]], "mmm")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f>
        <v>399.6</v>
      </c>
      <c r="N511">
        <f>DAY(InputData[[#This Row],[DATE]])</f>
        <v>7</v>
      </c>
      <c r="O511" t="str">
        <f>TEXT(InputData[[#This Row],[DATE]], "mmm")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f>
        <v>285.60000000000002</v>
      </c>
      <c r="N512">
        <f>DAY(InputData[[#This Row],[DATE]])</f>
        <v>11</v>
      </c>
      <c r="O512" t="str">
        <f>TEXT(InputData[[#This Row],[DATE]], "mmm")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f>
        <v>1098.72</v>
      </c>
      <c r="N513">
        <f>DAY(InputData[[#This Row],[DATE]])</f>
        <v>11</v>
      </c>
      <c r="O513" t="str">
        <f>TEXT(InputData[[#This Row],[DATE]], "mmm")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f>
        <v>1467.2</v>
      </c>
      <c r="N514">
        <f>DAY(InputData[[#This Row],[DATE]])</f>
        <v>11</v>
      </c>
      <c r="O514" t="str">
        <f>TEXT(InputData[[#This Row],[DATE]], "mmm")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f>
        <v>1811.52</v>
      </c>
      <c r="N515">
        <f>DAY(InputData[[#This Row],[DATE]])</f>
        <v>12</v>
      </c>
      <c r="O515" t="str">
        <f>TEXT(InputData[[#This Row],[DATE]], "mmm")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f>
        <v>1738.8</v>
      </c>
      <c r="N516">
        <f>DAY(InputData[[#This Row],[DATE]])</f>
        <v>12</v>
      </c>
      <c r="O516" t="str">
        <f>TEXT(InputData[[#This Row],[DATE]], "mmm")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f>
        <v>622.44000000000005</v>
      </c>
      <c r="N517">
        <f>DAY(InputData[[#This Row],[DATE]])</f>
        <v>14</v>
      </c>
      <c r="O517" t="str">
        <f>TEXT(InputData[[#This Row],[DATE]], "mmm")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f>
        <v>102.17999999999999</v>
      </c>
      <c r="N518">
        <f>DAY(InputData[[#This Row],[DATE]])</f>
        <v>15</v>
      </c>
      <c r="O518" t="str">
        <f>TEXT(InputData[[#This Row],[DATE]], "mmm")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f>
        <v>574.55999999999995</v>
      </c>
      <c r="N519">
        <f>DAY(InputData[[#This Row],[DATE]])</f>
        <v>19</v>
      </c>
      <c r="O519" t="str">
        <f>TEXT(InputData[[#This Row],[DATE]], "mmm")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f>
        <v>677.6</v>
      </c>
      <c r="N520">
        <f>DAY(InputData[[#This Row],[DATE]])</f>
        <v>19</v>
      </c>
      <c r="O520" t="str">
        <f>TEXT(InputData[[#This Row],[DATE]], "mmm")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f>
        <v>86.46</v>
      </c>
      <c r="N521">
        <f>DAY(InputData[[#This Row],[DATE]])</f>
        <v>19</v>
      </c>
      <c r="O521" t="str">
        <f>TEXT(InputData[[#This Row],[DATE]], "mmm")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f>
        <v>855</v>
      </c>
      <c r="N522">
        <f>DAY(InputData[[#This Row],[DATE]])</f>
        <v>21</v>
      </c>
      <c r="O522" t="str">
        <f>TEXT(InputData[[#This Row],[DATE]], "mmm")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f>
        <v>1419.3000000000002</v>
      </c>
      <c r="N523">
        <f>DAY(InputData[[#This Row],[DATE]])</f>
        <v>29</v>
      </c>
      <c r="O523" t="str">
        <f>TEXT(InputData[[#This Row],[DATE]], "mmm")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f>
        <v>162</v>
      </c>
      <c r="N524">
        <f>DAY(InputData[[#This Row],[DATE]])</f>
        <v>29</v>
      </c>
      <c r="O524" t="str">
        <f>TEXT(InputData[[#This Row],[DATE]], "mmm")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f>
        <v>2434.3199999999997</v>
      </c>
      <c r="N525">
        <f>DAY(InputData[[#This Row],[DATE]])</f>
        <v>30</v>
      </c>
      <c r="O525" t="str">
        <f>TEXT(InputData[[#This Row],[DATE]], "mmm")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f>
        <v>1436.4</v>
      </c>
      <c r="N526">
        <f>DAY(InputData[[#This Row],[DATE]])</f>
        <v>31</v>
      </c>
      <c r="O526" t="str">
        <f>TEXT(InputData[[#This Row],[DATE]], "mmm")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f>
        <v>290.39999999999998</v>
      </c>
      <c r="N527">
        <f>DAY(InputData[[#This Row],[DATE]])</f>
        <v>31</v>
      </c>
      <c r="O527" t="str">
        <f>TEXT(InputData[[#This Row],[DATE]], "mmm")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f>
        <v>145.19999999999999</v>
      </c>
      <c r="N528">
        <f>DAY(InputData[[#This Row],[DATE]])</f>
        <v>31</v>
      </c>
      <c r="O528" t="str">
        <f>TEXT(InputData[[#This Row],[DATE]], "mmm")</f>
        <v>Dec</v>
      </c>
      <c r="P528">
        <f>YEAR(InputData[[#This Row],[DATE]])</f>
        <v>2022</v>
      </c>
    </row>
    <row r="529" spans="6:13" x14ac:dyDescent="0.25">
      <c r="J529" s="8"/>
      <c r="K529" s="8"/>
      <c r="L529" s="8"/>
      <c r="M529" s="8"/>
    </row>
    <row r="530" spans="6:13" x14ac:dyDescent="0.25">
      <c r="F530" s="9"/>
      <c r="G530" s="10"/>
      <c r="H530" s="11"/>
    </row>
    <row r="531" spans="6:13" x14ac:dyDescent="0.25">
      <c r="F531" s="12"/>
      <c r="G531" s="13"/>
      <c r="H531" s="14"/>
    </row>
    <row r="532" spans="6:13" x14ac:dyDescent="0.25">
      <c r="F532" s="12"/>
      <c r="G532" s="13"/>
      <c r="H532" s="14"/>
    </row>
    <row r="533" spans="6:13" x14ac:dyDescent="0.25">
      <c r="F533" s="12"/>
      <c r="G533" s="13"/>
      <c r="H533" s="14"/>
    </row>
    <row r="534" spans="6:13" x14ac:dyDescent="0.25">
      <c r="F534" s="12"/>
      <c r="G534" s="13"/>
      <c r="H534" s="14"/>
    </row>
    <row r="535" spans="6:13" x14ac:dyDescent="0.25">
      <c r="F535" s="12"/>
      <c r="G535" s="13"/>
      <c r="H535" s="14"/>
    </row>
    <row r="536" spans="6:13" x14ac:dyDescent="0.25">
      <c r="F536" s="12"/>
      <c r="G536" s="13"/>
      <c r="H536" s="14"/>
    </row>
    <row r="537" spans="6:13" x14ac:dyDescent="0.25">
      <c r="F537" s="12"/>
      <c r="G537" s="13"/>
      <c r="H537" s="14"/>
    </row>
    <row r="538" spans="6:13" x14ac:dyDescent="0.25">
      <c r="F538" s="12"/>
      <c r="G538" s="13"/>
      <c r="H538" s="14"/>
    </row>
    <row r="539" spans="6:13" x14ac:dyDescent="0.25">
      <c r="F539" s="12"/>
      <c r="G539" s="13"/>
      <c r="H539" s="14"/>
    </row>
    <row r="540" spans="6:13" x14ac:dyDescent="0.25">
      <c r="F540" s="12"/>
      <c r="G540" s="13"/>
      <c r="H540" s="14"/>
    </row>
    <row r="541" spans="6:13" x14ac:dyDescent="0.25">
      <c r="F541" s="12"/>
      <c r="G541" s="13"/>
      <c r="H541" s="14"/>
    </row>
    <row r="542" spans="6:13" x14ac:dyDescent="0.25">
      <c r="F542" s="12"/>
      <c r="G542" s="13"/>
      <c r="H542" s="14"/>
    </row>
    <row r="543" spans="6:13" x14ac:dyDescent="0.25">
      <c r="F543" s="12"/>
      <c r="G543" s="13"/>
      <c r="H543" s="14"/>
    </row>
    <row r="544" spans="6:13" x14ac:dyDescent="0.25">
      <c r="F544" s="12"/>
      <c r="G544" s="13"/>
      <c r="H544" s="14"/>
    </row>
    <row r="545" spans="6:8" x14ac:dyDescent="0.25">
      <c r="F545" s="12"/>
      <c r="G545" s="13"/>
      <c r="H545" s="14"/>
    </row>
    <row r="546" spans="6:8" x14ac:dyDescent="0.25">
      <c r="F546" s="12"/>
      <c r="G546" s="13"/>
      <c r="H546" s="14"/>
    </row>
    <row r="547" spans="6:8" x14ac:dyDescent="0.25">
      <c r="F547" s="15"/>
      <c r="G547" s="16"/>
      <c r="H547" s="17"/>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2019-21D5-48BB-AFF0-DFC4439546AE}">
  <dimension ref="L1:M1"/>
  <sheetViews>
    <sheetView showGridLines="0" workbookViewId="0">
      <selection activeCell="C36" sqref="C36"/>
    </sheetView>
  </sheetViews>
  <sheetFormatPr defaultRowHeight="15" x14ac:dyDescent="0.25"/>
  <cols>
    <col min="1" max="16384" width="9.140625" style="26"/>
  </cols>
  <sheetData>
    <row r="1" spans="12:13" x14ac:dyDescent="0.25">
      <c r="L1" s="26" t="b">
        <v>1</v>
      </c>
      <c r="M1" s="26" t="b">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1" sqref="B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Input Data</vt:lpstr>
      <vt:lpstr>Dashboard</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Ananya Goel</cp:lastModifiedBy>
  <dcterms:created xsi:type="dcterms:W3CDTF">2021-11-03T11:40:02Z</dcterms:created>
  <dcterms:modified xsi:type="dcterms:W3CDTF">2024-09-22T08:33:20Z</dcterms:modified>
</cp:coreProperties>
</file>